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0" yWindow="0" windowWidth="19440" windowHeight="7755" activeTab="2"/>
  </bookViews>
  <sheets>
    <sheet name="Pricing - 4th round" sheetId="5" r:id="rId1"/>
    <sheet name="Catalogue" sheetId="4" r:id="rId2"/>
    <sheet name="Master chi phi" sheetId="1" r:id="rId3"/>
  </sheets>
  <externalReferences>
    <externalReference r:id="rId4"/>
    <externalReference r:id="rId5"/>
  </externalReferences>
  <definedNames>
    <definedName name="_xlnm._FilterDatabase" localSheetId="1" hidden="1">Catalogue!$A$1:$Q$259</definedName>
    <definedName name="_xlnm._FilterDatabase" localSheetId="0" hidden="1">'Pricing - 4th round'!$A$4:$H$384</definedName>
    <definedName name="AEDTB_RANGE">#REF!</definedName>
    <definedName name="All_currency">[1]Description!$C$32:$C$51</definedName>
    <definedName name="Ca">#REF!</definedName>
    <definedName name="Catego">#REF!</definedName>
    <definedName name="Category">#REF!</definedName>
    <definedName name="Cateory">#REF!</definedName>
    <definedName name="CatgoryVN">#REF!</definedName>
    <definedName name="DATA1">#REF!</definedName>
    <definedName name="DATA2">#REF!</definedName>
    <definedName name="DATA3">#REF!</definedName>
    <definedName name="DATA4">#REF!</definedName>
    <definedName name="DATA5">#REF!</definedName>
    <definedName name="e">#REF!</definedName>
    <definedName name="HACAT">#REF!</definedName>
    <definedName name="_xlnm.Print_Area" localSheetId="0">'Pricing - 4th round'!$A$1:$H$385</definedName>
    <definedName name="_xlnm.Print_Titles" localSheetId="0">'Pricing - 4th round'!$4:$5</definedName>
    <definedName name="Subcategory">#REF!</definedName>
    <definedName name="supplier_code">[1]Supplier!$A$1:$A$565</definedName>
    <definedName name="TEST0">#REF!</definedName>
    <definedName name="TESTKEYS">#REF!</definedName>
    <definedName name="TESTVKEY">#REF!</definedName>
    <definedName name="UOM">[1]Description!$A$32:$A$44</definedName>
    <definedName name="v_ImportFormat">#REF!</definedName>
  </definedNames>
  <calcPr calcId="125725" calcOnSave="0" concurrentCalc="0"/>
</workbook>
</file>

<file path=xl/calcChain.xml><?xml version="1.0" encoding="utf-8"?>
<calcChain xmlns="http://schemas.openxmlformats.org/spreadsheetml/2006/main">
  <c r="AA316" i="1"/>
  <c r="Q316"/>
  <c r="AB316"/>
  <c r="T316"/>
  <c r="AC316"/>
  <c r="AD316"/>
  <c r="AG316"/>
  <c r="AI316"/>
  <c r="L316"/>
  <c r="N316"/>
  <c r="AK316"/>
  <c r="S316"/>
  <c r="P316"/>
  <c r="AA317"/>
  <c r="Q317"/>
  <c r="AB317"/>
  <c r="AG317"/>
  <c r="AI317"/>
  <c r="T317"/>
  <c r="AC317"/>
  <c r="W317"/>
  <c r="AD317"/>
  <c r="L317"/>
  <c r="N317"/>
  <c r="AK317"/>
  <c r="V275"/>
  <c r="AA261"/>
  <c r="L244"/>
  <c r="N244"/>
  <c r="P244"/>
  <c r="Q244"/>
  <c r="S244"/>
  <c r="T244"/>
  <c r="V244"/>
  <c r="W244"/>
  <c r="AA244"/>
  <c r="AB244"/>
  <c r="AC244"/>
  <c r="AD244"/>
  <c r="AF244"/>
  <c r="AG244"/>
  <c r="AI244"/>
  <c r="AK244"/>
  <c r="AA270"/>
  <c r="AC270"/>
  <c r="Q270"/>
  <c r="AB270"/>
  <c r="P270"/>
  <c r="AK270"/>
  <c r="AG294"/>
  <c r="AI294"/>
  <c r="AG295"/>
  <c r="AI295"/>
  <c r="AG296"/>
  <c r="AC294"/>
  <c r="AC295"/>
  <c r="AK294"/>
  <c r="AK295"/>
  <c r="L278"/>
  <c r="N278"/>
  <c r="P278"/>
  <c r="Q278"/>
  <c r="S278"/>
  <c r="T278"/>
  <c r="V278"/>
  <c r="W278"/>
  <c r="AA278"/>
  <c r="AB278"/>
  <c r="AC278"/>
  <c r="AD278"/>
  <c r="AF278"/>
  <c r="AG278"/>
  <c r="AI278"/>
  <c r="AK278"/>
  <c r="AG240"/>
  <c r="AI240"/>
  <c r="T240"/>
  <c r="AA240"/>
  <c r="AC240"/>
  <c r="W240"/>
  <c r="AD240"/>
  <c r="Q240"/>
  <c r="AB240"/>
  <c r="L240"/>
  <c r="N240"/>
  <c r="AK240"/>
  <c r="T241"/>
  <c r="AA241"/>
  <c r="AC241"/>
  <c r="Q241"/>
  <c r="AB241"/>
  <c r="AK241"/>
  <c r="S241"/>
  <c r="P241"/>
  <c r="AG345"/>
  <c r="AI345"/>
  <c r="T345"/>
  <c r="AA345"/>
  <c r="AC345"/>
  <c r="W345"/>
  <c r="AD345"/>
  <c r="Q345"/>
  <c r="AB345"/>
  <c r="L345"/>
  <c r="N345"/>
  <c r="AK345"/>
  <c r="AG346"/>
  <c r="AI346"/>
  <c r="T346"/>
  <c r="AA346"/>
  <c r="AC346"/>
  <c r="W346"/>
  <c r="AD346"/>
  <c r="Q346"/>
  <c r="AB346"/>
  <c r="L346"/>
  <c r="N346"/>
  <c r="AK346"/>
  <c r="AA234"/>
  <c r="AA235"/>
  <c r="AA236"/>
  <c r="AA237"/>
  <c r="AA238"/>
  <c r="AA239"/>
  <c r="AG232"/>
  <c r="AI232"/>
  <c r="T232"/>
  <c r="AA232"/>
  <c r="AC232"/>
  <c r="W232"/>
  <c r="AD232"/>
  <c r="Q232"/>
  <c r="AB232"/>
  <c r="L232"/>
  <c r="N232"/>
  <c r="AK232"/>
  <c r="AG233"/>
  <c r="AI233"/>
  <c r="T233"/>
  <c r="AA233"/>
  <c r="AC233"/>
  <c r="W233"/>
  <c r="AD233"/>
  <c r="Q233"/>
  <c r="AB233"/>
  <c r="L233"/>
  <c r="N233"/>
  <c r="AK233"/>
  <c r="T234"/>
  <c r="AC234"/>
  <c r="Q234"/>
  <c r="AB234"/>
  <c r="N234"/>
  <c r="AK234"/>
  <c r="T235"/>
  <c r="AC235"/>
  <c r="Q235"/>
  <c r="AB235"/>
  <c r="N235"/>
  <c r="AK235"/>
  <c r="T236"/>
  <c r="AC236"/>
  <c r="Q236"/>
  <c r="AB236"/>
  <c r="N236"/>
  <c r="AK236"/>
  <c r="T237"/>
  <c r="AC237"/>
  <c r="W237"/>
  <c r="AD237"/>
  <c r="Q237"/>
  <c r="AB237"/>
  <c r="AG237"/>
  <c r="AI237"/>
  <c r="L237"/>
  <c r="N237"/>
  <c r="AK237"/>
  <c r="T238"/>
  <c r="T239"/>
  <c r="S234"/>
  <c r="S235"/>
  <c r="S236"/>
  <c r="S237"/>
  <c r="V234"/>
  <c r="V235"/>
  <c r="V236"/>
  <c r="V237"/>
  <c r="W234"/>
  <c r="W235"/>
  <c r="W236"/>
  <c r="Q238"/>
  <c r="AB238"/>
  <c r="AG4"/>
  <c r="AI4"/>
  <c r="T4"/>
  <c r="AA4"/>
  <c r="AC4"/>
  <c r="W4"/>
  <c r="AD4"/>
  <c r="Q4"/>
  <c r="AB4"/>
  <c r="L4"/>
  <c r="N4"/>
  <c r="AK4"/>
  <c r="V296"/>
  <c r="V297"/>
  <c r="V298"/>
  <c r="V299"/>
  <c r="V300"/>
  <c r="V301"/>
  <c r="V302"/>
  <c r="V303"/>
  <c r="T323"/>
  <c r="AA323"/>
  <c r="AC323"/>
  <c r="AG324"/>
  <c r="AI324"/>
  <c r="T324"/>
  <c r="AA324"/>
  <c r="AC324"/>
  <c r="W324"/>
  <c r="AD324"/>
  <c r="Q324"/>
  <c r="AB324"/>
  <c r="AK324"/>
  <c r="S324"/>
  <c r="S325"/>
  <c r="P324"/>
  <c r="N286"/>
  <c r="N287"/>
  <c r="AA286"/>
  <c r="AA287"/>
  <c r="AA300"/>
  <c r="AA299"/>
  <c r="Q299"/>
  <c r="AB299"/>
  <c r="AG300"/>
  <c r="AI300"/>
  <c r="AF300"/>
  <c r="W300"/>
  <c r="T300"/>
  <c r="S300"/>
  <c r="Q300"/>
  <c r="P300"/>
  <c r="N300"/>
  <c r="L300"/>
  <c r="AG299"/>
  <c r="AI299"/>
  <c r="AF299"/>
  <c r="W299"/>
  <c r="T299"/>
  <c r="S299"/>
  <c r="P299"/>
  <c r="N299"/>
  <c r="L299"/>
  <c r="AG298"/>
  <c r="AI298"/>
  <c r="AF298"/>
  <c r="AA298"/>
  <c r="W298"/>
  <c r="T298"/>
  <c r="S298"/>
  <c r="Q298"/>
  <c r="P298"/>
  <c r="N298"/>
  <c r="L298"/>
  <c r="AG297"/>
  <c r="AI297"/>
  <c r="AF297"/>
  <c r="AA297"/>
  <c r="W297"/>
  <c r="T297"/>
  <c r="S297"/>
  <c r="Q297"/>
  <c r="P297"/>
  <c r="N297"/>
  <c r="L297"/>
  <c r="AI296"/>
  <c r="AF296"/>
  <c r="AA296"/>
  <c r="W296"/>
  <c r="T296"/>
  <c r="S296"/>
  <c r="Q296"/>
  <c r="P296"/>
  <c r="N296"/>
  <c r="L296"/>
  <c r="AG293"/>
  <c r="AI293"/>
  <c r="AF293"/>
  <c r="AA293"/>
  <c r="W293"/>
  <c r="V293"/>
  <c r="T293"/>
  <c r="S293"/>
  <c r="Q293"/>
  <c r="P293"/>
  <c r="N293"/>
  <c r="L293"/>
  <c r="AG292"/>
  <c r="AI292"/>
  <c r="AF292"/>
  <c r="AA292"/>
  <c r="W292"/>
  <c r="V292"/>
  <c r="T292"/>
  <c r="S292"/>
  <c r="Q292"/>
  <c r="P292"/>
  <c r="N292"/>
  <c r="L292"/>
  <c r="AG291"/>
  <c r="AI291"/>
  <c r="AF291"/>
  <c r="AA291"/>
  <c r="W291"/>
  <c r="V291"/>
  <c r="T291"/>
  <c r="S291"/>
  <c r="Q291"/>
  <c r="P291"/>
  <c r="N291"/>
  <c r="L291"/>
  <c r="AG290"/>
  <c r="AI290"/>
  <c r="AF290"/>
  <c r="AA290"/>
  <c r="W290"/>
  <c r="V290"/>
  <c r="T290"/>
  <c r="S290"/>
  <c r="Q290"/>
  <c r="P290"/>
  <c r="N290"/>
  <c r="L290"/>
  <c r="AG289"/>
  <c r="AI289"/>
  <c r="AF289"/>
  <c r="AA289"/>
  <c r="W289"/>
  <c r="V289"/>
  <c r="T289"/>
  <c r="S289"/>
  <c r="Q289"/>
  <c r="P289"/>
  <c r="N289"/>
  <c r="L289"/>
  <c r="AG288"/>
  <c r="AI288"/>
  <c r="AF288"/>
  <c r="AA288"/>
  <c r="W288"/>
  <c r="V288"/>
  <c r="T288"/>
  <c r="S288"/>
  <c r="Q288"/>
  <c r="P288"/>
  <c r="N288"/>
  <c r="L288"/>
  <c r="AG287"/>
  <c r="AI287"/>
  <c r="AF287"/>
  <c r="W287"/>
  <c r="V287"/>
  <c r="T287"/>
  <c r="S287"/>
  <c r="Q287"/>
  <c r="P287"/>
  <c r="AG286"/>
  <c r="AI286"/>
  <c r="AF286"/>
  <c r="W286"/>
  <c r="V286"/>
  <c r="T286"/>
  <c r="S286"/>
  <c r="Q286"/>
  <c r="P286"/>
  <c r="AG285"/>
  <c r="AI285"/>
  <c r="AF285"/>
  <c r="AA285"/>
  <c r="Q285"/>
  <c r="AB285"/>
  <c r="W285"/>
  <c r="V285"/>
  <c r="T285"/>
  <c r="S285"/>
  <c r="P285"/>
  <c r="N285"/>
  <c r="L285"/>
  <c r="AG284"/>
  <c r="AI284"/>
  <c r="AF284"/>
  <c r="AA284"/>
  <c r="W284"/>
  <c r="V284"/>
  <c r="T284"/>
  <c r="S284"/>
  <c r="Q284"/>
  <c r="P284"/>
  <c r="N284"/>
  <c r="L284"/>
  <c r="AG283"/>
  <c r="AI283"/>
  <c r="AF283"/>
  <c r="AA283"/>
  <c r="W283"/>
  <c r="V283"/>
  <c r="T283"/>
  <c r="S283"/>
  <c r="Q283"/>
  <c r="P283"/>
  <c r="N283"/>
  <c r="L283"/>
  <c r="AG282"/>
  <c r="AI282"/>
  <c r="AF282"/>
  <c r="AA282"/>
  <c r="W282"/>
  <c r="V282"/>
  <c r="T282"/>
  <c r="S282"/>
  <c r="Q282"/>
  <c r="P282"/>
  <c r="N282"/>
  <c r="L282"/>
  <c r="AG281"/>
  <c r="AI281"/>
  <c r="AF281"/>
  <c r="AA281"/>
  <c r="W281"/>
  <c r="V281"/>
  <c r="T281"/>
  <c r="S281"/>
  <c r="Q281"/>
  <c r="P281"/>
  <c r="N281"/>
  <c r="L281"/>
  <c r="AG280"/>
  <c r="AI280"/>
  <c r="AF280"/>
  <c r="AA280"/>
  <c r="W280"/>
  <c r="V280"/>
  <c r="T280"/>
  <c r="S280"/>
  <c r="Q280"/>
  <c r="P280"/>
  <c r="N280"/>
  <c r="L280"/>
  <c r="AG279"/>
  <c r="AI279"/>
  <c r="AF279"/>
  <c r="AA279"/>
  <c r="W279"/>
  <c r="V279"/>
  <c r="T279"/>
  <c r="S279"/>
  <c r="Q279"/>
  <c r="P279"/>
  <c r="N279"/>
  <c r="L279"/>
  <c r="AG277"/>
  <c r="AI277"/>
  <c r="AF277"/>
  <c r="AA277"/>
  <c r="W277"/>
  <c r="V277"/>
  <c r="T277"/>
  <c r="S277"/>
  <c r="Q277"/>
  <c r="P277"/>
  <c r="N277"/>
  <c r="L277"/>
  <c r="AG276"/>
  <c r="AI276"/>
  <c r="AF276"/>
  <c r="AA276"/>
  <c r="W276"/>
  <c r="V276"/>
  <c r="T276"/>
  <c r="S276"/>
  <c r="Q276"/>
  <c r="P276"/>
  <c r="N276"/>
  <c r="L276"/>
  <c r="AG275"/>
  <c r="AI275"/>
  <c r="AF275"/>
  <c r="AA275"/>
  <c r="W275"/>
  <c r="T275"/>
  <c r="S275"/>
  <c r="Q275"/>
  <c r="P275"/>
  <c r="N275"/>
  <c r="L275"/>
  <c r="AG274"/>
  <c r="AI274"/>
  <c r="AF274"/>
  <c r="AA274"/>
  <c r="W274"/>
  <c r="V274"/>
  <c r="T274"/>
  <c r="S274"/>
  <c r="Q274"/>
  <c r="P274"/>
  <c r="N274"/>
  <c r="L274"/>
  <c r="AG273"/>
  <c r="AI273"/>
  <c r="AF273"/>
  <c r="AA273"/>
  <c r="W273"/>
  <c r="V273"/>
  <c r="T273"/>
  <c r="S273"/>
  <c r="Q273"/>
  <c r="P273"/>
  <c r="N273"/>
  <c r="L273"/>
  <c r="AG272"/>
  <c r="AI272"/>
  <c r="AF272"/>
  <c r="AA272"/>
  <c r="W272"/>
  <c r="V272"/>
  <c r="T272"/>
  <c r="S272"/>
  <c r="Q272"/>
  <c r="P272"/>
  <c r="N272"/>
  <c r="L272"/>
  <c r="AG271"/>
  <c r="AI271"/>
  <c r="AF271"/>
  <c r="AA271"/>
  <c r="W271"/>
  <c r="V271"/>
  <c r="T271"/>
  <c r="S271"/>
  <c r="Q271"/>
  <c r="P271"/>
  <c r="N271"/>
  <c r="L271"/>
  <c r="AG269"/>
  <c r="AI269"/>
  <c r="AF269"/>
  <c r="AA269"/>
  <c r="W269"/>
  <c r="V269"/>
  <c r="T269"/>
  <c r="S269"/>
  <c r="Q269"/>
  <c r="P269"/>
  <c r="N269"/>
  <c r="L269"/>
  <c r="AG268"/>
  <c r="AI268"/>
  <c r="AF268"/>
  <c r="AA268"/>
  <c r="W268"/>
  <c r="V268"/>
  <c r="T268"/>
  <c r="S268"/>
  <c r="Q268"/>
  <c r="P268"/>
  <c r="N268"/>
  <c r="L268"/>
  <c r="AG267"/>
  <c r="AI267"/>
  <c r="AF267"/>
  <c r="AA267"/>
  <c r="W267"/>
  <c r="V267"/>
  <c r="T267"/>
  <c r="S267"/>
  <c r="Q267"/>
  <c r="P267"/>
  <c r="N267"/>
  <c r="L267"/>
  <c r="AG266"/>
  <c r="AI266"/>
  <c r="AF266"/>
  <c r="AA266"/>
  <c r="W266"/>
  <c r="V266"/>
  <c r="T266"/>
  <c r="S266"/>
  <c r="Q266"/>
  <c r="P266"/>
  <c r="N266"/>
  <c r="L266"/>
  <c r="AG265"/>
  <c r="AI265"/>
  <c r="AF265"/>
  <c r="AA265"/>
  <c r="W265"/>
  <c r="V265"/>
  <c r="T265"/>
  <c r="S265"/>
  <c r="Q265"/>
  <c r="P265"/>
  <c r="N265"/>
  <c r="L265"/>
  <c r="AG264"/>
  <c r="AI264"/>
  <c r="AF264"/>
  <c r="AA264"/>
  <c r="W264"/>
  <c r="V264"/>
  <c r="T264"/>
  <c r="S264"/>
  <c r="Q264"/>
  <c r="P264"/>
  <c r="N264"/>
  <c r="L264"/>
  <c r="AG263"/>
  <c r="AI263"/>
  <c r="AF263"/>
  <c r="AA263"/>
  <c r="W263"/>
  <c r="V263"/>
  <c r="T263"/>
  <c r="S263"/>
  <c r="Q263"/>
  <c r="P263"/>
  <c r="N263"/>
  <c r="L263"/>
  <c r="AG262"/>
  <c r="AI262"/>
  <c r="AF262"/>
  <c r="AA262"/>
  <c r="W262"/>
  <c r="V262"/>
  <c r="T262"/>
  <c r="S262"/>
  <c r="Q262"/>
  <c r="P262"/>
  <c r="N262"/>
  <c r="L262"/>
  <c r="AG261"/>
  <c r="AI261"/>
  <c r="AF261"/>
  <c r="Q261"/>
  <c r="AB261"/>
  <c r="W261"/>
  <c r="V261"/>
  <c r="T261"/>
  <c r="S261"/>
  <c r="P261"/>
  <c r="N261"/>
  <c r="L261"/>
  <c r="AG260"/>
  <c r="AI260"/>
  <c r="AF260"/>
  <c r="AA260"/>
  <c r="W260"/>
  <c r="V260"/>
  <c r="T260"/>
  <c r="S260"/>
  <c r="Q260"/>
  <c r="P260"/>
  <c r="N260"/>
  <c r="L260"/>
  <c r="AG259"/>
  <c r="AI259"/>
  <c r="AF259"/>
  <c r="AA259"/>
  <c r="W259"/>
  <c r="V259"/>
  <c r="T259"/>
  <c r="S259"/>
  <c r="Q259"/>
  <c r="P259"/>
  <c r="N259"/>
  <c r="L259"/>
  <c r="AG258"/>
  <c r="AI258"/>
  <c r="AF258"/>
  <c r="AA258"/>
  <c r="W258"/>
  <c r="V258"/>
  <c r="T258"/>
  <c r="S258"/>
  <c r="Q258"/>
  <c r="P258"/>
  <c r="N258"/>
  <c r="L258"/>
  <c r="AG257"/>
  <c r="AI257"/>
  <c r="AF257"/>
  <c r="AA257"/>
  <c r="W257"/>
  <c r="V257"/>
  <c r="T257"/>
  <c r="S257"/>
  <c r="Q257"/>
  <c r="P257"/>
  <c r="N257"/>
  <c r="L257"/>
  <c r="AG256"/>
  <c r="AI256"/>
  <c r="AF256"/>
  <c r="AA256"/>
  <c r="W256"/>
  <c r="V256"/>
  <c r="T256"/>
  <c r="S256"/>
  <c r="Q256"/>
  <c r="P256"/>
  <c r="N256"/>
  <c r="L256"/>
  <c r="AG255"/>
  <c r="AI255"/>
  <c r="AF255"/>
  <c r="AA255"/>
  <c r="W255"/>
  <c r="V255"/>
  <c r="T255"/>
  <c r="S255"/>
  <c r="Q255"/>
  <c r="P255"/>
  <c r="N255"/>
  <c r="L255"/>
  <c r="AG254"/>
  <c r="AI254"/>
  <c r="AF254"/>
  <c r="AA254"/>
  <c r="W254"/>
  <c r="V254"/>
  <c r="T254"/>
  <c r="S254"/>
  <c r="Q254"/>
  <c r="P254"/>
  <c r="N254"/>
  <c r="L254"/>
  <c r="AG253"/>
  <c r="AI253"/>
  <c r="AF253"/>
  <c r="AA253"/>
  <c r="W253"/>
  <c r="V253"/>
  <c r="T253"/>
  <c r="S253"/>
  <c r="Q253"/>
  <c r="P253"/>
  <c r="N253"/>
  <c r="L253"/>
  <c r="AG252"/>
  <c r="AI252"/>
  <c r="AF252"/>
  <c r="AA252"/>
  <c r="W252"/>
  <c r="V252"/>
  <c r="T252"/>
  <c r="S252"/>
  <c r="Q252"/>
  <c r="P252"/>
  <c r="N252"/>
  <c r="L252"/>
  <c r="AG251"/>
  <c r="AI251"/>
  <c r="AF251"/>
  <c r="AA251"/>
  <c r="W251"/>
  <c r="V251"/>
  <c r="T251"/>
  <c r="S251"/>
  <c r="Q251"/>
  <c r="P251"/>
  <c r="N251"/>
  <c r="L251"/>
  <c r="AG250"/>
  <c r="AI250"/>
  <c r="AF250"/>
  <c r="AA250"/>
  <c r="W250"/>
  <c r="V250"/>
  <c r="T250"/>
  <c r="S250"/>
  <c r="Q250"/>
  <c r="P250"/>
  <c r="N250"/>
  <c r="L250"/>
  <c r="AG249"/>
  <c r="AI249"/>
  <c r="AF249"/>
  <c r="AA249"/>
  <c r="W249"/>
  <c r="V249"/>
  <c r="T249"/>
  <c r="S249"/>
  <c r="Q249"/>
  <c r="P249"/>
  <c r="N249"/>
  <c r="L249"/>
  <c r="AG248"/>
  <c r="AI248"/>
  <c r="AF248"/>
  <c r="AA248"/>
  <c r="W248"/>
  <c r="V248"/>
  <c r="T248"/>
  <c r="S248"/>
  <c r="Q248"/>
  <c r="P248"/>
  <c r="N248"/>
  <c r="L248"/>
  <c r="AG247"/>
  <c r="AI247"/>
  <c r="AF247"/>
  <c r="AA247"/>
  <c r="W247"/>
  <c r="AD247"/>
  <c r="V247"/>
  <c r="T247"/>
  <c r="S247"/>
  <c r="Q247"/>
  <c r="P247"/>
  <c r="N247"/>
  <c r="L247"/>
  <c r="AG246"/>
  <c r="AI246"/>
  <c r="AF246"/>
  <c r="AA246"/>
  <c r="W246"/>
  <c r="V246"/>
  <c r="T246"/>
  <c r="S246"/>
  <c r="Q246"/>
  <c r="P246"/>
  <c r="N246"/>
  <c r="L246"/>
  <c r="AG245"/>
  <c r="AI245"/>
  <c r="AF245"/>
  <c r="AA245"/>
  <c r="W245"/>
  <c r="V245"/>
  <c r="T245"/>
  <c r="S245"/>
  <c r="Q245"/>
  <c r="P245"/>
  <c r="N245"/>
  <c r="L245"/>
  <c r="AG243"/>
  <c r="AI243"/>
  <c r="AF243"/>
  <c r="AA243"/>
  <c r="W243"/>
  <c r="V243"/>
  <c r="T243"/>
  <c r="S243"/>
  <c r="Q243"/>
  <c r="P243"/>
  <c r="N243"/>
  <c r="L243"/>
  <c r="AG242"/>
  <c r="AI242"/>
  <c r="AF242"/>
  <c r="AA242"/>
  <c r="W242"/>
  <c r="V242"/>
  <c r="T242"/>
  <c r="S242"/>
  <c r="Q242"/>
  <c r="P242"/>
  <c r="N242"/>
  <c r="L242"/>
  <c r="AF240"/>
  <c r="V240"/>
  <c r="S240"/>
  <c r="P240"/>
  <c r="AG239"/>
  <c r="AI239"/>
  <c r="AF239"/>
  <c r="W239"/>
  <c r="V239"/>
  <c r="S239"/>
  <c r="Q239"/>
  <c r="P239"/>
  <c r="N239"/>
  <c r="L239"/>
  <c r="AG238"/>
  <c r="AI238"/>
  <c r="AF238"/>
  <c r="W238"/>
  <c r="V238"/>
  <c r="S238"/>
  <c r="P238"/>
  <c r="N238"/>
  <c r="L238"/>
  <c r="AF237"/>
  <c r="AF10"/>
  <c r="AF11"/>
  <c r="AG10"/>
  <c r="AI10"/>
  <c r="AG11"/>
  <c r="AI11"/>
  <c r="T10"/>
  <c r="T11"/>
  <c r="L10"/>
  <c r="L11"/>
  <c r="N10"/>
  <c r="N11"/>
  <c r="L172"/>
  <c r="AB239"/>
  <c r="AB284"/>
  <c r="AB300"/>
  <c r="AD238"/>
  <c r="AB242"/>
  <c r="AD245"/>
  <c r="AB249"/>
  <c r="AB254"/>
  <c r="AB263"/>
  <c r="AB266"/>
  <c r="AB268"/>
  <c r="AB274"/>
  <c r="AB280"/>
  <c r="AB283"/>
  <c r="AC288"/>
  <c r="AB297"/>
  <c r="AC242"/>
  <c r="AD250"/>
  <c r="AD255"/>
  <c r="AD258"/>
  <c r="AB291"/>
  <c r="AB286"/>
  <c r="AB248"/>
  <c r="AB257"/>
  <c r="AB262"/>
  <c r="AB265"/>
  <c r="AB267"/>
  <c r="AB272"/>
  <c r="AB277"/>
  <c r="AB279"/>
  <c r="AB282"/>
  <c r="AB296"/>
  <c r="AB287"/>
  <c r="AD251"/>
  <c r="AB288"/>
  <c r="AD259"/>
  <c r="AD243"/>
  <c r="AC259"/>
  <c r="AD252"/>
  <c r="AD260"/>
  <c r="AC261"/>
  <c r="AD261"/>
  <c r="AC262"/>
  <c r="AD262"/>
  <c r="AC286"/>
  <c r="AC247"/>
  <c r="AC248"/>
  <c r="AD248"/>
  <c r="AC257"/>
  <c r="AD257"/>
  <c r="AC264"/>
  <c r="AC271"/>
  <c r="AC273"/>
  <c r="AC287"/>
  <c r="AD246"/>
  <c r="AD253"/>
  <c r="AD256"/>
  <c r="AD267"/>
  <c r="AD277"/>
  <c r="AD239"/>
  <c r="AD272"/>
  <c r="AD282"/>
  <c r="AD242"/>
  <c r="AB243"/>
  <c r="AD249"/>
  <c r="AC251"/>
  <c r="AD254"/>
  <c r="AB269"/>
  <c r="AB275"/>
  <c r="AC276"/>
  <c r="AB281"/>
  <c r="AC285"/>
  <c r="AD288"/>
  <c r="AB289"/>
  <c r="AD291"/>
  <c r="AB292"/>
  <c r="AD297"/>
  <c r="AB298"/>
  <c r="AD265"/>
  <c r="AD279"/>
  <c r="AC238"/>
  <c r="AC245"/>
  <c r="AB245"/>
  <c r="AB251"/>
  <c r="AB252"/>
  <c r="AB259"/>
  <c r="AB260"/>
  <c r="AB264"/>
  <c r="AC265"/>
  <c r="AC267"/>
  <c r="AB271"/>
  <c r="AC272"/>
  <c r="AB273"/>
  <c r="AB276"/>
  <c r="AC277"/>
  <c r="AB290"/>
  <c r="AB293"/>
  <c r="AC296"/>
  <c r="AC300"/>
  <c r="AC269"/>
  <c r="AC275"/>
  <c r="AC281"/>
  <c r="AC284"/>
  <c r="AC290"/>
  <c r="AC293"/>
  <c r="AD264"/>
  <c r="AD271"/>
  <c r="AD273"/>
  <c r="AD276"/>
  <c r="AD285"/>
  <c r="AD286"/>
  <c r="AD287"/>
  <c r="AD296"/>
  <c r="AD300"/>
  <c r="AC299"/>
  <c r="AD263"/>
  <c r="AD266"/>
  <c r="AD283"/>
  <c r="AD289"/>
  <c r="AD292"/>
  <c r="AD298"/>
  <c r="AC239"/>
  <c r="AC243"/>
  <c r="AC246"/>
  <c r="AB247"/>
  <c r="AC250"/>
  <c r="AC253"/>
  <c r="AC255"/>
  <c r="AC256"/>
  <c r="AC258"/>
  <c r="AD269"/>
  <c r="AD275"/>
  <c r="AC279"/>
  <c r="AD281"/>
  <c r="AC282"/>
  <c r="AD284"/>
  <c r="AD290"/>
  <c r="AC291"/>
  <c r="AD293"/>
  <c r="AC297"/>
  <c r="AD299"/>
  <c r="AD268"/>
  <c r="AD274"/>
  <c r="AD280"/>
  <c r="AB246"/>
  <c r="AC249"/>
  <c r="AB250"/>
  <c r="AC252"/>
  <c r="AB253"/>
  <c r="AC254"/>
  <c r="AB255"/>
  <c r="AB256"/>
  <c r="AB258"/>
  <c r="AC260"/>
  <c r="AC263"/>
  <c r="AC266"/>
  <c r="AC268"/>
  <c r="AC274"/>
  <c r="AC280"/>
  <c r="AC283"/>
  <c r="AC289"/>
  <c r="AC292"/>
  <c r="AC298"/>
  <c r="AK10"/>
  <c r="AK11"/>
  <c r="AA123"/>
  <c r="AK280"/>
  <c r="AK242"/>
  <c r="AK288"/>
  <c r="AK297"/>
  <c r="AK243"/>
  <c r="AK239"/>
  <c r="AK296"/>
  <c r="AK247"/>
  <c r="AK265"/>
  <c r="AK277"/>
  <c r="AK259"/>
  <c r="AK300"/>
  <c r="AK286"/>
  <c r="AK264"/>
  <c r="AK257"/>
  <c r="AK271"/>
  <c r="AK275"/>
  <c r="AK272"/>
  <c r="AK283"/>
  <c r="AK285"/>
  <c r="AK267"/>
  <c r="AK255"/>
  <c r="AK274"/>
  <c r="AK287"/>
  <c r="AK248"/>
  <c r="AK262"/>
  <c r="AK289"/>
  <c r="AK254"/>
  <c r="AK273"/>
  <c r="AK279"/>
  <c r="AK260"/>
  <c r="AK252"/>
  <c r="AK291"/>
  <c r="AK282"/>
  <c r="AK256"/>
  <c r="AK276"/>
  <c r="AK281"/>
  <c r="AK261"/>
  <c r="AK284"/>
  <c r="AK251"/>
  <c r="AK266"/>
  <c r="AK293"/>
  <c r="AK258"/>
  <c r="AK250"/>
  <c r="AK290"/>
  <c r="AK245"/>
  <c r="AK238"/>
  <c r="AK292"/>
  <c r="AK263"/>
  <c r="AK249"/>
  <c r="AK253"/>
  <c r="AK246"/>
  <c r="AK269"/>
  <c r="AK298"/>
  <c r="AK268"/>
  <c r="AK299"/>
  <c r="AA14"/>
  <c r="AA15"/>
  <c r="AA16"/>
  <c r="AA17"/>
  <c r="AA18"/>
  <c r="Q15"/>
  <c r="T15"/>
  <c r="W15"/>
  <c r="AG15"/>
  <c r="AI15"/>
  <c r="L15"/>
  <c r="N15"/>
  <c r="Q16"/>
  <c r="T16"/>
  <c r="W16"/>
  <c r="AG16"/>
  <c r="AI16"/>
  <c r="L16"/>
  <c r="N16"/>
  <c r="Q17"/>
  <c r="AB17"/>
  <c r="T17"/>
  <c r="AC17"/>
  <c r="W17"/>
  <c r="AD17"/>
  <c r="AG17"/>
  <c r="AI17"/>
  <c r="L17"/>
  <c r="N17"/>
  <c r="Q18"/>
  <c r="AB18"/>
  <c r="T18"/>
  <c r="W18"/>
  <c r="AG18"/>
  <c r="AI18"/>
  <c r="L18"/>
  <c r="N18"/>
  <c r="AA19"/>
  <c r="T19"/>
  <c r="W19"/>
  <c r="Q19"/>
  <c r="L19"/>
  <c r="N19"/>
  <c r="AG19"/>
  <c r="AI19"/>
  <c r="AA20"/>
  <c r="T20"/>
  <c r="W20"/>
  <c r="Q20"/>
  <c r="AG20"/>
  <c r="AI20"/>
  <c r="L20"/>
  <c r="N20"/>
  <c r="AA21"/>
  <c r="T21"/>
  <c r="W21"/>
  <c r="Q21"/>
  <c r="AG21"/>
  <c r="AI21"/>
  <c r="L21"/>
  <c r="N21"/>
  <c r="AA22"/>
  <c r="T22"/>
  <c r="W22"/>
  <c r="Q22"/>
  <c r="L22"/>
  <c r="N22"/>
  <c r="AG22"/>
  <c r="AI22"/>
  <c r="AA23"/>
  <c r="T23"/>
  <c r="W23"/>
  <c r="Q23"/>
  <c r="AG23"/>
  <c r="AI23"/>
  <c r="L23"/>
  <c r="N23"/>
  <c r="AA24"/>
  <c r="T24"/>
  <c r="W24"/>
  <c r="Q24"/>
  <c r="L24"/>
  <c r="N24"/>
  <c r="AG24"/>
  <c r="AI24"/>
  <c r="AA25"/>
  <c r="T25"/>
  <c r="W25"/>
  <c r="Q25"/>
  <c r="AG25"/>
  <c r="AI25"/>
  <c r="L25"/>
  <c r="N25"/>
  <c r="AA26"/>
  <c r="T26"/>
  <c r="W26"/>
  <c r="Q26"/>
  <c r="L26"/>
  <c r="N26"/>
  <c r="AG26"/>
  <c r="AI26"/>
  <c r="AA27"/>
  <c r="T27"/>
  <c r="W27"/>
  <c r="Q27"/>
  <c r="AG27"/>
  <c r="AI27"/>
  <c r="L27"/>
  <c r="N27"/>
  <c r="AA28"/>
  <c r="T28"/>
  <c r="W28"/>
  <c r="Q28"/>
  <c r="AG28"/>
  <c r="AI28"/>
  <c r="L28"/>
  <c r="N28"/>
  <c r="AA29"/>
  <c r="T29"/>
  <c r="W29"/>
  <c r="Q29"/>
  <c r="L29"/>
  <c r="N29"/>
  <c r="AG29"/>
  <c r="AI29"/>
  <c r="AA30"/>
  <c r="T30"/>
  <c r="W30"/>
  <c r="Q30"/>
  <c r="AG30"/>
  <c r="AI30"/>
  <c r="L30"/>
  <c r="N30"/>
  <c r="AA31"/>
  <c r="T31"/>
  <c r="W31"/>
  <c r="Q31"/>
  <c r="AG31"/>
  <c r="AI31"/>
  <c r="L31"/>
  <c r="N31"/>
  <c r="AA32"/>
  <c r="T32"/>
  <c r="W32"/>
  <c r="Q32"/>
  <c r="AG32"/>
  <c r="AI32"/>
  <c r="L32"/>
  <c r="N32"/>
  <c r="AA33"/>
  <c r="T33"/>
  <c r="W33"/>
  <c r="Q33"/>
  <c r="L33"/>
  <c r="N33"/>
  <c r="AG33"/>
  <c r="AI33"/>
  <c r="AA34"/>
  <c r="T34"/>
  <c r="W34"/>
  <c r="Q34"/>
  <c r="AG34"/>
  <c r="AI34"/>
  <c r="L34"/>
  <c r="N34"/>
  <c r="AA35"/>
  <c r="T35"/>
  <c r="W35"/>
  <c r="Q35"/>
  <c r="AG35"/>
  <c r="AI35"/>
  <c r="L35"/>
  <c r="N35"/>
  <c r="AA36"/>
  <c r="T36"/>
  <c r="W36"/>
  <c r="Q36"/>
  <c r="AG36"/>
  <c r="AI36"/>
  <c r="L36"/>
  <c r="N36"/>
  <c r="AA37"/>
  <c r="T37"/>
  <c r="W37"/>
  <c r="Q37"/>
  <c r="AG37"/>
  <c r="AI37"/>
  <c r="L37"/>
  <c r="N37"/>
  <c r="AA38"/>
  <c r="T38"/>
  <c r="W38"/>
  <c r="Q38"/>
  <c r="L38"/>
  <c r="N38"/>
  <c r="AG38"/>
  <c r="AI38"/>
  <c r="AA39"/>
  <c r="T39"/>
  <c r="W39"/>
  <c r="Q39"/>
  <c r="AG39"/>
  <c r="AI39"/>
  <c r="L39"/>
  <c r="N39"/>
  <c r="AA40"/>
  <c r="T40"/>
  <c r="W40"/>
  <c r="Q40"/>
  <c r="AG40"/>
  <c r="AI40"/>
  <c r="L40"/>
  <c r="N40"/>
  <c r="AA41"/>
  <c r="T41"/>
  <c r="W41"/>
  <c r="Q41"/>
  <c r="L41"/>
  <c r="N41"/>
  <c r="AG41"/>
  <c r="AI41"/>
  <c r="AA42"/>
  <c r="T42"/>
  <c r="W42"/>
  <c r="Q42"/>
  <c r="AG42"/>
  <c r="AI42"/>
  <c r="L42"/>
  <c r="N42"/>
  <c r="AA43"/>
  <c r="T43"/>
  <c r="W43"/>
  <c r="Q43"/>
  <c r="AG43"/>
  <c r="AI43"/>
  <c r="L43"/>
  <c r="N43"/>
  <c r="AA44"/>
  <c r="T44"/>
  <c r="W44"/>
  <c r="Q44"/>
  <c r="L44"/>
  <c r="N44"/>
  <c r="AG44"/>
  <c r="AI44"/>
  <c r="AA45"/>
  <c r="T45"/>
  <c r="W45"/>
  <c r="Q45"/>
  <c r="AG45"/>
  <c r="AI45"/>
  <c r="L45"/>
  <c r="N45"/>
  <c r="AA46"/>
  <c r="T46"/>
  <c r="W46"/>
  <c r="Q46"/>
  <c r="AG46"/>
  <c r="AI46"/>
  <c r="L46"/>
  <c r="N46"/>
  <c r="AA47"/>
  <c r="T47"/>
  <c r="W47"/>
  <c r="Q47"/>
  <c r="L47"/>
  <c r="N47"/>
  <c r="AG47"/>
  <c r="AI47"/>
  <c r="AA48"/>
  <c r="T48"/>
  <c r="W48"/>
  <c r="Q48"/>
  <c r="AG48"/>
  <c r="AI48"/>
  <c r="L48"/>
  <c r="N48"/>
  <c r="AA49"/>
  <c r="T49"/>
  <c r="W49"/>
  <c r="Q49"/>
  <c r="AG49"/>
  <c r="AI49"/>
  <c r="L49"/>
  <c r="N49"/>
  <c r="AA50"/>
  <c r="T50"/>
  <c r="W50"/>
  <c r="Q50"/>
  <c r="AG50"/>
  <c r="AI50"/>
  <c r="L50"/>
  <c r="N50"/>
  <c r="AA51"/>
  <c r="T51"/>
  <c r="W51"/>
  <c r="Q51"/>
  <c r="L51"/>
  <c r="N51"/>
  <c r="AG51"/>
  <c r="AI51"/>
  <c r="AA52"/>
  <c r="T52"/>
  <c r="W52"/>
  <c r="Q52"/>
  <c r="AG52"/>
  <c r="AI52"/>
  <c r="L52"/>
  <c r="N52"/>
  <c r="AA53"/>
  <c r="T53"/>
  <c r="W53"/>
  <c r="Q53"/>
  <c r="L53"/>
  <c r="N53"/>
  <c r="AG53"/>
  <c r="AI53"/>
  <c r="AA54"/>
  <c r="T54"/>
  <c r="W54"/>
  <c r="Q54"/>
  <c r="AG54"/>
  <c r="AI54"/>
  <c r="L54"/>
  <c r="N54"/>
  <c r="AA55"/>
  <c r="T55"/>
  <c r="W55"/>
  <c r="Q55"/>
  <c r="AG55"/>
  <c r="AI55"/>
  <c r="L55"/>
  <c r="N55"/>
  <c r="AA56"/>
  <c r="T56"/>
  <c r="W56"/>
  <c r="Q56"/>
  <c r="AG56"/>
  <c r="AI56"/>
  <c r="L56"/>
  <c r="N56"/>
  <c r="AA57"/>
  <c r="T57"/>
  <c r="W57"/>
  <c r="Q57"/>
  <c r="AG57"/>
  <c r="AI57"/>
  <c r="L57"/>
  <c r="N57"/>
  <c r="AA58"/>
  <c r="T58"/>
  <c r="W58"/>
  <c r="Q58"/>
  <c r="AG58"/>
  <c r="AI58"/>
  <c r="L58"/>
  <c r="N58"/>
  <c r="AA59"/>
  <c r="T59"/>
  <c r="W59"/>
  <c r="Q59"/>
  <c r="L59"/>
  <c r="N59"/>
  <c r="AG59"/>
  <c r="AI59"/>
  <c r="AA60"/>
  <c r="T60"/>
  <c r="W60"/>
  <c r="Q60"/>
  <c r="AG60"/>
  <c r="AI60"/>
  <c r="L60"/>
  <c r="N60"/>
  <c r="AA61"/>
  <c r="T61"/>
  <c r="W61"/>
  <c r="Q61"/>
  <c r="L61"/>
  <c r="N61"/>
  <c r="AG61"/>
  <c r="AI61"/>
  <c r="AA62"/>
  <c r="T62"/>
  <c r="W62"/>
  <c r="Q62"/>
  <c r="AG62"/>
  <c r="AI62"/>
  <c r="L62"/>
  <c r="N62"/>
  <c r="AA63"/>
  <c r="T63"/>
  <c r="W63"/>
  <c r="Q63"/>
  <c r="AG63"/>
  <c r="AI63"/>
  <c r="L63"/>
  <c r="N63"/>
  <c r="AA64"/>
  <c r="T64"/>
  <c r="W64"/>
  <c r="Q64"/>
  <c r="L64"/>
  <c r="N64"/>
  <c r="AG64"/>
  <c r="AI64"/>
  <c r="AA65"/>
  <c r="T65"/>
  <c r="W65"/>
  <c r="Q65"/>
  <c r="AG65"/>
  <c r="AI65"/>
  <c r="L65"/>
  <c r="N65"/>
  <c r="AA66"/>
  <c r="T66"/>
  <c r="W66"/>
  <c r="Q66"/>
  <c r="AG66"/>
  <c r="AI66"/>
  <c r="L66"/>
  <c r="N66"/>
  <c r="AA67"/>
  <c r="T67"/>
  <c r="W67"/>
  <c r="Q67"/>
  <c r="L67"/>
  <c r="N67"/>
  <c r="AG67"/>
  <c r="AI67"/>
  <c r="AA68"/>
  <c r="T68"/>
  <c r="W68"/>
  <c r="Q68"/>
  <c r="AG68"/>
  <c r="AI68"/>
  <c r="L68"/>
  <c r="N68"/>
  <c r="AA69"/>
  <c r="T69"/>
  <c r="W69"/>
  <c r="Q69"/>
  <c r="AG69"/>
  <c r="AI69"/>
  <c r="L69"/>
  <c r="N69"/>
  <c r="AA70"/>
  <c r="T70"/>
  <c r="W70"/>
  <c r="Q70"/>
  <c r="L70"/>
  <c r="N70"/>
  <c r="AG70"/>
  <c r="AI70"/>
  <c r="AA71"/>
  <c r="T71"/>
  <c r="W71"/>
  <c r="Q71"/>
  <c r="AG71"/>
  <c r="AI71"/>
  <c r="L71"/>
  <c r="N71"/>
  <c r="AA72"/>
  <c r="T72"/>
  <c r="W72"/>
  <c r="Q72"/>
  <c r="AG72"/>
  <c r="AI72"/>
  <c r="L72"/>
  <c r="N72"/>
  <c r="AA73"/>
  <c r="T73"/>
  <c r="W73"/>
  <c r="Q73"/>
  <c r="AG73"/>
  <c r="AI73"/>
  <c r="L73"/>
  <c r="N73"/>
  <c r="AA74"/>
  <c r="T74"/>
  <c r="W74"/>
  <c r="Q74"/>
  <c r="L74"/>
  <c r="N74"/>
  <c r="AG74"/>
  <c r="AI74"/>
  <c r="AA75"/>
  <c r="T75"/>
  <c r="W75"/>
  <c r="Q75"/>
  <c r="AG75"/>
  <c r="AI75"/>
  <c r="L75"/>
  <c r="N75"/>
  <c r="AA76"/>
  <c r="T76"/>
  <c r="W76"/>
  <c r="Q76"/>
  <c r="L76"/>
  <c r="N76"/>
  <c r="AG76"/>
  <c r="AI76"/>
  <c r="AA77"/>
  <c r="T77"/>
  <c r="W77"/>
  <c r="Q77"/>
  <c r="AG77"/>
  <c r="AI77"/>
  <c r="L77"/>
  <c r="N77"/>
  <c r="AA78"/>
  <c r="T78"/>
  <c r="W78"/>
  <c r="Q78"/>
  <c r="AG78"/>
  <c r="AI78"/>
  <c r="L78"/>
  <c r="N78"/>
  <c r="AA79"/>
  <c r="T79"/>
  <c r="W79"/>
  <c r="Q79"/>
  <c r="L79"/>
  <c r="N79"/>
  <c r="AG79"/>
  <c r="AI79"/>
  <c r="AA80"/>
  <c r="T80"/>
  <c r="W80"/>
  <c r="Q80"/>
  <c r="AG80"/>
  <c r="AI80"/>
  <c r="L80"/>
  <c r="N80"/>
  <c r="AA81"/>
  <c r="T81"/>
  <c r="W81"/>
  <c r="Q81"/>
  <c r="AG81"/>
  <c r="AI81"/>
  <c r="L81"/>
  <c r="N81"/>
  <c r="AA82"/>
  <c r="T82"/>
  <c r="W82"/>
  <c r="Q82"/>
  <c r="L82"/>
  <c r="N82"/>
  <c r="AG82"/>
  <c r="AI82"/>
  <c r="AA83"/>
  <c r="T83"/>
  <c r="W83"/>
  <c r="Q83"/>
  <c r="AG83"/>
  <c r="AI83"/>
  <c r="L83"/>
  <c r="N83"/>
  <c r="AA84"/>
  <c r="T84"/>
  <c r="W84"/>
  <c r="Q84"/>
  <c r="AG84"/>
  <c r="AI84"/>
  <c r="L84"/>
  <c r="N84"/>
  <c r="AA85"/>
  <c r="T85"/>
  <c r="W85"/>
  <c r="Q85"/>
  <c r="AG85"/>
  <c r="AI85"/>
  <c r="L85"/>
  <c r="N85"/>
  <c r="AA86"/>
  <c r="T86"/>
  <c r="W86"/>
  <c r="Q86"/>
  <c r="L86"/>
  <c r="N86"/>
  <c r="AG86"/>
  <c r="AI86"/>
  <c r="AA87"/>
  <c r="T87"/>
  <c r="W87"/>
  <c r="Q87"/>
  <c r="AG87"/>
  <c r="AI87"/>
  <c r="L87"/>
  <c r="N87"/>
  <c r="AA88"/>
  <c r="T88"/>
  <c r="W88"/>
  <c r="Q88"/>
  <c r="L88"/>
  <c r="N88"/>
  <c r="AG88"/>
  <c r="AI88"/>
  <c r="AA89"/>
  <c r="T89"/>
  <c r="W89"/>
  <c r="Q89"/>
  <c r="AG89"/>
  <c r="AI89"/>
  <c r="L89"/>
  <c r="N89"/>
  <c r="AA90"/>
  <c r="T90"/>
  <c r="W90"/>
  <c r="Q90"/>
  <c r="AG90"/>
  <c r="AI90"/>
  <c r="L90"/>
  <c r="N90"/>
  <c r="AA91"/>
  <c r="T91"/>
  <c r="W91"/>
  <c r="Q91"/>
  <c r="L91"/>
  <c r="N91"/>
  <c r="AG91"/>
  <c r="AI91"/>
  <c r="AA92"/>
  <c r="T92"/>
  <c r="W92"/>
  <c r="Q92"/>
  <c r="AG92"/>
  <c r="AI92"/>
  <c r="L92"/>
  <c r="N92"/>
  <c r="AA93"/>
  <c r="T93"/>
  <c r="W93"/>
  <c r="Q93"/>
  <c r="AG93"/>
  <c r="AI93"/>
  <c r="L93"/>
  <c r="N93"/>
  <c r="AA94"/>
  <c r="T94"/>
  <c r="W94"/>
  <c r="Q94"/>
  <c r="L94"/>
  <c r="N94"/>
  <c r="AG94"/>
  <c r="AI94"/>
  <c r="AA95"/>
  <c r="T95"/>
  <c r="W95"/>
  <c r="Q95"/>
  <c r="L95"/>
  <c r="N95"/>
  <c r="AG95"/>
  <c r="AI95"/>
  <c r="AA96"/>
  <c r="T96"/>
  <c r="W96"/>
  <c r="Q96"/>
  <c r="AG96"/>
  <c r="AI96"/>
  <c r="L96"/>
  <c r="N96"/>
  <c r="AA97"/>
  <c r="T97"/>
  <c r="W97"/>
  <c r="Q97"/>
  <c r="AG97"/>
  <c r="AI97"/>
  <c r="L97"/>
  <c r="N97"/>
  <c r="AA98"/>
  <c r="T98"/>
  <c r="W98"/>
  <c r="Q98"/>
  <c r="L98"/>
  <c r="N98"/>
  <c r="AG98"/>
  <c r="AI98"/>
  <c r="AA99"/>
  <c r="T99"/>
  <c r="W99"/>
  <c r="Q99"/>
  <c r="AG99"/>
  <c r="AI99"/>
  <c r="L99"/>
  <c r="N99"/>
  <c r="AA100"/>
  <c r="T100"/>
  <c r="W100"/>
  <c r="Q100"/>
  <c r="AG100"/>
  <c r="AI100"/>
  <c r="L100"/>
  <c r="N100"/>
  <c r="AA101"/>
  <c r="T101"/>
  <c r="W101"/>
  <c r="Q101"/>
  <c r="AG101"/>
  <c r="AI101"/>
  <c r="L101"/>
  <c r="N101"/>
  <c r="AA102"/>
  <c r="T102"/>
  <c r="W102"/>
  <c r="Q102"/>
  <c r="AG102"/>
  <c r="AI102"/>
  <c r="L102"/>
  <c r="N102"/>
  <c r="AA103"/>
  <c r="T103"/>
  <c r="W103"/>
  <c r="Q103"/>
  <c r="AG103"/>
  <c r="AI103"/>
  <c r="L103"/>
  <c r="N103"/>
  <c r="AA104"/>
  <c r="T104"/>
  <c r="W104"/>
  <c r="Q104"/>
  <c r="AG104"/>
  <c r="AI104"/>
  <c r="L104"/>
  <c r="N104"/>
  <c r="AA105"/>
  <c r="T105"/>
  <c r="W105"/>
  <c r="Q105"/>
  <c r="AG105"/>
  <c r="AI105"/>
  <c r="L105"/>
  <c r="N105"/>
  <c r="AA106"/>
  <c r="T106"/>
  <c r="W106"/>
  <c r="Q106"/>
  <c r="AG106"/>
  <c r="AI106"/>
  <c r="L106"/>
  <c r="N106"/>
  <c r="AA107"/>
  <c r="T107"/>
  <c r="W107"/>
  <c r="Q107"/>
  <c r="AG107"/>
  <c r="AI107"/>
  <c r="L107"/>
  <c r="N107"/>
  <c r="AA108"/>
  <c r="T108"/>
  <c r="W108"/>
  <c r="Q108"/>
  <c r="AG108"/>
  <c r="AI108"/>
  <c r="L108"/>
  <c r="N108"/>
  <c r="AA109"/>
  <c r="T109"/>
  <c r="W109"/>
  <c r="Q109"/>
  <c r="AG109"/>
  <c r="AI109"/>
  <c r="L109"/>
  <c r="N109"/>
  <c r="AA110"/>
  <c r="T110"/>
  <c r="W110"/>
  <c r="Q110"/>
  <c r="AG110"/>
  <c r="AI110"/>
  <c r="L110"/>
  <c r="N110"/>
  <c r="AA111"/>
  <c r="T111"/>
  <c r="W111"/>
  <c r="Q111"/>
  <c r="AG111"/>
  <c r="AI111"/>
  <c r="L111"/>
  <c r="N111"/>
  <c r="AA112"/>
  <c r="T112"/>
  <c r="W112"/>
  <c r="Q112"/>
  <c r="AG112"/>
  <c r="AI112"/>
  <c r="L112"/>
  <c r="N112"/>
  <c r="AA113"/>
  <c r="T113"/>
  <c r="W113"/>
  <c r="Q113"/>
  <c r="AG113"/>
  <c r="AI113"/>
  <c r="L113"/>
  <c r="N113"/>
  <c r="AA114"/>
  <c r="T114"/>
  <c r="W114"/>
  <c r="Q114"/>
  <c r="AG114"/>
  <c r="AI114"/>
  <c r="L114"/>
  <c r="N114"/>
  <c r="AA115"/>
  <c r="T115"/>
  <c r="W115"/>
  <c r="Q115"/>
  <c r="AG115"/>
  <c r="AI115"/>
  <c r="L115"/>
  <c r="N115"/>
  <c r="AA116"/>
  <c r="T116"/>
  <c r="W116"/>
  <c r="Q116"/>
  <c r="AG116"/>
  <c r="AI116"/>
  <c r="L116"/>
  <c r="N116"/>
  <c r="AA117"/>
  <c r="T117"/>
  <c r="W117"/>
  <c r="Q117"/>
  <c r="AG117"/>
  <c r="AI117"/>
  <c r="L117"/>
  <c r="N117"/>
  <c r="AA118"/>
  <c r="T118"/>
  <c r="W118"/>
  <c r="Q118"/>
  <c r="AG118"/>
  <c r="AI118"/>
  <c r="L118"/>
  <c r="N118"/>
  <c r="AA119"/>
  <c r="T119"/>
  <c r="W119"/>
  <c r="Q119"/>
  <c r="AG119"/>
  <c r="AI119"/>
  <c r="L119"/>
  <c r="N119"/>
  <c r="AA120"/>
  <c r="T120"/>
  <c r="W120"/>
  <c r="Q120"/>
  <c r="AG120"/>
  <c r="AI120"/>
  <c r="L120"/>
  <c r="N120"/>
  <c r="AG121"/>
  <c r="AI121"/>
  <c r="T121"/>
  <c r="AA121"/>
  <c r="W121"/>
  <c r="Q121"/>
  <c r="L121"/>
  <c r="N121"/>
  <c r="AG122"/>
  <c r="AI122"/>
  <c r="T122"/>
  <c r="AA122"/>
  <c r="W122"/>
  <c r="Q122"/>
  <c r="L122"/>
  <c r="N122"/>
  <c r="AG123"/>
  <c r="AI123"/>
  <c r="T123"/>
  <c r="W123"/>
  <c r="Q123"/>
  <c r="AB123"/>
  <c r="L123"/>
  <c r="N123"/>
  <c r="AG124"/>
  <c r="AI124"/>
  <c r="T124"/>
  <c r="AA124"/>
  <c r="W124"/>
  <c r="Q124"/>
  <c r="L124"/>
  <c r="N124"/>
  <c r="AG125"/>
  <c r="AI125"/>
  <c r="T125"/>
  <c r="AA125"/>
  <c r="W125"/>
  <c r="Q125"/>
  <c r="L125"/>
  <c r="N125"/>
  <c r="AG126"/>
  <c r="AI126"/>
  <c r="T126"/>
  <c r="AA126"/>
  <c r="W126"/>
  <c r="Q126"/>
  <c r="L126"/>
  <c r="N126"/>
  <c r="AG127"/>
  <c r="AI127"/>
  <c r="T127"/>
  <c r="AA127"/>
  <c r="W127"/>
  <c r="Q127"/>
  <c r="L127"/>
  <c r="N127"/>
  <c r="AG128"/>
  <c r="AI128"/>
  <c r="T128"/>
  <c r="AA128"/>
  <c r="W128"/>
  <c r="Q128"/>
  <c r="L128"/>
  <c r="N128"/>
  <c r="AG129"/>
  <c r="AI129"/>
  <c r="T129"/>
  <c r="AA129"/>
  <c r="W129"/>
  <c r="Q129"/>
  <c r="L129"/>
  <c r="N129"/>
  <c r="AG130"/>
  <c r="AI130"/>
  <c r="T130"/>
  <c r="AA130"/>
  <c r="W130"/>
  <c r="Q130"/>
  <c r="L130"/>
  <c r="N130"/>
  <c r="AG131"/>
  <c r="AI131"/>
  <c r="T131"/>
  <c r="AA131"/>
  <c r="W131"/>
  <c r="Q131"/>
  <c r="L131"/>
  <c r="N131"/>
  <c r="AG132"/>
  <c r="AI132"/>
  <c r="T132"/>
  <c r="AA132"/>
  <c r="W132"/>
  <c r="Q132"/>
  <c r="L132"/>
  <c r="N132"/>
  <c r="AG133"/>
  <c r="AI133"/>
  <c r="T133"/>
  <c r="AA133"/>
  <c r="W133"/>
  <c r="Q133"/>
  <c r="L133"/>
  <c r="N133"/>
  <c r="AG134"/>
  <c r="AI134"/>
  <c r="T134"/>
  <c r="AA134"/>
  <c r="W134"/>
  <c r="Q134"/>
  <c r="L134"/>
  <c r="N134"/>
  <c r="AG135"/>
  <c r="AI135"/>
  <c r="T135"/>
  <c r="AA135"/>
  <c r="W135"/>
  <c r="Q135"/>
  <c r="L135"/>
  <c r="N135"/>
  <c r="AG136"/>
  <c r="AI136"/>
  <c r="T136"/>
  <c r="AA136"/>
  <c r="W136"/>
  <c r="Q136"/>
  <c r="L136"/>
  <c r="N136"/>
  <c r="AG137"/>
  <c r="AI137"/>
  <c r="T137"/>
  <c r="AA137"/>
  <c r="W137"/>
  <c r="Q137"/>
  <c r="L137"/>
  <c r="N137"/>
  <c r="AG138"/>
  <c r="AI138"/>
  <c r="T138"/>
  <c r="AA138"/>
  <c r="W138"/>
  <c r="Q138"/>
  <c r="L138"/>
  <c r="N138"/>
  <c r="AG139"/>
  <c r="AI139"/>
  <c r="T139"/>
  <c r="AA139"/>
  <c r="W139"/>
  <c r="Q139"/>
  <c r="L139"/>
  <c r="N139"/>
  <c r="AG140"/>
  <c r="AI140"/>
  <c r="T140"/>
  <c r="AA140"/>
  <c r="W140"/>
  <c r="Q140"/>
  <c r="L140"/>
  <c r="N140"/>
  <c r="AG141"/>
  <c r="AI141"/>
  <c r="T141"/>
  <c r="AA141"/>
  <c r="W141"/>
  <c r="Q141"/>
  <c r="L141"/>
  <c r="N141"/>
  <c r="AG142"/>
  <c r="AI142"/>
  <c r="T142"/>
  <c r="AA142"/>
  <c r="W142"/>
  <c r="Q142"/>
  <c r="L142"/>
  <c r="N142"/>
  <c r="AG143"/>
  <c r="AI143"/>
  <c r="T143"/>
  <c r="AA143"/>
  <c r="W143"/>
  <c r="Q143"/>
  <c r="L143"/>
  <c r="N143"/>
  <c r="AG144"/>
  <c r="AI144"/>
  <c r="T144"/>
  <c r="AA144"/>
  <c r="W144"/>
  <c r="Q144"/>
  <c r="L144"/>
  <c r="N144"/>
  <c r="AG145"/>
  <c r="AI145"/>
  <c r="T145"/>
  <c r="AA145"/>
  <c r="W145"/>
  <c r="Q145"/>
  <c r="L145"/>
  <c r="N145"/>
  <c r="AG146"/>
  <c r="AI146"/>
  <c r="T146"/>
  <c r="AA146"/>
  <c r="W146"/>
  <c r="Q146"/>
  <c r="L146"/>
  <c r="N146"/>
  <c r="AG147"/>
  <c r="AI147"/>
  <c r="T147"/>
  <c r="AA147"/>
  <c r="W147"/>
  <c r="Q147"/>
  <c r="L147"/>
  <c r="N147"/>
  <c r="AG148"/>
  <c r="AI148"/>
  <c r="T148"/>
  <c r="AA148"/>
  <c r="W148"/>
  <c r="Q148"/>
  <c r="L148"/>
  <c r="N148"/>
  <c r="AG149"/>
  <c r="AI149"/>
  <c r="T149"/>
  <c r="AA149"/>
  <c r="W149"/>
  <c r="Q149"/>
  <c r="L149"/>
  <c r="N149"/>
  <c r="AG150"/>
  <c r="AI150"/>
  <c r="T150"/>
  <c r="AA150"/>
  <c r="W150"/>
  <c r="Q150"/>
  <c r="L150"/>
  <c r="N150"/>
  <c r="AG151"/>
  <c r="AI151"/>
  <c r="T151"/>
  <c r="AA151"/>
  <c r="W151"/>
  <c r="Q151"/>
  <c r="L151"/>
  <c r="N151"/>
  <c r="AG152"/>
  <c r="AI152"/>
  <c r="T152"/>
  <c r="AA152"/>
  <c r="W152"/>
  <c r="Q152"/>
  <c r="L152"/>
  <c r="N152"/>
  <c r="AG153"/>
  <c r="AI153"/>
  <c r="T153"/>
  <c r="AA153"/>
  <c r="W153"/>
  <c r="Q153"/>
  <c r="L153"/>
  <c r="N153"/>
  <c r="AG154"/>
  <c r="AI154"/>
  <c r="T154"/>
  <c r="AA154"/>
  <c r="W154"/>
  <c r="Q154"/>
  <c r="L154"/>
  <c r="N154"/>
  <c r="AG155"/>
  <c r="AI155"/>
  <c r="T155"/>
  <c r="AA155"/>
  <c r="W155"/>
  <c r="Q155"/>
  <c r="L155"/>
  <c r="N155"/>
  <c r="AG156"/>
  <c r="AI156"/>
  <c r="T156"/>
  <c r="AA156"/>
  <c r="W156"/>
  <c r="Q156"/>
  <c r="L156"/>
  <c r="N156"/>
  <c r="AG157"/>
  <c r="AI157"/>
  <c r="T157"/>
  <c r="AA157"/>
  <c r="W157"/>
  <c r="Q157"/>
  <c r="L157"/>
  <c r="N157"/>
  <c r="AG158"/>
  <c r="AI158"/>
  <c r="T158"/>
  <c r="AA158"/>
  <c r="W158"/>
  <c r="Q158"/>
  <c r="L158"/>
  <c r="N158"/>
  <c r="AG159"/>
  <c r="AI159"/>
  <c r="T159"/>
  <c r="AA159"/>
  <c r="W159"/>
  <c r="Q159"/>
  <c r="L159"/>
  <c r="N159"/>
  <c r="AG160"/>
  <c r="AI160"/>
  <c r="T160"/>
  <c r="AA160"/>
  <c r="W160"/>
  <c r="Q160"/>
  <c r="L160"/>
  <c r="N160"/>
  <c r="AG161"/>
  <c r="AI161"/>
  <c r="T161"/>
  <c r="AA161"/>
  <c r="W161"/>
  <c r="Q161"/>
  <c r="L161"/>
  <c r="N161"/>
  <c r="AG162"/>
  <c r="AI162"/>
  <c r="T162"/>
  <c r="AA162"/>
  <c r="W162"/>
  <c r="Q162"/>
  <c r="L162"/>
  <c r="N162"/>
  <c r="AG163"/>
  <c r="AI163"/>
  <c r="T163"/>
  <c r="AA163"/>
  <c r="W163"/>
  <c r="Q163"/>
  <c r="L163"/>
  <c r="N163"/>
  <c r="AG164"/>
  <c r="AI164"/>
  <c r="T164"/>
  <c r="AA164"/>
  <c r="W164"/>
  <c r="Q164"/>
  <c r="L164"/>
  <c r="N164"/>
  <c r="AG165"/>
  <c r="AI165"/>
  <c r="T165"/>
  <c r="AA165"/>
  <c r="W165"/>
  <c r="Q165"/>
  <c r="L165"/>
  <c r="N165"/>
  <c r="AG166"/>
  <c r="AI166"/>
  <c r="T166"/>
  <c r="AA166"/>
  <c r="W166"/>
  <c r="Q166"/>
  <c r="L166"/>
  <c r="N166"/>
  <c r="AG167"/>
  <c r="AI167"/>
  <c r="T167"/>
  <c r="AA167"/>
  <c r="W167"/>
  <c r="Q167"/>
  <c r="L167"/>
  <c r="N167"/>
  <c r="AG168"/>
  <c r="AI168"/>
  <c r="T168"/>
  <c r="AA168"/>
  <c r="W168"/>
  <c r="Q168"/>
  <c r="L168"/>
  <c r="N168"/>
  <c r="AG169"/>
  <c r="AI169"/>
  <c r="T169"/>
  <c r="AA169"/>
  <c r="W169"/>
  <c r="Q169"/>
  <c r="L169"/>
  <c r="N169"/>
  <c r="AG170"/>
  <c r="AI170"/>
  <c r="T170"/>
  <c r="AA170"/>
  <c r="W170"/>
  <c r="Q170"/>
  <c r="L170"/>
  <c r="N170"/>
  <c r="AG171"/>
  <c r="AI171"/>
  <c r="T171"/>
  <c r="AA171"/>
  <c r="W171"/>
  <c r="Q171"/>
  <c r="L171"/>
  <c r="N171"/>
  <c r="AG172"/>
  <c r="AI172"/>
  <c r="T172"/>
  <c r="AA172"/>
  <c r="W172"/>
  <c r="Q172"/>
  <c r="N172"/>
  <c r="AG173"/>
  <c r="AI173"/>
  <c r="T173"/>
  <c r="AA173"/>
  <c r="W173"/>
  <c r="Q173"/>
  <c r="L173"/>
  <c r="N173"/>
  <c r="AG174"/>
  <c r="AI174"/>
  <c r="T174"/>
  <c r="AA174"/>
  <c r="W174"/>
  <c r="Q174"/>
  <c r="L174"/>
  <c r="N174"/>
  <c r="AG175"/>
  <c r="AI175"/>
  <c r="T175"/>
  <c r="AA175"/>
  <c r="W175"/>
  <c r="Q175"/>
  <c r="L175"/>
  <c r="N175"/>
  <c r="AG176"/>
  <c r="AI176"/>
  <c r="T176"/>
  <c r="AA176"/>
  <c r="W176"/>
  <c r="Q176"/>
  <c r="L176"/>
  <c r="N176"/>
  <c r="AG177"/>
  <c r="AI177"/>
  <c r="T177"/>
  <c r="AA177"/>
  <c r="W177"/>
  <c r="Q177"/>
  <c r="L177"/>
  <c r="N177"/>
  <c r="AG178"/>
  <c r="AI178"/>
  <c r="T178"/>
  <c r="AA178"/>
  <c r="W178"/>
  <c r="Q178"/>
  <c r="L178"/>
  <c r="N178"/>
  <c r="AG179"/>
  <c r="AI179"/>
  <c r="T179"/>
  <c r="AA179"/>
  <c r="W179"/>
  <c r="Q179"/>
  <c r="L179"/>
  <c r="N179"/>
  <c r="AG180"/>
  <c r="AI180"/>
  <c r="T180"/>
  <c r="AA180"/>
  <c r="W180"/>
  <c r="Q180"/>
  <c r="L180"/>
  <c r="N180"/>
  <c r="AG181"/>
  <c r="AI181"/>
  <c r="T181"/>
  <c r="AA181"/>
  <c r="W181"/>
  <c r="Q181"/>
  <c r="L181"/>
  <c r="N181"/>
  <c r="AG182"/>
  <c r="AI182"/>
  <c r="T182"/>
  <c r="AA182"/>
  <c r="W182"/>
  <c r="Q182"/>
  <c r="L182"/>
  <c r="N182"/>
  <c r="AG183"/>
  <c r="AI183"/>
  <c r="T183"/>
  <c r="AA183"/>
  <c r="W183"/>
  <c r="Q183"/>
  <c r="L183"/>
  <c r="N183"/>
  <c r="AG184"/>
  <c r="AI184"/>
  <c r="T184"/>
  <c r="AA184"/>
  <c r="W184"/>
  <c r="Q184"/>
  <c r="L184"/>
  <c r="N184"/>
  <c r="AG185"/>
  <c r="AI185"/>
  <c r="T185"/>
  <c r="AA185"/>
  <c r="W185"/>
  <c r="Q185"/>
  <c r="L185"/>
  <c r="N185"/>
  <c r="AG186"/>
  <c r="AI186"/>
  <c r="T186"/>
  <c r="AA186"/>
  <c r="W186"/>
  <c r="Q186"/>
  <c r="L186"/>
  <c r="N186"/>
  <c r="AG187"/>
  <c r="AI187"/>
  <c r="T187"/>
  <c r="AA187"/>
  <c r="W187"/>
  <c r="Q187"/>
  <c r="L187"/>
  <c r="N187"/>
  <c r="AG188"/>
  <c r="AI188"/>
  <c r="T188"/>
  <c r="AA188"/>
  <c r="W188"/>
  <c r="Q188"/>
  <c r="L188"/>
  <c r="N188"/>
  <c r="AG189"/>
  <c r="AI189"/>
  <c r="T189"/>
  <c r="AA189"/>
  <c r="W189"/>
  <c r="Q189"/>
  <c r="L189"/>
  <c r="N189"/>
  <c r="AG190"/>
  <c r="AI190"/>
  <c r="T190"/>
  <c r="AA190"/>
  <c r="W190"/>
  <c r="Q190"/>
  <c r="L190"/>
  <c r="N190"/>
  <c r="AG191"/>
  <c r="AI191"/>
  <c r="T191"/>
  <c r="AA191"/>
  <c r="W191"/>
  <c r="Q191"/>
  <c r="L191"/>
  <c r="N191"/>
  <c r="AG192"/>
  <c r="AI192"/>
  <c r="T192"/>
  <c r="AA192"/>
  <c r="W192"/>
  <c r="Q192"/>
  <c r="L192"/>
  <c r="N192"/>
  <c r="AG193"/>
  <c r="AI193"/>
  <c r="T193"/>
  <c r="AA193"/>
  <c r="W193"/>
  <c r="Q193"/>
  <c r="L193"/>
  <c r="N193"/>
  <c r="AG194"/>
  <c r="AI194"/>
  <c r="T194"/>
  <c r="AA194"/>
  <c r="W194"/>
  <c r="Q194"/>
  <c r="L194"/>
  <c r="N194"/>
  <c r="AG195"/>
  <c r="AI195"/>
  <c r="T195"/>
  <c r="AA195"/>
  <c r="W195"/>
  <c r="Q195"/>
  <c r="L195"/>
  <c r="N195"/>
  <c r="AG196"/>
  <c r="AI196"/>
  <c r="T196"/>
  <c r="AA196"/>
  <c r="W196"/>
  <c r="Q196"/>
  <c r="L196"/>
  <c r="N196"/>
  <c r="AG197"/>
  <c r="AI197"/>
  <c r="T197"/>
  <c r="AA197"/>
  <c r="W197"/>
  <c r="Q197"/>
  <c r="L197"/>
  <c r="N197"/>
  <c r="AG198"/>
  <c r="AI198"/>
  <c r="T198"/>
  <c r="AA198"/>
  <c r="W198"/>
  <c r="Q198"/>
  <c r="L198"/>
  <c r="N198"/>
  <c r="AG199"/>
  <c r="AI199"/>
  <c r="T199"/>
  <c r="AA199"/>
  <c r="W199"/>
  <c r="Q199"/>
  <c r="L199"/>
  <c r="N199"/>
  <c r="AG200"/>
  <c r="AI200"/>
  <c r="T200"/>
  <c r="AA200"/>
  <c r="W200"/>
  <c r="Q200"/>
  <c r="L200"/>
  <c r="N200"/>
  <c r="AG201"/>
  <c r="AI201"/>
  <c r="T201"/>
  <c r="AA201"/>
  <c r="W201"/>
  <c r="Q201"/>
  <c r="L201"/>
  <c r="N201"/>
  <c r="AG202"/>
  <c r="AI202"/>
  <c r="T202"/>
  <c r="AA202"/>
  <c r="W202"/>
  <c r="Q202"/>
  <c r="L202"/>
  <c r="N202"/>
  <c r="AG203"/>
  <c r="AI203"/>
  <c r="T203"/>
  <c r="AA203"/>
  <c r="W203"/>
  <c r="Q203"/>
  <c r="L203"/>
  <c r="N203"/>
  <c r="AG204"/>
  <c r="AI204"/>
  <c r="T204"/>
  <c r="AA204"/>
  <c r="W204"/>
  <c r="Q204"/>
  <c r="L204"/>
  <c r="N204"/>
  <c r="AG205"/>
  <c r="AI205"/>
  <c r="T205"/>
  <c r="AA205"/>
  <c r="W205"/>
  <c r="Q205"/>
  <c r="L205"/>
  <c r="N205"/>
  <c r="AG206"/>
  <c r="AI206"/>
  <c r="T206"/>
  <c r="AA206"/>
  <c r="W206"/>
  <c r="Q206"/>
  <c r="L206"/>
  <c r="N206"/>
  <c r="AG207"/>
  <c r="AI207"/>
  <c r="T207"/>
  <c r="AA207"/>
  <c r="W207"/>
  <c r="Q207"/>
  <c r="L207"/>
  <c r="N207"/>
  <c r="AG208"/>
  <c r="AI208"/>
  <c r="T208"/>
  <c r="AA208"/>
  <c r="W208"/>
  <c r="Q208"/>
  <c r="L208"/>
  <c r="N208"/>
  <c r="AG209"/>
  <c r="AI209"/>
  <c r="T209"/>
  <c r="AA209"/>
  <c r="W209"/>
  <c r="Q209"/>
  <c r="L209"/>
  <c r="N209"/>
  <c r="AG210"/>
  <c r="AI210"/>
  <c r="T210"/>
  <c r="AA210"/>
  <c r="W210"/>
  <c r="Q210"/>
  <c r="L210"/>
  <c r="N210"/>
  <c r="AG211"/>
  <c r="AI211"/>
  <c r="T211"/>
  <c r="AA211"/>
  <c r="W211"/>
  <c r="Q211"/>
  <c r="L211"/>
  <c r="N211"/>
  <c r="AG212"/>
  <c r="AI212"/>
  <c r="T212"/>
  <c r="AA212"/>
  <c r="W212"/>
  <c r="Q212"/>
  <c r="L212"/>
  <c r="N212"/>
  <c r="AG213"/>
  <c r="AI213"/>
  <c r="T213"/>
  <c r="AA213"/>
  <c r="W213"/>
  <c r="Q213"/>
  <c r="L213"/>
  <c r="N213"/>
  <c r="AG214"/>
  <c r="AI214"/>
  <c r="T214"/>
  <c r="AA214"/>
  <c r="W214"/>
  <c r="Q214"/>
  <c r="L214"/>
  <c r="N214"/>
  <c r="AG215"/>
  <c r="AI215"/>
  <c r="T215"/>
  <c r="AA215"/>
  <c r="W215"/>
  <c r="Q215"/>
  <c r="L215"/>
  <c r="N215"/>
  <c r="AG216"/>
  <c r="AI216"/>
  <c r="T216"/>
  <c r="AA216"/>
  <c r="W216"/>
  <c r="Q216"/>
  <c r="L216"/>
  <c r="N216"/>
  <c r="AG217"/>
  <c r="AI217"/>
  <c r="T217"/>
  <c r="AA217"/>
  <c r="W217"/>
  <c r="Q217"/>
  <c r="L217"/>
  <c r="N217"/>
  <c r="AG218"/>
  <c r="AI218"/>
  <c r="T218"/>
  <c r="AA218"/>
  <c r="W218"/>
  <c r="Q218"/>
  <c r="L218"/>
  <c r="N218"/>
  <c r="AG219"/>
  <c r="AI219"/>
  <c r="T219"/>
  <c r="AA219"/>
  <c r="W219"/>
  <c r="Q219"/>
  <c r="L219"/>
  <c r="N219"/>
  <c r="AG220"/>
  <c r="AI220"/>
  <c r="T220"/>
  <c r="AA220"/>
  <c r="W220"/>
  <c r="Q220"/>
  <c r="L220"/>
  <c r="N220"/>
  <c r="AG221"/>
  <c r="AI221"/>
  <c r="T221"/>
  <c r="AA221"/>
  <c r="W221"/>
  <c r="Q221"/>
  <c r="L221"/>
  <c r="N221"/>
  <c r="AG222"/>
  <c r="AI222"/>
  <c r="T222"/>
  <c r="AA222"/>
  <c r="W222"/>
  <c r="Q222"/>
  <c r="L222"/>
  <c r="N222"/>
  <c r="AG223"/>
  <c r="AI223"/>
  <c r="T223"/>
  <c r="AA223"/>
  <c r="W223"/>
  <c r="Q223"/>
  <c r="L223"/>
  <c r="N223"/>
  <c r="AG224"/>
  <c r="AI224"/>
  <c r="T224"/>
  <c r="AA224"/>
  <c r="W224"/>
  <c r="Q224"/>
  <c r="L224"/>
  <c r="N224"/>
  <c r="AG225"/>
  <c r="AI225"/>
  <c r="T225"/>
  <c r="AA225"/>
  <c r="W225"/>
  <c r="Q225"/>
  <c r="L225"/>
  <c r="N225"/>
  <c r="AG226"/>
  <c r="AI226"/>
  <c r="T226"/>
  <c r="AA226"/>
  <c r="W226"/>
  <c r="Q226"/>
  <c r="L226"/>
  <c r="N226"/>
  <c r="AG227"/>
  <c r="AI227"/>
  <c r="T227"/>
  <c r="AA227"/>
  <c r="W227"/>
  <c r="Q227"/>
  <c r="L227"/>
  <c r="N227"/>
  <c r="AG228"/>
  <c r="AI228"/>
  <c r="T228"/>
  <c r="AA228"/>
  <c r="W228"/>
  <c r="Q228"/>
  <c r="L228"/>
  <c r="N228"/>
  <c r="AG229"/>
  <c r="AI229"/>
  <c r="T229"/>
  <c r="AA229"/>
  <c r="W229"/>
  <c r="Q229"/>
  <c r="L229"/>
  <c r="N229"/>
  <c r="AG230"/>
  <c r="AI230"/>
  <c r="T230"/>
  <c r="AA230"/>
  <c r="W230"/>
  <c r="Q230"/>
  <c r="L230"/>
  <c r="N230"/>
  <c r="AG231"/>
  <c r="AI231"/>
  <c r="T231"/>
  <c r="AA231"/>
  <c r="W231"/>
  <c r="Q231"/>
  <c r="L231"/>
  <c r="N231"/>
  <c r="AG301"/>
  <c r="AI301"/>
  <c r="T301"/>
  <c r="AA301"/>
  <c r="W301"/>
  <c r="Q301"/>
  <c r="L301"/>
  <c r="N301"/>
  <c r="AG302"/>
  <c r="AI302"/>
  <c r="T302"/>
  <c r="AA302"/>
  <c r="W302"/>
  <c r="Q302"/>
  <c r="L302"/>
  <c r="N302"/>
  <c r="AG303"/>
  <c r="AI303"/>
  <c r="T303"/>
  <c r="AA303"/>
  <c r="W303"/>
  <c r="Q303"/>
  <c r="L303"/>
  <c r="N303"/>
  <c r="AG304"/>
  <c r="AI304"/>
  <c r="T304"/>
  <c r="AA304"/>
  <c r="W304"/>
  <c r="Q304"/>
  <c r="L304"/>
  <c r="N304"/>
  <c r="AG305"/>
  <c r="AI305"/>
  <c r="T305"/>
  <c r="AA305"/>
  <c r="W305"/>
  <c r="Q305"/>
  <c r="L305"/>
  <c r="N305"/>
  <c r="AG306"/>
  <c r="AI306"/>
  <c r="T306"/>
  <c r="AA306"/>
  <c r="W306"/>
  <c r="Q306"/>
  <c r="L306"/>
  <c r="N306"/>
  <c r="AG13"/>
  <c r="AI13"/>
  <c r="AG14"/>
  <c r="AI14"/>
  <c r="AG307"/>
  <c r="AI307"/>
  <c r="AG308"/>
  <c r="AI308"/>
  <c r="AG309"/>
  <c r="AI309"/>
  <c r="AG310"/>
  <c r="AI310"/>
  <c r="AG311"/>
  <c r="AI311"/>
  <c r="AG312"/>
  <c r="AI312"/>
  <c r="AG313"/>
  <c r="AI313"/>
  <c r="AG314"/>
  <c r="AI314"/>
  <c r="AG315"/>
  <c r="AI315"/>
  <c r="AG318"/>
  <c r="AI318"/>
  <c r="AG319"/>
  <c r="AI319"/>
  <c r="AG320"/>
  <c r="AI320"/>
  <c r="AG321"/>
  <c r="AI321"/>
  <c r="AG322"/>
  <c r="AI322"/>
  <c r="AG323"/>
  <c r="AI323"/>
  <c r="AG325"/>
  <c r="AI325"/>
  <c r="AG326"/>
  <c r="AI326"/>
  <c r="AG327"/>
  <c r="AI327"/>
  <c r="AG328"/>
  <c r="AI328"/>
  <c r="AG329"/>
  <c r="AI329"/>
  <c r="AG330"/>
  <c r="AI330"/>
  <c r="AG331"/>
  <c r="AI331"/>
  <c r="AG332"/>
  <c r="AI332"/>
  <c r="AG333"/>
  <c r="AI333"/>
  <c r="AG334"/>
  <c r="AI334"/>
  <c r="AG335"/>
  <c r="AI335"/>
  <c r="AG336"/>
  <c r="AI336"/>
  <c r="AG337"/>
  <c r="AI337"/>
  <c r="AG338"/>
  <c r="AI338"/>
  <c r="AG339"/>
  <c r="AI339"/>
  <c r="AG340"/>
  <c r="AI340"/>
  <c r="AG341"/>
  <c r="AI341"/>
  <c r="AG342"/>
  <c r="AI342"/>
  <c r="AG343"/>
  <c r="AG344"/>
  <c r="AI344"/>
  <c r="AG347"/>
  <c r="AI347"/>
  <c r="AG348"/>
  <c r="AI348"/>
  <c r="AG349"/>
  <c r="AI349"/>
  <c r="AG350"/>
  <c r="AI350"/>
  <c r="AG351"/>
  <c r="AI351"/>
  <c r="AG352"/>
  <c r="AI352"/>
  <c r="AG353"/>
  <c r="AI353"/>
  <c r="AG354"/>
  <c r="AI354"/>
  <c r="AG355"/>
  <c r="AI355"/>
  <c r="AG356"/>
  <c r="AI356"/>
  <c r="AG357"/>
  <c r="AI357"/>
  <c r="AG358"/>
  <c r="AI358"/>
  <c r="AG359"/>
  <c r="AI359"/>
  <c r="AG360"/>
  <c r="AI360"/>
  <c r="AG361"/>
  <c r="AI361"/>
  <c r="AG362"/>
  <c r="AI362"/>
  <c r="AG363"/>
  <c r="AI363"/>
  <c r="AG364"/>
  <c r="AI364"/>
  <c r="AG365"/>
  <c r="AI365"/>
  <c r="AG366"/>
  <c r="AI366"/>
  <c r="AG367"/>
  <c r="AI367"/>
  <c r="AG368"/>
  <c r="AI368"/>
  <c r="AG369"/>
  <c r="AI369"/>
  <c r="AG370"/>
  <c r="AI370"/>
  <c r="AG371"/>
  <c r="AI371"/>
  <c r="AG372"/>
  <c r="AI372"/>
  <c r="AG373"/>
  <c r="AI373"/>
  <c r="AG374"/>
  <c r="AI374"/>
  <c r="AG375"/>
  <c r="AI375"/>
  <c r="AG376"/>
  <c r="AI376"/>
  <c r="AG377"/>
  <c r="AI377"/>
  <c r="AG378"/>
  <c r="AI378"/>
  <c r="AG379"/>
  <c r="AI379"/>
  <c r="AG380"/>
  <c r="AI380"/>
  <c r="AG381"/>
  <c r="AI381"/>
  <c r="AG382"/>
  <c r="AI382"/>
  <c r="AG383"/>
  <c r="AI383"/>
  <c r="AG384"/>
  <c r="AI384"/>
  <c r="AG385"/>
  <c r="AI385"/>
  <c r="AG386"/>
  <c r="AI386"/>
  <c r="AG387"/>
  <c r="AI387"/>
  <c r="AG388"/>
  <c r="AI388"/>
  <c r="AG389"/>
  <c r="AI389"/>
  <c r="AG390"/>
  <c r="AI390"/>
  <c r="AG391"/>
  <c r="AI391"/>
  <c r="AG392"/>
  <c r="AI392"/>
  <c r="AG393"/>
  <c r="AI393"/>
  <c r="AG394"/>
  <c r="AI394"/>
  <c r="AG395"/>
  <c r="AI395"/>
  <c r="AG396"/>
  <c r="AI396"/>
  <c r="AG397"/>
  <c r="AI397"/>
  <c r="AG398"/>
  <c r="AI398"/>
  <c r="AG399"/>
  <c r="AI399"/>
  <c r="AG400"/>
  <c r="AI400"/>
  <c r="AG401"/>
  <c r="AI401"/>
  <c r="AG402"/>
  <c r="AI402"/>
  <c r="AG403"/>
  <c r="AI403"/>
  <c r="AG404"/>
  <c r="AI404"/>
  <c r="AG405"/>
  <c r="AI405"/>
  <c r="AG406"/>
  <c r="AI406"/>
  <c r="AG407"/>
  <c r="AI407"/>
  <c r="AG408"/>
  <c r="AI408"/>
  <c r="AG409"/>
  <c r="AI409"/>
  <c r="AG410"/>
  <c r="AI410"/>
  <c r="AG411"/>
  <c r="AI411"/>
  <c r="AG412"/>
  <c r="AI412"/>
  <c r="AG413"/>
  <c r="AI413"/>
  <c r="AG414"/>
  <c r="AI414"/>
  <c r="AG415"/>
  <c r="AI415"/>
  <c r="AG416"/>
  <c r="AI416"/>
  <c r="AG417"/>
  <c r="AI417"/>
  <c r="AG418"/>
  <c r="AI418"/>
  <c r="AG419"/>
  <c r="AI419"/>
  <c r="AG420"/>
  <c r="AI420"/>
  <c r="AG421"/>
  <c r="AI421"/>
  <c r="AG422"/>
  <c r="AI422"/>
  <c r="AG423"/>
  <c r="AI423"/>
  <c r="AG424"/>
  <c r="AI424"/>
  <c r="AG425"/>
  <c r="AI425"/>
  <c r="AF13"/>
  <c r="AF14"/>
  <c r="AF15"/>
  <c r="AF16"/>
  <c r="AF17"/>
  <c r="AF18"/>
  <c r="AF19"/>
  <c r="AF20"/>
  <c r="AF21"/>
  <c r="AF22"/>
  <c r="AF23"/>
  <c r="AF24"/>
  <c r="AF25"/>
  <c r="AF26"/>
  <c r="AF27"/>
  <c r="AF28"/>
  <c r="AF29"/>
  <c r="AF30"/>
  <c r="AF31"/>
  <c r="AF32"/>
  <c r="AF33"/>
  <c r="AF34"/>
  <c r="AF35"/>
  <c r="AF36"/>
  <c r="AF37"/>
  <c r="AF38"/>
  <c r="AF39"/>
  <c r="AF40"/>
  <c r="AF41"/>
  <c r="AF42"/>
  <c r="AF43"/>
  <c r="AF44"/>
  <c r="AF45"/>
  <c r="AF46"/>
  <c r="AF47"/>
  <c r="AF48"/>
  <c r="AF49"/>
  <c r="AF50"/>
  <c r="AF51"/>
  <c r="AF52"/>
  <c r="AF53"/>
  <c r="AF54"/>
  <c r="AF55"/>
  <c r="AF56"/>
  <c r="AF57"/>
  <c r="AF58"/>
  <c r="AF59"/>
  <c r="AF60"/>
  <c r="AF61"/>
  <c r="AF62"/>
  <c r="AF63"/>
  <c r="AF64"/>
  <c r="AF65"/>
  <c r="AF66"/>
  <c r="AF67"/>
  <c r="AF68"/>
  <c r="AF69"/>
  <c r="AF70"/>
  <c r="AF71"/>
  <c r="AF72"/>
  <c r="AF73"/>
  <c r="AF74"/>
  <c r="AF75"/>
  <c r="AF76"/>
  <c r="AF77"/>
  <c r="AF78"/>
  <c r="AF79"/>
  <c r="AF80"/>
  <c r="AF81"/>
  <c r="AF82"/>
  <c r="AF83"/>
  <c r="AF84"/>
  <c r="AF85"/>
  <c r="AF86"/>
  <c r="AF87"/>
  <c r="AF88"/>
  <c r="AF89"/>
  <c r="AF90"/>
  <c r="AF91"/>
  <c r="AF92"/>
  <c r="AF93"/>
  <c r="AF94"/>
  <c r="AF95"/>
  <c r="AF96"/>
  <c r="AF97"/>
  <c r="AF98"/>
  <c r="AF99"/>
  <c r="AF100"/>
  <c r="AF101"/>
  <c r="AF102"/>
  <c r="AF103"/>
  <c r="AF104"/>
  <c r="AF105"/>
  <c r="AF106"/>
  <c r="AF107"/>
  <c r="AF108"/>
  <c r="AF109"/>
  <c r="AF110"/>
  <c r="AF111"/>
  <c r="AF112"/>
  <c r="AF113"/>
  <c r="AF114"/>
  <c r="AF115"/>
  <c r="AF116"/>
  <c r="AF117"/>
  <c r="AF118"/>
  <c r="AF119"/>
  <c r="AF120"/>
  <c r="AF121"/>
  <c r="AF122"/>
  <c r="AF123"/>
  <c r="AF124"/>
  <c r="AF125"/>
  <c r="AF126"/>
  <c r="AF127"/>
  <c r="AF128"/>
  <c r="AF129"/>
  <c r="AF130"/>
  <c r="AF131"/>
  <c r="AF132"/>
  <c r="AF133"/>
  <c r="AF134"/>
  <c r="AF135"/>
  <c r="AF136"/>
  <c r="AF137"/>
  <c r="AF138"/>
  <c r="AF139"/>
  <c r="AF140"/>
  <c r="AF141"/>
  <c r="AF142"/>
  <c r="AF143"/>
  <c r="AF144"/>
  <c r="AF145"/>
  <c r="AF146"/>
  <c r="AF147"/>
  <c r="AF148"/>
  <c r="AF149"/>
  <c r="AF150"/>
  <c r="AF151"/>
  <c r="AF152"/>
  <c r="AF153"/>
  <c r="AF154"/>
  <c r="AF155"/>
  <c r="AF156"/>
  <c r="AF157"/>
  <c r="AF158"/>
  <c r="AF159"/>
  <c r="AF160"/>
  <c r="AF161"/>
  <c r="AF162"/>
  <c r="AF163"/>
  <c r="AF164"/>
  <c r="AF165"/>
  <c r="AF166"/>
  <c r="AF167"/>
  <c r="AF168"/>
  <c r="AF169"/>
  <c r="AF170"/>
  <c r="AF171"/>
  <c r="AF172"/>
  <c r="AF173"/>
  <c r="AF174"/>
  <c r="AF175"/>
  <c r="AF176"/>
  <c r="AF177"/>
  <c r="AF178"/>
  <c r="AF179"/>
  <c r="AF180"/>
  <c r="AF181"/>
  <c r="AF182"/>
  <c r="AF183"/>
  <c r="AF184"/>
  <c r="AF185"/>
  <c r="AF186"/>
  <c r="AF187"/>
  <c r="AF188"/>
  <c r="AF189"/>
  <c r="AF190"/>
  <c r="AF191"/>
  <c r="AF192"/>
  <c r="AF193"/>
  <c r="AF194"/>
  <c r="AF195"/>
  <c r="AF196"/>
  <c r="AF197"/>
  <c r="AF198"/>
  <c r="AF199"/>
  <c r="AF200"/>
  <c r="AF201"/>
  <c r="AF202"/>
  <c r="AF203"/>
  <c r="AF204"/>
  <c r="AF205"/>
  <c r="AF206"/>
  <c r="AF207"/>
  <c r="AF208"/>
  <c r="AF209"/>
  <c r="AF210"/>
  <c r="AF211"/>
  <c r="AF212"/>
  <c r="AF213"/>
  <c r="AF214"/>
  <c r="AF215"/>
  <c r="AF216"/>
  <c r="AF217"/>
  <c r="AF218"/>
  <c r="AF219"/>
  <c r="AF220"/>
  <c r="AF221"/>
  <c r="AF222"/>
  <c r="AF223"/>
  <c r="AF224"/>
  <c r="AF225"/>
  <c r="AF226"/>
  <c r="AF227"/>
  <c r="AF228"/>
  <c r="AF229"/>
  <c r="AF230"/>
  <c r="AF231"/>
  <c r="AF232"/>
  <c r="AF233"/>
  <c r="AF301"/>
  <c r="AF302"/>
  <c r="AF303"/>
  <c r="AF304"/>
  <c r="AF305"/>
  <c r="AF306"/>
  <c r="AF307"/>
  <c r="AF308"/>
  <c r="AF309"/>
  <c r="AF310"/>
  <c r="AF311"/>
  <c r="AF312"/>
  <c r="AF313"/>
  <c r="AF314"/>
  <c r="AF315"/>
  <c r="AF317"/>
  <c r="AF318"/>
  <c r="AF319"/>
  <c r="AF320"/>
  <c r="AF321"/>
  <c r="AF322"/>
  <c r="AF323"/>
  <c r="AF325"/>
  <c r="AF326"/>
  <c r="AF327"/>
  <c r="AF328"/>
  <c r="AF329"/>
  <c r="AF330"/>
  <c r="AF331"/>
  <c r="AF332"/>
  <c r="AF333"/>
  <c r="AF334"/>
  <c r="AF335"/>
  <c r="AF336"/>
  <c r="AF337"/>
  <c r="AF338"/>
  <c r="AF339"/>
  <c r="AF340"/>
  <c r="AF341"/>
  <c r="AF342"/>
  <c r="AF343"/>
  <c r="AF344"/>
  <c r="AF345"/>
  <c r="AF346"/>
  <c r="AF347"/>
  <c r="AF348"/>
  <c r="AF349"/>
  <c r="AF350"/>
  <c r="AF351"/>
  <c r="AF352"/>
  <c r="AF353"/>
  <c r="AF354"/>
  <c r="AF355"/>
  <c r="AF356"/>
  <c r="AF357"/>
  <c r="AF358"/>
  <c r="AF359"/>
  <c r="AF360"/>
  <c r="AF361"/>
  <c r="AF362"/>
  <c r="AF363"/>
  <c r="AF364"/>
  <c r="AF365"/>
  <c r="AF366"/>
  <c r="AF367"/>
  <c r="AF368"/>
  <c r="AF369"/>
  <c r="AF370"/>
  <c r="AF371"/>
  <c r="AF372"/>
  <c r="AF373"/>
  <c r="AF374"/>
  <c r="AF375"/>
  <c r="AF376"/>
  <c r="AF377"/>
  <c r="AF378"/>
  <c r="AF379"/>
  <c r="AF380"/>
  <c r="AF381"/>
  <c r="AF382"/>
  <c r="AF383"/>
  <c r="AF384"/>
  <c r="AF385"/>
  <c r="AF386"/>
  <c r="AF387"/>
  <c r="AF388"/>
  <c r="AF389"/>
  <c r="AF390"/>
  <c r="AF391"/>
  <c r="AF392"/>
  <c r="AF393"/>
  <c r="AF394"/>
  <c r="AF395"/>
  <c r="AF396"/>
  <c r="AF397"/>
  <c r="AF398"/>
  <c r="AF399"/>
  <c r="AF400"/>
  <c r="AF401"/>
  <c r="AF402"/>
  <c r="AF403"/>
  <c r="AF404"/>
  <c r="AF405"/>
  <c r="AF406"/>
  <c r="AF407"/>
  <c r="AF408"/>
  <c r="AF409"/>
  <c r="AF410"/>
  <c r="AF411"/>
  <c r="AF412"/>
  <c r="AF413"/>
  <c r="AF414"/>
  <c r="AF415"/>
  <c r="AF416"/>
  <c r="AF417"/>
  <c r="AF418"/>
  <c r="AF419"/>
  <c r="AF420"/>
  <c r="AF421"/>
  <c r="AF422"/>
  <c r="AF423"/>
  <c r="AF424"/>
  <c r="AF425"/>
  <c r="AA13"/>
  <c r="W13"/>
  <c r="W14"/>
  <c r="W307"/>
  <c r="AA307"/>
  <c r="W308"/>
  <c r="AA308"/>
  <c r="W309"/>
  <c r="AA309"/>
  <c r="W310"/>
  <c r="AA310"/>
  <c r="W311"/>
  <c r="AA311"/>
  <c r="W312"/>
  <c r="AA312"/>
  <c r="W313"/>
  <c r="AA313"/>
  <c r="W314"/>
  <c r="AA314"/>
  <c r="W315"/>
  <c r="AA315"/>
  <c r="W318"/>
  <c r="AA318"/>
  <c r="W319"/>
  <c r="AA319"/>
  <c r="W320"/>
  <c r="AA320"/>
  <c r="W321"/>
  <c r="AA321"/>
  <c r="W322"/>
  <c r="AA322"/>
  <c r="W323"/>
  <c r="W325"/>
  <c r="AA325"/>
  <c r="W326"/>
  <c r="AA326"/>
  <c r="W327"/>
  <c r="AA327"/>
  <c r="W328"/>
  <c r="AA328"/>
  <c r="W329"/>
  <c r="AA329"/>
  <c r="W330"/>
  <c r="AA330"/>
  <c r="W331"/>
  <c r="AA331"/>
  <c r="W332"/>
  <c r="AA332"/>
  <c r="W333"/>
  <c r="AA333"/>
  <c r="W334"/>
  <c r="AA334"/>
  <c r="W335"/>
  <c r="AA335"/>
  <c r="W336"/>
  <c r="AA336"/>
  <c r="W337"/>
  <c r="AA337"/>
  <c r="W338"/>
  <c r="AA338"/>
  <c r="W339"/>
  <c r="AA339"/>
  <c r="W340"/>
  <c r="AA340"/>
  <c r="W341"/>
  <c r="AA341"/>
  <c r="W342"/>
  <c r="AA342"/>
  <c r="W343"/>
  <c r="AA343"/>
  <c r="W344"/>
  <c r="AA344"/>
  <c r="W347"/>
  <c r="AA347"/>
  <c r="W348"/>
  <c r="AA348"/>
  <c r="W349"/>
  <c r="AA349"/>
  <c r="W350"/>
  <c r="AA350"/>
  <c r="W351"/>
  <c r="AA351"/>
  <c r="W352"/>
  <c r="AA352"/>
  <c r="W353"/>
  <c r="AA353"/>
  <c r="W354"/>
  <c r="AA354"/>
  <c r="W355"/>
  <c r="AA355"/>
  <c r="W356"/>
  <c r="AA356"/>
  <c r="W357"/>
  <c r="AA357"/>
  <c r="W358"/>
  <c r="AA358"/>
  <c r="W359"/>
  <c r="AA359"/>
  <c r="W360"/>
  <c r="AA360"/>
  <c r="W361"/>
  <c r="AA361"/>
  <c r="W362"/>
  <c r="AA362"/>
  <c r="W363"/>
  <c r="AA363"/>
  <c r="W364"/>
  <c r="AA364"/>
  <c r="W365"/>
  <c r="AA365"/>
  <c r="W366"/>
  <c r="AA366"/>
  <c r="W367"/>
  <c r="AA367"/>
  <c r="W368"/>
  <c r="AA368"/>
  <c r="W369"/>
  <c r="AA369"/>
  <c r="W370"/>
  <c r="AA370"/>
  <c r="W371"/>
  <c r="AA371"/>
  <c r="W372"/>
  <c r="AA372"/>
  <c r="W373"/>
  <c r="AA373"/>
  <c r="W374"/>
  <c r="AA374"/>
  <c r="W375"/>
  <c r="AA375"/>
  <c r="W376"/>
  <c r="AA376"/>
  <c r="W377"/>
  <c r="AA377"/>
  <c r="W378"/>
  <c r="AA378"/>
  <c r="W379"/>
  <c r="AA379"/>
  <c r="W380"/>
  <c r="AA380"/>
  <c r="W381"/>
  <c r="AA381"/>
  <c r="W382"/>
  <c r="AA382"/>
  <c r="W383"/>
  <c r="AA383"/>
  <c r="W384"/>
  <c r="AA384"/>
  <c r="W385"/>
  <c r="AA385"/>
  <c r="W386"/>
  <c r="AA386"/>
  <c r="W387"/>
  <c r="AA387"/>
  <c r="W388"/>
  <c r="AA388"/>
  <c r="W389"/>
  <c r="AA389"/>
  <c r="W390"/>
  <c r="AA390"/>
  <c r="W391"/>
  <c r="AA391"/>
  <c r="W392"/>
  <c r="AA392"/>
  <c r="W393"/>
  <c r="AA393"/>
  <c r="W394"/>
  <c r="AA394"/>
  <c r="W395"/>
  <c r="AA395"/>
  <c r="W396"/>
  <c r="AA396"/>
  <c r="W397"/>
  <c r="AA397"/>
  <c r="W398"/>
  <c r="AA398"/>
  <c r="W399"/>
  <c r="AA399"/>
  <c r="W400"/>
  <c r="AA400"/>
  <c r="W401"/>
  <c r="AA401"/>
  <c r="W402"/>
  <c r="AA402"/>
  <c r="W403"/>
  <c r="AA403"/>
  <c r="W404"/>
  <c r="AA404"/>
  <c r="W405"/>
  <c r="AA405"/>
  <c r="W406"/>
  <c r="AA406"/>
  <c r="W407"/>
  <c r="AA407"/>
  <c r="W408"/>
  <c r="AA408"/>
  <c r="W409"/>
  <c r="AA409"/>
  <c r="W410"/>
  <c r="AA410"/>
  <c r="W411"/>
  <c r="AA411"/>
  <c r="W412"/>
  <c r="AA412"/>
  <c r="W413"/>
  <c r="AA413"/>
  <c r="W414"/>
  <c r="AA414"/>
  <c r="W415"/>
  <c r="AA415"/>
  <c r="W416"/>
  <c r="AA416"/>
  <c r="W417"/>
  <c r="AA417"/>
  <c r="W418"/>
  <c r="AA418"/>
  <c r="W419"/>
  <c r="AA419"/>
  <c r="W420"/>
  <c r="AA420"/>
  <c r="W421"/>
  <c r="AA421"/>
  <c r="W422"/>
  <c r="AA422"/>
  <c r="W423"/>
  <c r="AA423"/>
  <c r="W424"/>
  <c r="AA424"/>
  <c r="W425"/>
  <c r="AA425"/>
  <c r="T13"/>
  <c r="T14"/>
  <c r="T307"/>
  <c r="T308"/>
  <c r="T309"/>
  <c r="T310"/>
  <c r="T311"/>
  <c r="T312"/>
  <c r="T313"/>
  <c r="T314"/>
  <c r="T315"/>
  <c r="T318"/>
  <c r="T319"/>
  <c r="T320"/>
  <c r="T321"/>
  <c r="T322"/>
  <c r="T325"/>
  <c r="T326"/>
  <c r="T327"/>
  <c r="T328"/>
  <c r="T329"/>
  <c r="T330"/>
  <c r="T331"/>
  <c r="T332"/>
  <c r="T333"/>
  <c r="T334"/>
  <c r="T335"/>
  <c r="T336"/>
  <c r="T337"/>
  <c r="T338"/>
  <c r="T339"/>
  <c r="AC339"/>
  <c r="T340"/>
  <c r="T341"/>
  <c r="T342"/>
  <c r="AC342"/>
  <c r="T343"/>
  <c r="T344"/>
  <c r="T347"/>
  <c r="T348"/>
  <c r="T349"/>
  <c r="AC349"/>
  <c r="T350"/>
  <c r="T351"/>
  <c r="T352"/>
  <c r="T353"/>
  <c r="AC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Q14"/>
  <c r="Q307"/>
  <c r="Q308"/>
  <c r="Q309"/>
  <c r="Q310"/>
  <c r="Q311"/>
  <c r="AB311"/>
  <c r="Q312"/>
  <c r="Q313"/>
  <c r="Q314"/>
  <c r="Q315"/>
  <c r="Q318"/>
  <c r="Q319"/>
  <c r="Q320"/>
  <c r="AB320"/>
  <c r="Q321"/>
  <c r="Q322"/>
  <c r="Q323"/>
  <c r="Q325"/>
  <c r="Q326"/>
  <c r="Q327"/>
  <c r="Q328"/>
  <c r="Q329"/>
  <c r="Q330"/>
  <c r="AB330"/>
  <c r="Q331"/>
  <c r="Q332"/>
  <c r="Q333"/>
  <c r="AB333"/>
  <c r="Q334"/>
  <c r="Q335"/>
  <c r="Q336"/>
  <c r="AB336"/>
  <c r="Q337"/>
  <c r="Q338"/>
  <c r="Q339"/>
  <c r="AB339"/>
  <c r="Q340"/>
  <c r="AB340"/>
  <c r="Q341"/>
  <c r="Q342"/>
  <c r="AB342"/>
  <c r="Q343"/>
  <c r="Q344"/>
  <c r="Q347"/>
  <c r="Q348"/>
  <c r="Q349"/>
  <c r="AB349"/>
  <c r="Q350"/>
  <c r="Q351"/>
  <c r="Q352"/>
  <c r="Q353"/>
  <c r="Q354"/>
  <c r="Q355"/>
  <c r="Q356"/>
  <c r="Q357"/>
  <c r="Q358"/>
  <c r="Q359"/>
  <c r="Q360"/>
  <c r="Q361"/>
  <c r="Q362"/>
  <c r="Q363"/>
  <c r="Q364"/>
  <c r="Q365"/>
  <c r="Q366"/>
  <c r="Q367"/>
  <c r="Q368"/>
  <c r="Q369"/>
  <c r="Q370"/>
  <c r="Q371"/>
  <c r="Q372"/>
  <c r="Q373"/>
  <c r="Q374"/>
  <c r="Q375"/>
  <c r="Q376"/>
  <c r="Q377"/>
  <c r="Q378"/>
  <c r="Q379"/>
  <c r="Q380"/>
  <c r="Q381"/>
  <c r="Q382"/>
  <c r="Q383"/>
  <c r="Q384"/>
  <c r="Q385"/>
  <c r="Q386"/>
  <c r="Q387"/>
  <c r="Q388"/>
  <c r="Q389"/>
  <c r="Q390"/>
  <c r="Q391"/>
  <c r="Q392"/>
  <c r="Q393"/>
  <c r="Q394"/>
  <c r="Q395"/>
  <c r="Q396"/>
  <c r="Q397"/>
  <c r="Q398"/>
  <c r="Q399"/>
  <c r="Q400"/>
  <c r="Q401"/>
  <c r="Q402"/>
  <c r="Q403"/>
  <c r="Q404"/>
  <c r="Q405"/>
  <c r="Q406"/>
  <c r="Q407"/>
  <c r="Q408"/>
  <c r="Q409"/>
  <c r="Q410"/>
  <c r="Q411"/>
  <c r="Q412"/>
  <c r="Q413"/>
  <c r="Q414"/>
  <c r="Q415"/>
  <c r="Q416"/>
  <c r="Q417"/>
  <c r="Q418"/>
  <c r="Q419"/>
  <c r="Q420"/>
  <c r="Q421"/>
  <c r="Q422"/>
  <c r="Q423"/>
  <c r="Q424"/>
  <c r="Q425"/>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304"/>
  <c r="V305"/>
  <c r="V306"/>
  <c r="V307"/>
  <c r="V308"/>
  <c r="V309"/>
  <c r="V310"/>
  <c r="V311"/>
  <c r="V312"/>
  <c r="V313"/>
  <c r="V314"/>
  <c r="V315"/>
  <c r="V317"/>
  <c r="V318"/>
  <c r="V319"/>
  <c r="V320"/>
  <c r="V321"/>
  <c r="V322"/>
  <c r="V323"/>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105"/>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217"/>
  <c r="S218"/>
  <c r="S219"/>
  <c r="S220"/>
  <c r="S221"/>
  <c r="S222"/>
  <c r="S223"/>
  <c r="S224"/>
  <c r="S225"/>
  <c r="S226"/>
  <c r="S227"/>
  <c r="S228"/>
  <c r="S229"/>
  <c r="S230"/>
  <c r="S231"/>
  <c r="S232"/>
  <c r="S233"/>
  <c r="S301"/>
  <c r="S302"/>
  <c r="S303"/>
  <c r="S304"/>
  <c r="S305"/>
  <c r="S306"/>
  <c r="S307"/>
  <c r="S308"/>
  <c r="S309"/>
  <c r="S310"/>
  <c r="S311"/>
  <c r="S312"/>
  <c r="S313"/>
  <c r="S314"/>
  <c r="S315"/>
  <c r="S317"/>
  <c r="S318"/>
  <c r="S319"/>
  <c r="S320"/>
  <c r="S321"/>
  <c r="S322"/>
  <c r="S323"/>
  <c r="S326"/>
  <c r="S327"/>
  <c r="S328"/>
  <c r="S329"/>
  <c r="S330"/>
  <c r="S331"/>
  <c r="S332"/>
  <c r="S333"/>
  <c r="S334"/>
  <c r="S335"/>
  <c r="S336"/>
  <c r="S337"/>
  <c r="S338"/>
  <c r="S339"/>
  <c r="S340"/>
  <c r="S341"/>
  <c r="S342"/>
  <c r="S343"/>
  <c r="S344"/>
  <c r="S345"/>
  <c r="S346"/>
  <c r="S347"/>
  <c r="S348"/>
  <c r="S349"/>
  <c r="S350"/>
  <c r="S351"/>
  <c r="S352"/>
  <c r="S353"/>
  <c r="S354"/>
  <c r="S355"/>
  <c r="S356"/>
  <c r="S357"/>
  <c r="S358"/>
  <c r="S359"/>
  <c r="S360"/>
  <c r="S361"/>
  <c r="S362"/>
  <c r="S363"/>
  <c r="S364"/>
  <c r="S365"/>
  <c r="S366"/>
  <c r="S367"/>
  <c r="S368"/>
  <c r="S369"/>
  <c r="S370"/>
  <c r="S371"/>
  <c r="S372"/>
  <c r="S373"/>
  <c r="S374"/>
  <c r="S375"/>
  <c r="S376"/>
  <c r="S377"/>
  <c r="S378"/>
  <c r="S379"/>
  <c r="S380"/>
  <c r="S381"/>
  <c r="S382"/>
  <c r="S383"/>
  <c r="S384"/>
  <c r="S385"/>
  <c r="S386"/>
  <c r="S387"/>
  <c r="S388"/>
  <c r="S389"/>
  <c r="S390"/>
  <c r="S391"/>
  <c r="S392"/>
  <c r="S393"/>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P233"/>
  <c r="P301"/>
  <c r="P302"/>
  <c r="P303"/>
  <c r="P304"/>
  <c r="P305"/>
  <c r="P306"/>
  <c r="P307"/>
  <c r="P308"/>
  <c r="P309"/>
  <c r="P310"/>
  <c r="P311"/>
  <c r="P312"/>
  <c r="P313"/>
  <c r="P314"/>
  <c r="P315"/>
  <c r="P317"/>
  <c r="P318"/>
  <c r="P319"/>
  <c r="P320"/>
  <c r="P321"/>
  <c r="P322"/>
  <c r="P323"/>
  <c r="P325"/>
  <c r="P326"/>
  <c r="P327"/>
  <c r="P328"/>
  <c r="P329"/>
  <c r="P330"/>
  <c r="P331"/>
  <c r="P332"/>
  <c r="P333"/>
  <c r="P334"/>
  <c r="P335"/>
  <c r="P336"/>
  <c r="P337"/>
  <c r="P338"/>
  <c r="P339"/>
  <c r="P340"/>
  <c r="P341"/>
  <c r="P342"/>
  <c r="P343"/>
  <c r="P344"/>
  <c r="P345"/>
  <c r="P346"/>
  <c r="P347"/>
  <c r="P348"/>
  <c r="P349"/>
  <c r="P350"/>
  <c r="P351"/>
  <c r="P352"/>
  <c r="P353"/>
  <c r="P354"/>
  <c r="P355"/>
  <c r="P356"/>
  <c r="P357"/>
  <c r="P358"/>
  <c r="P359"/>
  <c r="P360"/>
  <c r="P361"/>
  <c r="P362"/>
  <c r="P363"/>
  <c r="P364"/>
  <c r="P365"/>
  <c r="P366"/>
  <c r="P367"/>
  <c r="P368"/>
  <c r="P369"/>
  <c r="P370"/>
  <c r="P371"/>
  <c r="P372"/>
  <c r="P373"/>
  <c r="P374"/>
  <c r="P375"/>
  <c r="P376"/>
  <c r="P377"/>
  <c r="P378"/>
  <c r="P379"/>
  <c r="P380"/>
  <c r="P381"/>
  <c r="P382"/>
  <c r="P383"/>
  <c r="P384"/>
  <c r="P385"/>
  <c r="P386"/>
  <c r="P387"/>
  <c r="P388"/>
  <c r="P389"/>
  <c r="P390"/>
  <c r="P391"/>
  <c r="P392"/>
  <c r="P393"/>
  <c r="P394"/>
  <c r="P395"/>
  <c r="P396"/>
  <c r="P397"/>
  <c r="P398"/>
  <c r="P399"/>
  <c r="P400"/>
  <c r="P401"/>
  <c r="P402"/>
  <c r="P403"/>
  <c r="P404"/>
  <c r="P405"/>
  <c r="P406"/>
  <c r="P407"/>
  <c r="P408"/>
  <c r="P409"/>
  <c r="P410"/>
  <c r="P411"/>
  <c r="P412"/>
  <c r="P413"/>
  <c r="P414"/>
  <c r="P415"/>
  <c r="P416"/>
  <c r="P417"/>
  <c r="P418"/>
  <c r="P419"/>
  <c r="P420"/>
  <c r="P421"/>
  <c r="P422"/>
  <c r="P423"/>
  <c r="P424"/>
  <c r="P425"/>
  <c r="N307"/>
  <c r="N308"/>
  <c r="N309"/>
  <c r="N310"/>
  <c r="N311"/>
  <c r="N312"/>
  <c r="N313"/>
  <c r="N314"/>
  <c r="N315"/>
  <c r="N318"/>
  <c r="N319"/>
  <c r="N320"/>
  <c r="N321"/>
  <c r="N322"/>
  <c r="N323"/>
  <c r="N325"/>
  <c r="N326"/>
  <c r="N327"/>
  <c r="N328"/>
  <c r="N329"/>
  <c r="N330"/>
  <c r="N331"/>
  <c r="N332"/>
  <c r="N333"/>
  <c r="N334"/>
  <c r="N335"/>
  <c r="N336"/>
  <c r="N337"/>
  <c r="N338"/>
  <c r="N339"/>
  <c r="N340"/>
  <c r="N341"/>
  <c r="N342"/>
  <c r="N343"/>
  <c r="N344"/>
  <c r="N347"/>
  <c r="N348"/>
  <c r="N349"/>
  <c r="N350"/>
  <c r="N351"/>
  <c r="N352"/>
  <c r="N353"/>
  <c r="N354"/>
  <c r="N355"/>
  <c r="N356"/>
  <c r="N357"/>
  <c r="N358"/>
  <c r="N359"/>
  <c r="N360"/>
  <c r="N361"/>
  <c r="N362"/>
  <c r="N363"/>
  <c r="N364"/>
  <c r="N365"/>
  <c r="N366"/>
  <c r="N367"/>
  <c r="N368"/>
  <c r="N369"/>
  <c r="N370"/>
  <c r="N371"/>
  <c r="N372"/>
  <c r="N373"/>
  <c r="N374"/>
  <c r="N375"/>
  <c r="N376"/>
  <c r="N377"/>
  <c r="N378"/>
  <c r="N379"/>
  <c r="N380"/>
  <c r="N381"/>
  <c r="N382"/>
  <c r="N383"/>
  <c r="N384"/>
  <c r="N385"/>
  <c r="N386"/>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4"/>
  <c r="N425"/>
  <c r="P14"/>
  <c r="V5"/>
  <c r="V6"/>
  <c r="V7"/>
  <c r="V8"/>
  <c r="V9"/>
  <c r="V12"/>
  <c r="V13"/>
  <c r="N12"/>
  <c r="P4"/>
  <c r="S4"/>
  <c r="AF4"/>
  <c r="L5"/>
  <c r="N5"/>
  <c r="P5"/>
  <c r="Q5"/>
  <c r="S5"/>
  <c r="T5"/>
  <c r="W5"/>
  <c r="AA5"/>
  <c r="AF5"/>
  <c r="AG5"/>
  <c r="AI5"/>
  <c r="L6"/>
  <c r="N6"/>
  <c r="P6"/>
  <c r="Q6"/>
  <c r="S6"/>
  <c r="T6"/>
  <c r="W6"/>
  <c r="AA6"/>
  <c r="AF6"/>
  <c r="AG6"/>
  <c r="AI6"/>
  <c r="L7"/>
  <c r="N7"/>
  <c r="P7"/>
  <c r="Q7"/>
  <c r="S7"/>
  <c r="T7"/>
  <c r="W7"/>
  <c r="AA7"/>
  <c r="AF7"/>
  <c r="AG7"/>
  <c r="AI7"/>
  <c r="L8"/>
  <c r="N8"/>
  <c r="P8"/>
  <c r="Q8"/>
  <c r="S8"/>
  <c r="T8"/>
  <c r="W8"/>
  <c r="AA8"/>
  <c r="AF8"/>
  <c r="AG8"/>
  <c r="AI8"/>
  <c r="L9"/>
  <c r="N9"/>
  <c r="P9"/>
  <c r="Q9"/>
  <c r="S9"/>
  <c r="T9"/>
  <c r="W9"/>
  <c r="AA9"/>
  <c r="AF9"/>
  <c r="AG9"/>
  <c r="AI9"/>
  <c r="L12"/>
  <c r="P12"/>
  <c r="Q12"/>
  <c r="S12"/>
  <c r="T12"/>
  <c r="W12"/>
  <c r="AA12"/>
  <c r="AF12"/>
  <c r="AG12"/>
  <c r="AI12"/>
  <c r="L13"/>
  <c r="N13"/>
  <c r="P13"/>
  <c r="Q13"/>
  <c r="S13"/>
  <c r="L14"/>
  <c r="N14"/>
  <c r="L307"/>
  <c r="L308"/>
  <c r="L309"/>
  <c r="L310"/>
  <c r="L311"/>
  <c r="L312"/>
  <c r="L313"/>
  <c r="L314"/>
  <c r="L315"/>
  <c r="L318"/>
  <c r="L319"/>
  <c r="L320"/>
  <c r="L321"/>
  <c r="L322"/>
  <c r="L323"/>
  <c r="L325"/>
  <c r="L326"/>
  <c r="L327"/>
  <c r="L328"/>
  <c r="L329"/>
  <c r="L330"/>
  <c r="L331"/>
  <c r="L332"/>
  <c r="L333"/>
  <c r="L334"/>
  <c r="L335"/>
  <c r="L336"/>
  <c r="L337"/>
  <c r="L338"/>
  <c r="L339"/>
  <c r="L340"/>
  <c r="L341"/>
  <c r="L342"/>
  <c r="AI343"/>
  <c r="L343"/>
  <c r="L344"/>
  <c r="L347"/>
  <c r="L348"/>
  <c r="L349"/>
  <c r="L350"/>
  <c r="L351"/>
  <c r="L352"/>
  <c r="L353"/>
  <c r="L354"/>
  <c r="L355"/>
  <c r="L356"/>
  <c r="L357"/>
  <c r="L358"/>
  <c r="L359"/>
  <c r="L360"/>
  <c r="L361"/>
  <c r="L362"/>
  <c r="L363"/>
  <c r="L364"/>
  <c r="L365"/>
  <c r="L366"/>
  <c r="L367"/>
  <c r="L368"/>
  <c r="L369"/>
  <c r="L370"/>
  <c r="L371"/>
  <c r="L372"/>
  <c r="L373"/>
  <c r="L374"/>
  <c r="L375"/>
  <c r="L376"/>
  <c r="L377"/>
  <c r="L378"/>
  <c r="L379"/>
  <c r="L380"/>
  <c r="L381"/>
  <c r="L382"/>
  <c r="L383"/>
  <c r="L384"/>
  <c r="L385"/>
  <c r="L386"/>
  <c r="L387"/>
  <c r="L388"/>
  <c r="L389"/>
  <c r="L390"/>
  <c r="L391"/>
  <c r="L392"/>
  <c r="L393"/>
  <c r="L394"/>
  <c r="L395"/>
  <c r="L396"/>
  <c r="L397"/>
  <c r="L398"/>
  <c r="L399"/>
  <c r="L400"/>
  <c r="L401"/>
  <c r="L402"/>
  <c r="L403"/>
  <c r="L404"/>
  <c r="L405"/>
  <c r="L406"/>
  <c r="L407"/>
  <c r="L408"/>
  <c r="L409"/>
  <c r="L410"/>
  <c r="L411"/>
  <c r="L412"/>
  <c r="L413"/>
  <c r="L414"/>
  <c r="L415"/>
  <c r="L416"/>
  <c r="L417"/>
  <c r="L418"/>
  <c r="L419"/>
  <c r="L420"/>
  <c r="L421"/>
  <c r="L422"/>
  <c r="L423"/>
  <c r="L424"/>
  <c r="L425"/>
  <c r="X3"/>
  <c r="Y3"/>
  <c r="Z3"/>
  <c r="AH3"/>
  <c r="S394"/>
  <c r="S395"/>
  <c r="S396"/>
  <c r="S397"/>
  <c r="S398"/>
  <c r="S399"/>
  <c r="S400"/>
  <c r="S401"/>
  <c r="S402"/>
  <c r="S403"/>
  <c r="S404"/>
  <c r="S405"/>
  <c r="S406"/>
  <c r="S407"/>
  <c r="S408"/>
  <c r="S409"/>
  <c r="S410"/>
  <c r="S411"/>
  <c r="S412"/>
  <c r="S413"/>
  <c r="S414"/>
  <c r="S415"/>
  <c r="S416"/>
  <c r="S417"/>
  <c r="S418"/>
  <c r="S419"/>
  <c r="S420"/>
  <c r="S421"/>
  <c r="S422"/>
  <c r="S423"/>
  <c r="S424"/>
  <c r="S425"/>
  <c r="G6" i="5"/>
  <c r="G17"/>
  <c r="G26"/>
  <c r="G37"/>
  <c r="G46"/>
  <c r="G47"/>
  <c r="G44"/>
  <c r="G50"/>
  <c r="G59"/>
  <c r="G56"/>
  <c r="G62"/>
  <c r="G70"/>
  <c r="G73"/>
  <c r="G79"/>
  <c r="G82"/>
  <c r="G86"/>
  <c r="G92"/>
  <c r="G98"/>
  <c r="G104"/>
  <c r="G107"/>
  <c r="G110"/>
  <c r="G113"/>
  <c r="G116"/>
  <c r="G122"/>
  <c r="G128"/>
  <c r="G133"/>
  <c r="G143"/>
  <c r="G149"/>
  <c r="G157"/>
  <c r="G165"/>
  <c r="G171"/>
  <c r="G175"/>
  <c r="G180"/>
  <c r="G185"/>
  <c r="G192"/>
  <c r="G199"/>
  <c r="G204"/>
  <c r="G207"/>
  <c r="G210"/>
  <c r="G216"/>
  <c r="G222"/>
  <c r="G227"/>
  <c r="G231"/>
  <c r="G234"/>
  <c r="G237"/>
  <c r="G240"/>
  <c r="G245"/>
  <c r="G250"/>
  <c r="G254"/>
  <c r="G259"/>
  <c r="G264"/>
  <c r="G384"/>
  <c r="H264"/>
  <c r="C264"/>
  <c r="H259"/>
  <c r="C259"/>
  <c r="C258"/>
  <c r="H254"/>
  <c r="C254"/>
  <c r="H250"/>
  <c r="C250"/>
  <c r="H245"/>
  <c r="H240"/>
  <c r="H237"/>
  <c r="H234"/>
  <c r="H231"/>
  <c r="H227"/>
  <c r="H222"/>
  <c r="H216"/>
  <c r="H210"/>
  <c r="H207"/>
  <c r="H204"/>
  <c r="H199"/>
  <c r="H192"/>
  <c r="H185"/>
  <c r="H180"/>
  <c r="H175"/>
  <c r="H171"/>
  <c r="H165"/>
  <c r="H157"/>
  <c r="H149"/>
  <c r="H143"/>
  <c r="H133"/>
  <c r="C133"/>
  <c r="H128"/>
  <c r="C128"/>
  <c r="H122"/>
  <c r="C122"/>
  <c r="H116"/>
  <c r="C116"/>
  <c r="H113"/>
  <c r="H110"/>
  <c r="H107"/>
  <c r="H104"/>
  <c r="H98"/>
  <c r="C98"/>
  <c r="H92"/>
  <c r="C92"/>
  <c r="H86"/>
  <c r="C86"/>
  <c r="H82"/>
  <c r="C82"/>
  <c r="H79"/>
  <c r="H73"/>
  <c r="H70"/>
  <c r="C70"/>
  <c r="C69"/>
  <c r="C68"/>
  <c r="C67"/>
  <c r="C66"/>
  <c r="H62"/>
  <c r="H59"/>
  <c r="H56"/>
  <c r="C56"/>
  <c r="H50"/>
  <c r="C50"/>
  <c r="H47"/>
  <c r="H46"/>
  <c r="H44"/>
  <c r="B44"/>
  <c r="H37"/>
  <c r="H26"/>
  <c r="H17"/>
  <c r="H6"/>
  <c r="AB412" i="1"/>
  <c r="AB408"/>
  <c r="AB404"/>
  <c r="AB400"/>
  <c r="AB392"/>
  <c r="AB384"/>
  <c r="AB376"/>
  <c r="AB372"/>
  <c r="AB368"/>
  <c r="AB364"/>
  <c r="AB356"/>
  <c r="AC420"/>
  <c r="AC412"/>
  <c r="AC408"/>
  <c r="AC404"/>
  <c r="AC400"/>
  <c r="AC384"/>
  <c r="AC376"/>
  <c r="AC372"/>
  <c r="AC368"/>
  <c r="AC364"/>
  <c r="AB341"/>
  <c r="AC78"/>
  <c r="AC34"/>
  <c r="AC26"/>
  <c r="AB13"/>
  <c r="AB26"/>
  <c r="AB424"/>
  <c r="AB417"/>
  <c r="AC421"/>
  <c r="AC417"/>
  <c r="AC409"/>
  <c r="AC401"/>
  <c r="AC397"/>
  <c r="AC393"/>
  <c r="AC389"/>
  <c r="AC385"/>
  <c r="AC334"/>
  <c r="AC332"/>
  <c r="AC309"/>
  <c r="AC307"/>
  <c r="AD338"/>
  <c r="AD161"/>
  <c r="AC36"/>
  <c r="AB31"/>
  <c r="AB27"/>
  <c r="AD26"/>
  <c r="AD22"/>
  <c r="AC20"/>
  <c r="AD16"/>
  <c r="AC204"/>
  <c r="AB54"/>
  <c r="AB50"/>
  <c r="AB14"/>
  <c r="AC14"/>
  <c r="AD14"/>
  <c r="AB425"/>
  <c r="AB422"/>
  <c r="AB418"/>
  <c r="AB414"/>
  <c r="AB390"/>
  <c r="AB386"/>
  <c r="AB382"/>
  <c r="AB378"/>
  <c r="AB374"/>
  <c r="AB370"/>
  <c r="AB362"/>
  <c r="AB358"/>
  <c r="AB355"/>
  <c r="AB351"/>
  <c r="AB347"/>
  <c r="AB343"/>
  <c r="AC402"/>
  <c r="AC398"/>
  <c r="AC394"/>
  <c r="AC390"/>
  <c r="AC386"/>
  <c r="AC382"/>
  <c r="AC378"/>
  <c r="AC374"/>
  <c r="AC370"/>
  <c r="AC362"/>
  <c r="AC358"/>
  <c r="AC355"/>
  <c r="AC351"/>
  <c r="AC347"/>
  <c r="AC343"/>
  <c r="AB103"/>
  <c r="AB79"/>
  <c r="AB75"/>
  <c r="AB67"/>
  <c r="AB59"/>
  <c r="AC57"/>
  <c r="AC49"/>
  <c r="AC45"/>
  <c r="AC21"/>
  <c r="AC18"/>
  <c r="AB213"/>
  <c r="AB160"/>
  <c r="AD93"/>
  <c r="AC55"/>
  <c r="AB22"/>
  <c r="AD18"/>
  <c r="AB21"/>
  <c r="AC217"/>
  <c r="AC5"/>
  <c r="AB92"/>
  <c r="AB88"/>
  <c r="AC81"/>
  <c r="AB80"/>
  <c r="AC70"/>
  <c r="AB64"/>
  <c r="AC58"/>
  <c r="AC54"/>
  <c r="AD43"/>
  <c r="AD31"/>
  <c r="AD27"/>
  <c r="AD304"/>
  <c r="AD219"/>
  <c r="AC92"/>
  <c r="AB338"/>
  <c r="AB335"/>
  <c r="AB326"/>
  <c r="AB322"/>
  <c r="AB319"/>
  <c r="AB314"/>
  <c r="AB310"/>
  <c r="AD368"/>
  <c r="AD364"/>
  <c r="AD362"/>
  <c r="AD358"/>
  <c r="AD355"/>
  <c r="AD351"/>
  <c r="AD349"/>
  <c r="AK349"/>
  <c r="AD347"/>
  <c r="AD343"/>
  <c r="AD342"/>
  <c r="AK342"/>
  <c r="AD339"/>
  <c r="AK339"/>
  <c r="AD336"/>
  <c r="AD333"/>
  <c r="AD328"/>
  <c r="AD325"/>
  <c r="AD321"/>
  <c r="AD320"/>
  <c r="AD318"/>
  <c r="AC207"/>
  <c r="AB206"/>
  <c r="AC103"/>
  <c r="AB99"/>
  <c r="AD98"/>
  <c r="AB93"/>
  <c r="AD92"/>
  <c r="AC83"/>
  <c r="AC9"/>
  <c r="AD329"/>
  <c r="AB303"/>
  <c r="AC423"/>
  <c r="AC403"/>
  <c r="AD371"/>
  <c r="AC100"/>
  <c r="AK351"/>
  <c r="AC352"/>
  <c r="AB411"/>
  <c r="AB383"/>
  <c r="AB379"/>
  <c r="AB375"/>
  <c r="AB371"/>
  <c r="AB367"/>
  <c r="AB359"/>
  <c r="AB352"/>
  <c r="AB348"/>
  <c r="AB344"/>
  <c r="AD424"/>
  <c r="AD423"/>
  <c r="AD419"/>
  <c r="AD415"/>
  <c r="AD411"/>
  <c r="AD409"/>
  <c r="AD407"/>
  <c r="AD405"/>
  <c r="AD403"/>
  <c r="AD401"/>
  <c r="AD397"/>
  <c r="AD395"/>
  <c r="AD393"/>
  <c r="AD389"/>
  <c r="AD387"/>
  <c r="AD383"/>
  <c r="AD379"/>
  <c r="AD375"/>
  <c r="AD373"/>
  <c r="AC306"/>
  <c r="AC184"/>
  <c r="AD177"/>
  <c r="AB96"/>
  <c r="AB60"/>
  <c r="AB52"/>
  <c r="AB44"/>
  <c r="AB36"/>
  <c r="AB32"/>
  <c r="AB312"/>
  <c r="AB309"/>
  <c r="AB307"/>
  <c r="AC424"/>
  <c r="AC379"/>
  <c r="AC375"/>
  <c r="AC371"/>
  <c r="AC367"/>
  <c r="AC363"/>
  <c r="AC359"/>
  <c r="AC340"/>
  <c r="AC326"/>
  <c r="AC319"/>
  <c r="AC314"/>
  <c r="AC310"/>
  <c r="AC13"/>
  <c r="AD306"/>
  <c r="AD204"/>
  <c r="AC183"/>
  <c r="AC111"/>
  <c r="AD104"/>
  <c r="AD91"/>
  <c r="AD87"/>
  <c r="AD78"/>
  <c r="AD74"/>
  <c r="AC73"/>
  <c r="AC69"/>
  <c r="AD68"/>
  <c r="AC65"/>
  <c r="AD57"/>
  <c r="AD53"/>
  <c r="AC52"/>
  <c r="AD45"/>
  <c r="AC44"/>
  <c r="AC40"/>
  <c r="AD21"/>
  <c r="AB423"/>
  <c r="AB419"/>
  <c r="AB415"/>
  <c r="AB409"/>
  <c r="AB405"/>
  <c r="AB401"/>
  <c r="AB397"/>
  <c r="AB393"/>
  <c r="AB389"/>
  <c r="AC415"/>
  <c r="AC411"/>
  <c r="AC335"/>
  <c r="AD314"/>
  <c r="AD312"/>
  <c r="AD310"/>
  <c r="AD309"/>
  <c r="AK309"/>
  <c r="AD307"/>
  <c r="AD302"/>
  <c r="AB301"/>
  <c r="AC224"/>
  <c r="AB180"/>
  <c r="AC177"/>
  <c r="AB176"/>
  <c r="AB167"/>
  <c r="AD111"/>
  <c r="AB104"/>
  <c r="AD100"/>
  <c r="AC99"/>
  <c r="AC93"/>
  <c r="AD86"/>
  <c r="AB83"/>
  <c r="AD82"/>
  <c r="AD73"/>
  <c r="AB70"/>
  <c r="AD69"/>
  <c r="AC64"/>
  <c r="AC63"/>
  <c r="AD48"/>
  <c r="AC46"/>
  <c r="AB45"/>
  <c r="AK45"/>
  <c r="AD44"/>
  <c r="AC43"/>
  <c r="AB41"/>
  <c r="AD40"/>
  <c r="AD36"/>
  <c r="AC31"/>
  <c r="AC27"/>
  <c r="AD230"/>
  <c r="AC230"/>
  <c r="AB230"/>
  <c r="AC229"/>
  <c r="AD228"/>
  <c r="AB228"/>
  <c r="AB227"/>
  <c r="AD227"/>
  <c r="AD225"/>
  <c r="AD224"/>
  <c r="AC222"/>
  <c r="AD220"/>
  <c r="AD216"/>
  <c r="AC214"/>
  <c r="AC213"/>
  <c r="AC211"/>
  <c r="AD209"/>
  <c r="AC206"/>
  <c r="AD200"/>
  <c r="AD199"/>
  <c r="AB199"/>
  <c r="AC197"/>
  <c r="AB196"/>
  <c r="AC196"/>
  <c r="AD192"/>
  <c r="AB192"/>
  <c r="AD190"/>
  <c r="AD189"/>
  <c r="AB189"/>
  <c r="AB188"/>
  <c r="AD186"/>
  <c r="AC185"/>
  <c r="AB184"/>
  <c r="AD391"/>
  <c r="AC303"/>
  <c r="AD164"/>
  <c r="AC8"/>
  <c r="AC6"/>
  <c r="AC330"/>
  <c r="AC311"/>
  <c r="AB394"/>
  <c r="AD202"/>
  <c r="AD156"/>
  <c r="AB156"/>
  <c r="AB407"/>
  <c r="AB403"/>
  <c r="AB399"/>
  <c r="AB395"/>
  <c r="AB381"/>
  <c r="AB337"/>
  <c r="AB328"/>
  <c r="AB325"/>
  <c r="AB321"/>
  <c r="AB318"/>
  <c r="AB313"/>
  <c r="AB308"/>
  <c r="AC425"/>
  <c r="AC407"/>
  <c r="AC381"/>
  <c r="AC348"/>
  <c r="AC344"/>
  <c r="AC328"/>
  <c r="AC325"/>
  <c r="AC321"/>
  <c r="AC318"/>
  <c r="AC313"/>
  <c r="AC308"/>
  <c r="AD425"/>
  <c r="AD422"/>
  <c r="AD420"/>
  <c r="AD416"/>
  <c r="AD414"/>
  <c r="AD412"/>
  <c r="AD408"/>
  <c r="AB396"/>
  <c r="AD369"/>
  <c r="AD367"/>
  <c r="AD365"/>
  <c r="AD361"/>
  <c r="AD359"/>
  <c r="AD357"/>
  <c r="AD354"/>
  <c r="AD352"/>
  <c r="AD348"/>
  <c r="AD344"/>
  <c r="AD340"/>
  <c r="AD311"/>
  <c r="AD308"/>
  <c r="AB305"/>
  <c r="AC304"/>
  <c r="AC226"/>
  <c r="AC223"/>
  <c r="AB222"/>
  <c r="AC218"/>
  <c r="AB217"/>
  <c r="AB214"/>
  <c r="AB211"/>
  <c r="AB207"/>
  <c r="AB202"/>
  <c r="AC202"/>
  <c r="AB197"/>
  <c r="AB193"/>
  <c r="AB186"/>
  <c r="AC186"/>
  <c r="AB185"/>
  <c r="AB177"/>
  <c r="AB164"/>
  <c r="AC164"/>
  <c r="AD148"/>
  <c r="AB120"/>
  <c r="AB115"/>
  <c r="AD105"/>
  <c r="AD101"/>
  <c r="AB97"/>
  <c r="AD96"/>
  <c r="AB90"/>
  <c r="AB85"/>
  <c r="AD84"/>
  <c r="AB81"/>
  <c r="AB68"/>
  <c r="AD60"/>
  <c r="AB51"/>
  <c r="AD50"/>
  <c r="AD39"/>
  <c r="AB38"/>
  <c r="AD37"/>
  <c r="AD32"/>
  <c r="AB29"/>
  <c r="AB24"/>
  <c r="AC22"/>
  <c r="AB20"/>
  <c r="AD231"/>
  <c r="AD226"/>
  <c r="AD223"/>
  <c r="AD218"/>
  <c r="AD215"/>
  <c r="AD212"/>
  <c r="AD208"/>
  <c r="AD203"/>
  <c r="AD198"/>
  <c r="AD194"/>
  <c r="AC120"/>
  <c r="AC97"/>
  <c r="AC90"/>
  <c r="AC85"/>
  <c r="AC56"/>
  <c r="AC51"/>
  <c r="AC38"/>
  <c r="AC29"/>
  <c r="AC24"/>
  <c r="AC15"/>
  <c r="AD8"/>
  <c r="AD6"/>
  <c r="AB420"/>
  <c r="AB416"/>
  <c r="AB410"/>
  <c r="AB406"/>
  <c r="AB398"/>
  <c r="AB387"/>
  <c r="AB380"/>
  <c r="AB373"/>
  <c r="AB369"/>
  <c r="AB365"/>
  <c r="AB361"/>
  <c r="AB357"/>
  <c r="AB354"/>
  <c r="AB350"/>
  <c r="AB334"/>
  <c r="AB332"/>
  <c r="AB327"/>
  <c r="AB315"/>
  <c r="AC422"/>
  <c r="AC418"/>
  <c r="AC414"/>
  <c r="AC406"/>
  <c r="AC399"/>
  <c r="AC395"/>
  <c r="AC387"/>
  <c r="AC380"/>
  <c r="AC373"/>
  <c r="AC369"/>
  <c r="AC365"/>
  <c r="AC361"/>
  <c r="AC357"/>
  <c r="AC354"/>
  <c r="AC338"/>
  <c r="AK338"/>
  <c r="AC336"/>
  <c r="AC333"/>
  <c r="AC327"/>
  <c r="AC315"/>
  <c r="AB421"/>
  <c r="AD400"/>
  <c r="AD398"/>
  <c r="AD394"/>
  <c r="AD390"/>
  <c r="AD386"/>
  <c r="AD384"/>
  <c r="AD382"/>
  <c r="AD380"/>
  <c r="AD378"/>
  <c r="AK378"/>
  <c r="AD376"/>
  <c r="AK376"/>
  <c r="AD372"/>
  <c r="AD335"/>
  <c r="AD334"/>
  <c r="AD332"/>
  <c r="AD327"/>
  <c r="AD326"/>
  <c r="AD322"/>
  <c r="AD319"/>
  <c r="AD315"/>
  <c r="AC312"/>
  <c r="AB304"/>
  <c r="AD303"/>
  <c r="AB231"/>
  <c r="AB226"/>
  <c r="AB224"/>
  <c r="AB223"/>
  <c r="AB219"/>
  <c r="AB218"/>
  <c r="AB215"/>
  <c r="AD214"/>
  <c r="AB212"/>
  <c r="AD211"/>
  <c r="AB208"/>
  <c r="AD207"/>
  <c r="AB203"/>
  <c r="AB198"/>
  <c r="AD197"/>
  <c r="AD193"/>
  <c r="AC188"/>
  <c r="AD185"/>
  <c r="AD162"/>
  <c r="AB157"/>
  <c r="AC128"/>
  <c r="AD118"/>
  <c r="AB111"/>
  <c r="AB110"/>
  <c r="AC105"/>
  <c r="AB102"/>
  <c r="AC96"/>
  <c r="AD89"/>
  <c r="AC88"/>
  <c r="AD85"/>
  <c r="AC80"/>
  <c r="AC79"/>
  <c r="AC75"/>
  <c r="AB73"/>
  <c r="AC67"/>
  <c r="AB65"/>
  <c r="AD64"/>
  <c r="AB63"/>
  <c r="AC61"/>
  <c r="AC60"/>
  <c r="AB58"/>
  <c r="AD56"/>
  <c r="AD51"/>
  <c r="AD47"/>
  <c r="AB43"/>
  <c r="AK43"/>
  <c r="AC41"/>
  <c r="AB39"/>
  <c r="AC37"/>
  <c r="AB34"/>
  <c r="AD24"/>
  <c r="AC19"/>
  <c r="AB16"/>
  <c r="AD15"/>
  <c r="AD183"/>
  <c r="AC182"/>
  <c r="AD182"/>
  <c r="AB182"/>
  <c r="AB181"/>
  <c r="AD181"/>
  <c r="AD180"/>
  <c r="AB179"/>
  <c r="AD178"/>
  <c r="AC176"/>
  <c r="AD176"/>
  <c r="L3"/>
  <c r="AD174"/>
  <c r="AB173"/>
  <c r="AD173"/>
  <c r="AD172"/>
  <c r="AB172"/>
  <c r="AC172"/>
  <c r="AA3"/>
  <c r="AC170"/>
  <c r="AB170"/>
  <c r="AD170"/>
  <c r="AD168"/>
  <c r="AD167"/>
  <c r="AC167"/>
  <c r="AC165"/>
  <c r="AB165"/>
  <c r="AD165"/>
  <c r="AD160"/>
  <c r="AC160"/>
  <c r="AB159"/>
  <c r="AD159"/>
  <c r="AC159"/>
  <c r="AK159"/>
  <c r="AD158"/>
  <c r="AB158"/>
  <c r="AD151"/>
  <c r="Q3"/>
  <c r="AD12"/>
  <c r="AC419"/>
  <c r="AC413"/>
  <c r="AC388"/>
  <c r="AC331"/>
  <c r="AC329"/>
  <c r="AC320"/>
  <c r="AD421"/>
  <c r="AD413"/>
  <c r="AD410"/>
  <c r="AD402"/>
  <c r="AD399"/>
  <c r="AD396"/>
  <c r="AD388"/>
  <c r="AD385"/>
  <c r="AD377"/>
  <c r="AD374"/>
  <c r="AD366"/>
  <c r="AD363"/>
  <c r="AD360"/>
  <c r="AD353"/>
  <c r="AD350"/>
  <c r="AD341"/>
  <c r="AD331"/>
  <c r="AD323"/>
  <c r="AD13"/>
  <c r="AK13"/>
  <c r="AB306"/>
  <c r="AC305"/>
  <c r="AB302"/>
  <c r="AB413"/>
  <c r="AB388"/>
  <c r="AB366"/>
  <c r="AB360"/>
  <c r="AC392"/>
  <c r="AC383"/>
  <c r="AC377"/>
  <c r="AC356"/>
  <c r="AC337"/>
  <c r="AD418"/>
  <c r="AK418"/>
  <c r="AD404"/>
  <c r="AK404"/>
  <c r="AC302"/>
  <c r="AD301"/>
  <c r="AB377"/>
  <c r="AB329"/>
  <c r="AB323"/>
  <c r="AC396"/>
  <c r="AC391"/>
  <c r="AC366"/>
  <c r="AC360"/>
  <c r="AC12"/>
  <c r="AB8"/>
  <c r="AC7"/>
  <c r="AB402"/>
  <c r="AB353"/>
  <c r="AB331"/>
  <c r="AC416"/>
  <c r="AK416"/>
  <c r="AC410"/>
  <c r="AC405"/>
  <c r="AC350"/>
  <c r="AC341"/>
  <c r="AC322"/>
  <c r="AD417"/>
  <c r="AD406"/>
  <c r="AK406"/>
  <c r="AD392"/>
  <c r="AD381"/>
  <c r="AD370"/>
  <c r="AD356"/>
  <c r="AD337"/>
  <c r="AD330"/>
  <c r="AD313"/>
  <c r="AC210"/>
  <c r="AB391"/>
  <c r="AB385"/>
  <c r="AB363"/>
  <c r="AD305"/>
  <c r="AC221"/>
  <c r="AC205"/>
  <c r="AC201"/>
  <c r="AC195"/>
  <c r="AC191"/>
  <c r="AC187"/>
  <c r="AD155"/>
  <c r="AC225"/>
  <c r="AC220"/>
  <c r="AC216"/>
  <c r="AC209"/>
  <c r="AC200"/>
  <c r="AC194"/>
  <c r="AC190"/>
  <c r="AC175"/>
  <c r="AC169"/>
  <c r="AC162"/>
  <c r="AD142"/>
  <c r="AC231"/>
  <c r="AC228"/>
  <c r="AC215"/>
  <c r="AB210"/>
  <c r="AC208"/>
  <c r="AC199"/>
  <c r="AC193"/>
  <c r="AC179"/>
  <c r="AC174"/>
  <c r="AB171"/>
  <c r="AC168"/>
  <c r="AB166"/>
  <c r="AB163"/>
  <c r="AC301"/>
  <c r="AC181"/>
  <c r="AC178"/>
  <c r="AD229"/>
  <c r="AB225"/>
  <c r="AD221"/>
  <c r="AB220"/>
  <c r="AB216"/>
  <c r="AB209"/>
  <c r="AD205"/>
  <c r="AB204"/>
  <c r="AD201"/>
  <c r="AB200"/>
  <c r="AD195"/>
  <c r="AB194"/>
  <c r="AD191"/>
  <c r="AB190"/>
  <c r="AD187"/>
  <c r="AB183"/>
  <c r="AB175"/>
  <c r="AB169"/>
  <c r="AB121"/>
  <c r="AB101"/>
  <c r="AB86"/>
  <c r="AB55"/>
  <c r="AB15"/>
  <c r="AB229"/>
  <c r="AC227"/>
  <c r="AD222"/>
  <c r="AB221"/>
  <c r="AC219"/>
  <c r="AD217"/>
  <c r="AD213"/>
  <c r="AC212"/>
  <c r="AD210"/>
  <c r="AD206"/>
  <c r="AB205"/>
  <c r="AC203"/>
  <c r="AK203"/>
  <c r="AB201"/>
  <c r="AC198"/>
  <c r="AD196"/>
  <c r="AB195"/>
  <c r="AC192"/>
  <c r="AB191"/>
  <c r="AC189"/>
  <c r="AD188"/>
  <c r="AB187"/>
  <c r="AD184"/>
  <c r="AD179"/>
  <c r="AB178"/>
  <c r="AD175"/>
  <c r="AB174"/>
  <c r="AC171"/>
  <c r="AD169"/>
  <c r="AB168"/>
  <c r="AC166"/>
  <c r="AC163"/>
  <c r="AB161"/>
  <c r="AD157"/>
  <c r="AB105"/>
  <c r="AK105"/>
  <c r="AD102"/>
  <c r="AC98"/>
  <c r="AD97"/>
  <c r="AB94"/>
  <c r="AC91"/>
  <c r="AD90"/>
  <c r="AC87"/>
  <c r="AC82"/>
  <c r="AD81"/>
  <c r="AB77"/>
  <c r="AC74"/>
  <c r="AB72"/>
  <c r="AD55"/>
  <c r="AC48"/>
  <c r="AB47"/>
  <c r="AB35"/>
  <c r="AC32"/>
  <c r="AB30"/>
  <c r="AB25"/>
  <c r="AD20"/>
  <c r="AK20"/>
  <c r="AC140"/>
  <c r="AC102"/>
  <c r="AB100"/>
  <c r="AD94"/>
  <c r="AB89"/>
  <c r="AD77"/>
  <c r="AD72"/>
  <c r="AD59"/>
  <c r="AB49"/>
  <c r="AB46"/>
  <c r="AD35"/>
  <c r="AD30"/>
  <c r="AD25"/>
  <c r="AB19"/>
  <c r="AC101"/>
  <c r="AB95"/>
  <c r="AC94"/>
  <c r="AC86"/>
  <c r="AB84"/>
  <c r="AD80"/>
  <c r="AC77"/>
  <c r="AB76"/>
  <c r="AC72"/>
  <c r="AB71"/>
  <c r="AC68"/>
  <c r="AD67"/>
  <c r="AB66"/>
  <c r="AD63"/>
  <c r="AB62"/>
  <c r="AC59"/>
  <c r="AD58"/>
  <c r="AB57"/>
  <c r="AD54"/>
  <c r="AK54"/>
  <c r="AB53"/>
  <c r="AC50"/>
  <c r="AK50"/>
  <c r="AD49"/>
  <c r="AC47"/>
  <c r="AD46"/>
  <c r="AB42"/>
  <c r="AC39"/>
  <c r="AD38"/>
  <c r="AK38"/>
  <c r="AB37"/>
  <c r="AC35"/>
  <c r="AD34"/>
  <c r="AB33"/>
  <c r="AC30"/>
  <c r="AD29"/>
  <c r="AB28"/>
  <c r="AC25"/>
  <c r="AB23"/>
  <c r="AD19"/>
  <c r="AD95"/>
  <c r="AD76"/>
  <c r="AD71"/>
  <c r="AD66"/>
  <c r="AD62"/>
  <c r="AB61"/>
  <c r="AD42"/>
  <c r="AD33"/>
  <c r="AD28"/>
  <c r="AD23"/>
  <c r="AC180"/>
  <c r="AC173"/>
  <c r="AD171"/>
  <c r="AD166"/>
  <c r="AD163"/>
  <c r="AB162"/>
  <c r="AC161"/>
  <c r="AC158"/>
  <c r="AB137"/>
  <c r="AB113"/>
  <c r="AC104"/>
  <c r="AD103"/>
  <c r="AD99"/>
  <c r="AB98"/>
  <c r="AC95"/>
  <c r="AB91"/>
  <c r="AC89"/>
  <c r="AD88"/>
  <c r="AB87"/>
  <c r="AC84"/>
  <c r="AD83"/>
  <c r="AK83"/>
  <c r="AB82"/>
  <c r="AD79"/>
  <c r="AB78"/>
  <c r="AC76"/>
  <c r="AD75"/>
  <c r="AB74"/>
  <c r="AC71"/>
  <c r="AD70"/>
  <c r="AK70"/>
  <c r="AB69"/>
  <c r="AK69"/>
  <c r="AC66"/>
  <c r="AD65"/>
  <c r="AC62"/>
  <c r="AD61"/>
  <c r="AB56"/>
  <c r="AC53"/>
  <c r="AD52"/>
  <c r="AB48"/>
  <c r="AC42"/>
  <c r="AD41"/>
  <c r="AB40"/>
  <c r="AC33"/>
  <c r="AC28"/>
  <c r="AC23"/>
  <c r="AB152"/>
  <c r="AD145"/>
  <c r="AB144"/>
  <c r="AD152"/>
  <c r="AD144"/>
  <c r="AB136"/>
  <c r="N3"/>
  <c r="W3"/>
  <c r="AG3"/>
  <c r="AB149"/>
  <c r="AD136"/>
  <c r="AD131"/>
  <c r="AC112"/>
  <c r="AD149"/>
  <c r="AD138"/>
  <c r="AD135"/>
  <c r="AC131"/>
  <c r="AC109"/>
  <c r="AK92"/>
  <c r="AB146"/>
  <c r="AB128"/>
  <c r="AC115"/>
  <c r="AD146"/>
  <c r="AD137"/>
  <c r="AB129"/>
  <c r="T3"/>
  <c r="AK343"/>
  <c r="AK407"/>
  <c r="AB6"/>
  <c r="AK6"/>
  <c r="AK372"/>
  <c r="AK364"/>
  <c r="AK408"/>
  <c r="AK400"/>
  <c r="AK384"/>
  <c r="AK368"/>
  <c r="AK333"/>
  <c r="AK330"/>
  <c r="AB9"/>
  <c r="AK397"/>
  <c r="AK394"/>
  <c r="AB12"/>
  <c r="AC141"/>
  <c r="AC155"/>
  <c r="AD154"/>
  <c r="AC132"/>
  <c r="AC117"/>
  <c r="AD153"/>
  <c r="AD150"/>
  <c r="AD147"/>
  <c r="AC145"/>
  <c r="AD143"/>
  <c r="AB138"/>
  <c r="AB130"/>
  <c r="AB126"/>
  <c r="AK104"/>
  <c r="AK31"/>
  <c r="AC16"/>
  <c r="AB155"/>
  <c r="AD140"/>
  <c r="AC133"/>
  <c r="AB132"/>
  <c r="AD130"/>
  <c r="AB139"/>
  <c r="AD132"/>
  <c r="AC152"/>
  <c r="AC151"/>
  <c r="AC146"/>
  <c r="AD139"/>
  <c r="AB135"/>
  <c r="AC130"/>
  <c r="AD129"/>
  <c r="AB124"/>
  <c r="AD122"/>
  <c r="AC116"/>
  <c r="AC107"/>
  <c r="AK51"/>
  <c r="AK26"/>
  <c r="AK24"/>
  <c r="AK17"/>
  <c r="AB125"/>
  <c r="AC125"/>
  <c r="AC124"/>
  <c r="AD123"/>
  <c r="AC123"/>
  <c r="AB148"/>
  <c r="AB143"/>
  <c r="AB141"/>
  <c r="AB133"/>
  <c r="AC156"/>
  <c r="AB154"/>
  <c r="AC153"/>
  <c r="AB150"/>
  <c r="AC147"/>
  <c r="AC142"/>
  <c r="AD141"/>
  <c r="AB140"/>
  <c r="AC134"/>
  <c r="AD133"/>
  <c r="AB131"/>
  <c r="AC127"/>
  <c r="AD126"/>
  <c r="AD124"/>
  <c r="AB151"/>
  <c r="AC149"/>
  <c r="AB145"/>
  <c r="AC144"/>
  <c r="AC139"/>
  <c r="AC137"/>
  <c r="AC136"/>
  <c r="AD128"/>
  <c r="AC126"/>
  <c r="AB153"/>
  <c r="AB147"/>
  <c r="AB142"/>
  <c r="AC148"/>
  <c r="AC143"/>
  <c r="AB134"/>
  <c r="AB127"/>
  <c r="AD125"/>
  <c r="AC157"/>
  <c r="AC154"/>
  <c r="AC150"/>
  <c r="AC138"/>
  <c r="AC135"/>
  <c r="AD134"/>
  <c r="AC129"/>
  <c r="AD127"/>
  <c r="AB5"/>
  <c r="AB7"/>
  <c r="AD9"/>
  <c r="AD7"/>
  <c r="AD5"/>
  <c r="AK207"/>
  <c r="AK177"/>
  <c r="AK170"/>
  <c r="AK160"/>
  <c r="AK36"/>
  <c r="AK85"/>
  <c r="AK103"/>
  <c r="AK65"/>
  <c r="AK22"/>
  <c r="AK73"/>
  <c r="AK61"/>
  <c r="AC119"/>
  <c r="AC114"/>
  <c r="AB109"/>
  <c r="AC108"/>
  <c r="AC113"/>
  <c r="AD106"/>
  <c r="AD120"/>
  <c r="AK120"/>
  <c r="AB122"/>
  <c r="AC122"/>
  <c r="AC121"/>
  <c r="AD121"/>
  <c r="AB119"/>
  <c r="AD119"/>
  <c r="AB118"/>
  <c r="AC118"/>
  <c r="AB117"/>
  <c r="AD117"/>
  <c r="AB116"/>
  <c r="AD116"/>
  <c r="AD115"/>
  <c r="AB114"/>
  <c r="AD114"/>
  <c r="AD113"/>
  <c r="AD112"/>
  <c r="AB112"/>
  <c r="AI3"/>
  <c r="AC110"/>
  <c r="AD110"/>
  <c r="AD109"/>
  <c r="AB108"/>
  <c r="AD108"/>
  <c r="AD107"/>
  <c r="AB107"/>
  <c r="AC106"/>
  <c r="AB106"/>
  <c r="AK412"/>
  <c r="AK386"/>
  <c r="AK370"/>
  <c r="AK328"/>
  <c r="AK336"/>
  <c r="AK320"/>
  <c r="AK318"/>
  <c r="AK360"/>
  <c r="AK358"/>
  <c r="AK303"/>
  <c r="AK347"/>
  <c r="AK362"/>
  <c r="AK382"/>
  <c r="AK334"/>
  <c r="AK417"/>
  <c r="AK14"/>
  <c r="AK89"/>
  <c r="AK191"/>
  <c r="AK162"/>
  <c r="AK30"/>
  <c r="AK42"/>
  <c r="AK49"/>
  <c r="AK47"/>
  <c r="AK178"/>
  <c r="AK424"/>
  <c r="AK224"/>
  <c r="AK312"/>
  <c r="AK373"/>
  <c r="AK164"/>
  <c r="AK202"/>
  <c r="AK311"/>
  <c r="AK359"/>
  <c r="AK389"/>
  <c r="AK21"/>
  <c r="AK380"/>
  <c r="AK87"/>
  <c r="AK304"/>
  <c r="AK19"/>
  <c r="AK15"/>
  <c r="AK75"/>
  <c r="AK322"/>
  <c r="AK327"/>
  <c r="AK425"/>
  <c r="AK180"/>
  <c r="AK52"/>
  <c r="AK111"/>
  <c r="AK310"/>
  <c r="AK383"/>
  <c r="AK18"/>
  <c r="AK390"/>
  <c r="AK94"/>
  <c r="AK115"/>
  <c r="AK138"/>
  <c r="AK40"/>
  <c r="AK62"/>
  <c r="AK76"/>
  <c r="AK34"/>
  <c r="AK90"/>
  <c r="AK174"/>
  <c r="AK219"/>
  <c r="AK220"/>
  <c r="AK385"/>
  <c r="AK366"/>
  <c r="AK388"/>
  <c r="AK64"/>
  <c r="AK66"/>
  <c r="AK136"/>
  <c r="AK353"/>
  <c r="AK369"/>
  <c r="AK144"/>
  <c r="AK156"/>
  <c r="AK29"/>
  <c r="AK35"/>
  <c r="AK58"/>
  <c r="AK59"/>
  <c r="AK32"/>
  <c r="AK81"/>
  <c r="AK60"/>
  <c r="AK326"/>
  <c r="AK352"/>
  <c r="AK27"/>
  <c r="AK371"/>
  <c r="AK102"/>
  <c r="AK381"/>
  <c r="AK405"/>
  <c r="AK306"/>
  <c r="AK319"/>
  <c r="AK395"/>
  <c r="AK367"/>
  <c r="AK321"/>
  <c r="AK28"/>
  <c r="AK56"/>
  <c r="AK79"/>
  <c r="AK204"/>
  <c r="AK399"/>
  <c r="AK421"/>
  <c r="AK398"/>
  <c r="AK414"/>
  <c r="AK98"/>
  <c r="AK161"/>
  <c r="AK171"/>
  <c r="AK88"/>
  <c r="AK93"/>
  <c r="AK355"/>
  <c r="AK71"/>
  <c r="AK48"/>
  <c r="AK301"/>
  <c r="AK392"/>
  <c r="AK413"/>
  <c r="AK196"/>
  <c r="AK53"/>
  <c r="AK96"/>
  <c r="AK216"/>
  <c r="AK209"/>
  <c r="AK357"/>
  <c r="AK422"/>
  <c r="AK379"/>
  <c r="AK100"/>
  <c r="AK78"/>
  <c r="AK41"/>
  <c r="AK393"/>
  <c r="AK374"/>
  <c r="AK55"/>
  <c r="AK335"/>
  <c r="AK344"/>
  <c r="AK166"/>
  <c r="AK37"/>
  <c r="AK46"/>
  <c r="AK67"/>
  <c r="AK72"/>
  <c r="AK163"/>
  <c r="AK184"/>
  <c r="AK208"/>
  <c r="AK140"/>
  <c r="AK84"/>
  <c r="AK91"/>
  <c r="AK99"/>
  <c r="AK39"/>
  <c r="AK57"/>
  <c r="AK80"/>
  <c r="AK77"/>
  <c r="AK97"/>
  <c r="AK101"/>
  <c r="AK403"/>
  <c r="AK411"/>
  <c r="AK365"/>
  <c r="AK387"/>
  <c r="AK363"/>
  <c r="AK402"/>
  <c r="AK9"/>
  <c r="AK145"/>
  <c r="AK23"/>
  <c r="AK82"/>
  <c r="AK135"/>
  <c r="AK143"/>
  <c r="AK137"/>
  <c r="AK149"/>
  <c r="AK134"/>
  <c r="AK152"/>
  <c r="AK230"/>
  <c r="AK375"/>
  <c r="AK415"/>
  <c r="AK95"/>
  <c r="AK74"/>
  <c r="AK86"/>
  <c r="AK205"/>
  <c r="AK350"/>
  <c r="AK356"/>
  <c r="AK341"/>
  <c r="AK377"/>
  <c r="AK314"/>
  <c r="AK307"/>
  <c r="AK12"/>
  <c r="AK348"/>
  <c r="AK228"/>
  <c r="AK401"/>
  <c r="AK409"/>
  <c r="AK423"/>
  <c r="AK133"/>
  <c r="AK158"/>
  <c r="AK165"/>
  <c r="AK315"/>
  <c r="AK332"/>
  <c r="AK410"/>
  <c r="AK302"/>
  <c r="AK419"/>
  <c r="AK33"/>
  <c r="AK68"/>
  <c r="AK361"/>
  <c r="AK396"/>
  <c r="AK313"/>
  <c r="AK308"/>
  <c r="AK325"/>
  <c r="AK337"/>
  <c r="AK8"/>
  <c r="AK231"/>
  <c r="AK63"/>
  <c r="AK148"/>
  <c r="AK186"/>
  <c r="AK340"/>
  <c r="AK331"/>
  <c r="AK223"/>
  <c r="AK187"/>
  <c r="AK185"/>
  <c r="AK44"/>
  <c r="AK201"/>
  <c r="AK305"/>
  <c r="AK354"/>
  <c r="AK420"/>
  <c r="AK131"/>
  <c r="AK179"/>
  <c r="AK213"/>
  <c r="AK128"/>
  <c r="AK146"/>
  <c r="AK16"/>
  <c r="AK211"/>
  <c r="AK229"/>
  <c r="AK227"/>
  <c r="AK226"/>
  <c r="AK225"/>
  <c r="AK222"/>
  <c r="AK221"/>
  <c r="AK218"/>
  <c r="AK217"/>
  <c r="AK214"/>
  <c r="AK215"/>
  <c r="AK212"/>
  <c r="AK210"/>
  <c r="AK206"/>
  <c r="AK200"/>
  <c r="AK199"/>
  <c r="AK198"/>
  <c r="AK197"/>
  <c r="AK195"/>
  <c r="AK193"/>
  <c r="AK192"/>
  <c r="AK194"/>
  <c r="AK190"/>
  <c r="AK189"/>
  <c r="AK188"/>
  <c r="AK175"/>
  <c r="AK391"/>
  <c r="AK323"/>
  <c r="AK181"/>
  <c r="AK329"/>
  <c r="AK182"/>
  <c r="AK124"/>
  <c r="AK130"/>
  <c r="AK25"/>
  <c r="AK183"/>
  <c r="AK176"/>
  <c r="AK173"/>
  <c r="AK172"/>
  <c r="AK169"/>
  <c r="AK168"/>
  <c r="AK167"/>
  <c r="AK139"/>
  <c r="AK116"/>
  <c r="AK117"/>
  <c r="AK153"/>
  <c r="AK126"/>
  <c r="AK151"/>
  <c r="AK155"/>
  <c r="AK129"/>
  <c r="AK127"/>
  <c r="AK123"/>
  <c r="AK5"/>
  <c r="AK154"/>
  <c r="AK157"/>
  <c r="AK150"/>
  <c r="AK142"/>
  <c r="AB3"/>
  <c r="AK121"/>
  <c r="AK125"/>
  <c r="AK147"/>
  <c r="AK108"/>
  <c r="AK118"/>
  <c r="AK7"/>
  <c r="AK132"/>
  <c r="AK109"/>
  <c r="AK110"/>
  <c r="AK113"/>
  <c r="AK141"/>
  <c r="AK119"/>
  <c r="AK122"/>
  <c r="AK114"/>
  <c r="AK107"/>
  <c r="AK112"/>
  <c r="AD3"/>
  <c r="AC3"/>
  <c r="AK106"/>
  <c r="AK3"/>
</calcChain>
</file>

<file path=xl/sharedStrings.xml><?xml version="1.0" encoding="utf-8"?>
<sst xmlns="http://schemas.openxmlformats.org/spreadsheetml/2006/main" count="7686" uniqueCount="1579">
  <si>
    <t>STT</t>
  </si>
  <si>
    <t>NGÀY ORDER</t>
  </si>
  <si>
    <t>TÊN NT</t>
  </si>
  <si>
    <t>CODE MER</t>
  </si>
  <si>
    <t>ĐỊA CHỈ</t>
  </si>
  <si>
    <t>QUẬN</t>
  </si>
  <si>
    <t>TỈNH/THÀNH</t>
  </si>
  <si>
    <t>HẠNG MỤC THI CÔNG</t>
  </si>
  <si>
    <t>Kích thước(m)</t>
  </si>
  <si>
    <t>Ngang</t>
  </si>
  <si>
    <t>Rộng</t>
  </si>
  <si>
    <t>M2</t>
  </si>
  <si>
    <t>Qty</t>
  </si>
  <si>
    <t>Đơn giá sản xuất</t>
  </si>
  <si>
    <t>Đơn giá xin phép
(Nếu có)</t>
  </si>
  <si>
    <t>Đơn giá lắp đặt
(Nếu có)</t>
  </si>
  <si>
    <t>Country</t>
  </si>
  <si>
    <t>Category</t>
  </si>
  <si>
    <t>Sub-Category</t>
  </si>
  <si>
    <t>Supplier Code</t>
  </si>
  <si>
    <t>Supplier Name</t>
  </si>
  <si>
    <t>ITEM DESCRIPTION</t>
  </si>
  <si>
    <t>More Description</t>
  </si>
  <si>
    <t>Part Number</t>
  </si>
  <si>
    <t>UOM</t>
  </si>
  <si>
    <t>UNIT PRICE</t>
  </si>
  <si>
    <t>Reference Price</t>
  </si>
  <si>
    <t>Remark</t>
  </si>
  <si>
    <t>GL Code</t>
  </si>
  <si>
    <t>HACAT</t>
  </si>
  <si>
    <t>Effective Date</t>
  </si>
  <si>
    <t>Expiry Date</t>
  </si>
  <si>
    <t>Currency</t>
  </si>
  <si>
    <t>VN</t>
  </si>
  <si>
    <t>Promotional Items, Displays</t>
  </si>
  <si>
    <t>Promotional Displays and Merchandising</t>
  </si>
  <si>
    <t>Cty TNHH TMDVQC Lien Phat</t>
  </si>
  <si>
    <t>M001S_Hộp đèn Mica 4.0 ly 1 mặt in decal</t>
  </si>
  <si>
    <t xml:space="preserve">Có vách ngăn giữa AW và Thông tin NT, Mica TQ 4ly, bóng đèn ĐQ/Phillips + tăng phô + chuột Điện Quang, tole tráng kẽm 3zem, viền nhôm, ốc vít </t>
  </si>
  <si>
    <t>PC</t>
  </si>
  <si>
    <t>South(High/mekong/HCM)</t>
  </si>
  <si>
    <t>MK4002</t>
  </si>
  <si>
    <t>VND</t>
  </si>
  <si>
    <t>M001N_Hộp đèn Mica 4.0 ly 1 mặt in decal</t>
  </si>
  <si>
    <t>North(Miền Trung,Hà Nội,Miền Bắc)</t>
  </si>
  <si>
    <t xml:space="preserve">M002S_Hộp đèn Hiflex 1 mặt in KTS </t>
  </si>
  <si>
    <t xml:space="preserve">Có vách ngăn giữa AW và Thông tin NT. Bóng đèn ĐQ/Phillips + tăng phô + chuột Điện Quang, tole tráng kẽm 3zem, viền nhôm, ốc vít </t>
  </si>
  <si>
    <t xml:space="preserve">M002N_Hộp đèn Hiflex 1 mặt in KTS </t>
  </si>
  <si>
    <t>M003S_Hộp đèn mica 3ly, 2mặt in decal</t>
  </si>
  <si>
    <t xml:space="preserve">Mica TQ 3ly, bóng đèn ĐQ/Phillips + tăng phô + chuột Điện Quang, tole tráng kẽm 3zem, viền nhôm, ốc vít </t>
  </si>
  <si>
    <t>M003N_Hộp đèn mica 3ly, 2mặt in decal</t>
  </si>
  <si>
    <t>M004S_Hộp đèn Hiflex 2 mặt in KTS</t>
  </si>
  <si>
    <t xml:space="preserve">khung sắt vuông 20, mặt căng hiflet in kts, bóng đèn ĐQ/Phillips + tăng phô + chuột Điện Quang, tole tráng kẽm 3zem, viền nhôm, ốc vít </t>
  </si>
  <si>
    <t>M004N_Hộp đèn Hiflex 2 mặt in KTS</t>
  </si>
  <si>
    <t>M005S_Bảng hiệu 2 mặt bằng Format 5ly</t>
  </si>
  <si>
    <t xml:space="preserve">* Khung: Khung sắt vuông 16x16mm, dày 1.2, mạ kẽm, sơn khung tĩnh điện trắng
* Artwork : Format 5ly,  Decal mực dầu, định lượng 110um.  </t>
  </si>
  <si>
    <t>M005N_Bảng hiệu 2 mặt bằng Format 5ly</t>
  </si>
  <si>
    <t>M006S_Bảng hiệu Hiflex ngoài trời(1 mặt)</t>
  </si>
  <si>
    <t>Khung sắt căng hiflex, viền nhôm 4 cạnh</t>
  </si>
  <si>
    <t>M006N_Bảng hiệu Hiflex ngoài trời(1 mặt)</t>
  </si>
  <si>
    <t>M007S_Bảng hiệu Hiflex ngoài trời(2 mặt)</t>
  </si>
  <si>
    <t>Khung sắt căng hiflex viền nhôm 4 cạnh.</t>
  </si>
  <si>
    <t>M007N_Bảng hiệu Hiflex ngoài trời(2 mặt)</t>
  </si>
  <si>
    <t>M008S_Bảng hiệu Alu có AW</t>
  </si>
  <si>
    <t>chữ bằng mica Đài Loan 2.5mm</t>
  </si>
  <si>
    <t>M008N_Bảng hiệu Alu có AW</t>
  </si>
  <si>
    <t>M009S_Cắt chữ laze</t>
  </si>
  <si>
    <t>Mica Đài Loan 2.5mm, cắt laze,  (dùng cho thông tin NT, địa chỉ, Số giấy phép,…)</t>
  </si>
  <si>
    <t>M009N_Cắt chữ laze</t>
  </si>
  <si>
    <t>M010S_Mica chữ nổi không đèn</t>
  </si>
  <si>
    <t>Tính theo chiều cao và chiều ngang nội dung chữ,Cấn nổi 3cm. Mica Đài Loan 2.5mm. Dùng cho tên NT và logo</t>
  </si>
  <si>
    <t>M010N_Mica chữ nổi không đèn</t>
  </si>
  <si>
    <t>M011S_Mica chữ nổi có đèn</t>
  </si>
  <si>
    <t>Tính theo chiều cao và chiều ngang nội dung chữ, có đèn LED bên trong từng chữ. Cấn nổi 3cm. Mica Đài Loan 2.5mm.Dùng cho tên NT và logo</t>
  </si>
  <si>
    <t>M011N_Mica chữ nổi có đèn</t>
  </si>
  <si>
    <t xml:space="preserve">M012S_Công thay mica chữ nổi </t>
  </si>
  <si>
    <t>Công thay mica chữ nổi (không thuộc t/h bảo hành)</t>
  </si>
  <si>
    <t xml:space="preserve">M012N_Công thay mica chữ nổi </t>
  </si>
  <si>
    <t>M013S_Sửa chữa hệ thống điện cho hộp đèn</t>
  </si>
  <si>
    <t>bóng đèn ĐQ/Philips, tăng phô, chuột Điện Quang, dây điện Cadivi</t>
  </si>
  <si>
    <t>M013N_Sửa chữa hệ thống điện cho hộp đèn</t>
  </si>
  <si>
    <t>M014S_Sản xuất mới toàn bộ bạt mái hiên</t>
  </si>
  <si>
    <t>Khung sườn mái hiên,Pass bắt lên tường,Bạt hiflex chuyên dụng,Ròng rọc cuốn bạt mái hiên,Công sx + lắp đặt</t>
  </si>
  <si>
    <t>M014N_Sản xuất mới toàn bộ bạt mái hiên</t>
  </si>
  <si>
    <t>M015S_Thay bạt mái hiên Hiflex</t>
  </si>
  <si>
    <t>Hiflex không xuyên đèn Hàn Quốc 0.38mm, in kỹ thuật số. Đóng khoen, thành phẩm, treo gắn</t>
  </si>
  <si>
    <t>M015N_Thay bạt mái hiên Hiflex</t>
  </si>
  <si>
    <t>M016S_Thay cùi chỏ bạt mái hiên</t>
  </si>
  <si>
    <t>Dây dù,Ròng rọc,Công sx + lắp đặt</t>
  </si>
  <si>
    <t>M016N_Thay cùi chỏ bạt mái hiên</t>
  </si>
  <si>
    <t>M017S_Hộp đèn LED siêu mỏng (KT40x60)</t>
  </si>
  <si>
    <t>Production.Backlit film.Có 2 lớp mica. Lớp ngoài mica trong Đài Loan 3mm, lớp trong mica dẫn sáng 5mm. Nhôm Đài Loan</t>
  </si>
  <si>
    <t>M017N_Hộp đèn LED siêu mỏng (KT40x60)</t>
  </si>
  <si>
    <t>M018S_Hộp đèn LED siêu mỏng (KT 60x80)</t>
  </si>
  <si>
    <t>M018N_Hộp đèn LED siêu mỏng (KT 60x80)</t>
  </si>
  <si>
    <t>M019S_Hộp đèn LED siêu mỏng(không KTC)</t>
  </si>
  <si>
    <t>M019N_Hộp đèn LED siêu mỏng(không KTC)</t>
  </si>
  <si>
    <t>M020S_Đèn pha (bóng LED)</t>
  </si>
  <si>
    <t>bao gồm bóng đèn và tay sắt</t>
  </si>
  <si>
    <t>M020N_Đèn pha (bóng LED)</t>
  </si>
  <si>
    <t>M021S_Bộ đèn</t>
  </si>
  <si>
    <t>Bao gồm tay sắt</t>
  </si>
  <si>
    <t>M021N_Bộ đèn</t>
  </si>
  <si>
    <t>M022S_Công lắp đặt</t>
  </si>
  <si>
    <t>M022N_Công lắp đặt</t>
  </si>
  <si>
    <t>M023S_Thay bóng đèn cho hộp đèn</t>
  </si>
  <si>
    <t>Bóng đèn,Công tháo gỡ và thay bóng đèn.</t>
  </si>
  <si>
    <t>M023N_Thay bóng đèn cho hộp đèn</t>
  </si>
  <si>
    <t>M024S_Thay AW đèn LED</t>
  </si>
  <si>
    <t>Backlit film,Công tháo gỡ, lắp ráp.</t>
  </si>
  <si>
    <t>M024N_Thay AW đèn LED</t>
  </si>
  <si>
    <t>M025S_Thay bóng Led đèn pha</t>
  </si>
  <si>
    <t>M025N_Thay bóng Led đèn pha</t>
  </si>
  <si>
    <t xml:space="preserve">M026S_Thay mica có dán Artwork cho HĐ </t>
  </si>
  <si>
    <t>Mica trong 4mm (Trung Quốc). PP keo, xuyên đèn, ngoài trời</t>
  </si>
  <si>
    <t xml:space="preserve">M026N_Thay mica có dán Artwork cho HĐ </t>
  </si>
  <si>
    <t>M027S_Công tháo gỡ, thay mica có dán AW</t>
  </si>
  <si>
    <t>Công tính riêng</t>
  </si>
  <si>
    <t>M027N_Công tháo gỡ, thay mica có dán AW</t>
  </si>
  <si>
    <t>M028S_Cắt chữ</t>
  </si>
  <si>
    <t>M028N_Cắt chữ</t>
  </si>
  <si>
    <t xml:space="preserve">M029S_Công tháo gỡ,dán chữ và lắp đặt </t>
  </si>
  <si>
    <t xml:space="preserve">M029N_Công tháo gỡ,dán chữ và lắp đặt </t>
  </si>
  <si>
    <t>M030S_Thay mica &amp; cắt chữ decal dán HĐ</t>
  </si>
  <si>
    <t>Mica trong 4mm (Trung Quốc).Cắt chữ</t>
  </si>
  <si>
    <t>M030N_Thay mica &amp; cắt chữ decal dán HĐ</t>
  </si>
  <si>
    <t xml:space="preserve">M031_Công tháo gỡ, thay mica, dán chữ </t>
  </si>
  <si>
    <t>M032S_Công thay mica toàn bộ mặt trướcHD</t>
  </si>
  <si>
    <t>Trong trường hợp vừa thay bóng đèn, thay mica có dán AW và cắt chữ decal cho hộp đèn (16,19 &amp; 20 hoặc (16,19 &amp; 21) thì chi phí công thay sẽ tính theo job</t>
  </si>
  <si>
    <t>M032N_Công thay mica toàn bộ mặt trướcHD</t>
  </si>
  <si>
    <t>M033S_Công thay bóng đèn và mica hộp đèn</t>
  </si>
  <si>
    <t>M033N_Công thay bóng đèn và mica hộp đèn</t>
  </si>
  <si>
    <t>M034S_Thay bạt Hiflex hộp đèn</t>
  </si>
  <si>
    <t>Thay bạt Hiflex hộp đèn (trong trường hợp NT đang sử dụng hộp đèn bạt Hiflex)</t>
  </si>
  <si>
    <t>M034N_Thay bạt Hiflex hộp đèn</t>
  </si>
  <si>
    <t>M035S_Công tháo dỡ hộp đèn xuống</t>
  </si>
  <si>
    <t>Công tính riêng. Công tháo dỡ hộp đèn xuống và lắp đặt lại vị trí cũ</t>
  </si>
  <si>
    <t>M035N_Công tháo dỡ hộp đèn xuống</t>
  </si>
  <si>
    <t>M036S_Thay AW bảng ngoài trời</t>
  </si>
  <si>
    <t>AW : Decal ngoài trời,Cán màng,Format 5ly.</t>
  </si>
  <si>
    <t>M036N_Thay AW bảng ngoài trời</t>
  </si>
  <si>
    <t xml:space="preserve">M037S_Công tháo dỡ bảng &amp; lắp đặt </t>
  </si>
  <si>
    <t xml:space="preserve">M037N_Công tháo dỡ bảng &amp; lắp đặt </t>
  </si>
  <si>
    <t>M038S_Giàn giáo</t>
  </si>
  <si>
    <t>Số lượng giàn phụ thuộc vị trí cao của Hộp đèn</t>
  </si>
  <si>
    <t>M038N_Giàn giáo</t>
  </si>
  <si>
    <t>M039S_Vận chuyển giàn giáo</t>
  </si>
  <si>
    <t>2 chiều</t>
  </si>
  <si>
    <t>M039N_Vận chuyển giàn giáo</t>
  </si>
  <si>
    <t>M040S_Mica trong ốp POSM</t>
  </si>
  <si>
    <t>Mica trong 3mm (Đài Loan)</t>
  </si>
  <si>
    <t>M040N_Mica trong ốp POSM</t>
  </si>
  <si>
    <t>M041S_Ốc kiểu sát tường</t>
  </si>
  <si>
    <t>M041N_Ốc kiểu sát tường</t>
  </si>
  <si>
    <t>M042S_Ốc kiểu bắt cách mặt tường</t>
  </si>
  <si>
    <t>M042N_Ốc kiểu bắt cách mặt tường</t>
  </si>
  <si>
    <t>M043S_Bảng ốp Hiflex  (không đèn)</t>
  </si>
  <si>
    <t xml:space="preserve">Khung sắt 16x16, viền nhôm, in hiflex, ốc vít </t>
  </si>
  <si>
    <t>M043N_Bảng ốp Hiflex  (không đèn)</t>
  </si>
  <si>
    <t>M044S_Bảng ốp Hiflex  (có đèn)</t>
  </si>
  <si>
    <t xml:space="preserve">Khung sắt 16x16, viền nhôm, in hiflex, hệ thống điện + bóng đèn ĐQ/Phillips + ốc vít </t>
  </si>
  <si>
    <t>M044N_Bảng ốp Hiflex  (có đèn)</t>
  </si>
  <si>
    <t>M045S_Bảng ốp Decal bằng Format 5ly</t>
  </si>
  <si>
    <t>Khung sắt 16x16, viền nhôm, in Decal ngoài trời, ốc vít bắt cố định</t>
  </si>
  <si>
    <t>M045N_Bảng ốp Decal bằng Format 5ly</t>
  </si>
  <si>
    <t>M046S_Thay aw trên bảng ốp cột có sẵn</t>
  </si>
  <si>
    <t>In decal dán vào format 3ly, bắt vít vào khung sắt có sẵn. 3.4zem, Digital 720dpi. Ốc, vít…..,Bao gồm công vệ sinh</t>
  </si>
  <si>
    <t>M046N_Thay aw trên bảng ốp cột có sẵn</t>
  </si>
  <si>
    <t>M047S_Poster bằng Decal ngoài trời</t>
  </si>
  <si>
    <t>Decal  ngoài trời in KTS  có cán màng + chi phí vận chuyển và lắp đặt tại HCM</t>
  </si>
  <si>
    <t>M047N_Poster bằng Decal ngoài trời</t>
  </si>
  <si>
    <t>M048S_Poster Decal ngoài trời Format 3ly</t>
  </si>
  <si>
    <t>Decal ngoài trời in KTS có cán màng, format 3ly + chi phí vận chuyển và lắp đặt tại HCM</t>
  </si>
  <si>
    <t>M048N_Poster Decal ngoài trời Format 3ly</t>
  </si>
  <si>
    <t>M049S_Poster Decal ngoài trời Format 5ly</t>
  </si>
  <si>
    <t>Decal ngoài trời in KTS có cán màng, format 5ly + chi phí vận chuyển và lắp đặt tại HCM</t>
  </si>
  <si>
    <t>M049N_Poster Decal ngoài trời Format 5ly</t>
  </si>
  <si>
    <t>M050S_Topboard Decal ngoài trời F3ly</t>
  </si>
  <si>
    <t xml:space="preserve">Decal ngoài trời in KTS cán màng, format 3ly, khung sắt 16x16, ốc vít, bắt vít cố định vào tường/tủ/kệ </t>
  </si>
  <si>
    <t>M050N_Topboard Decal ngoài trời F3ly</t>
  </si>
  <si>
    <t>M051S_Topboard Decal ngoài trời F5ly</t>
  </si>
  <si>
    <t xml:space="preserve">Decal ngoài trời in KTS cán màng, format 5ly, khung sắt 16x16, ốc vít, bắt vít cố định vào tường/tủ/kệ </t>
  </si>
  <si>
    <t>M051N_Topboard Decal ngoài trời F5ly</t>
  </si>
  <si>
    <t>M052S_Topboard dạng hộp</t>
  </si>
  <si>
    <t>Ván MDF 9mm + 15mm (đóng thành hộp).Sơn trắng,Dán Decal,Công sản xuất.</t>
  </si>
  <si>
    <t>M052N_Topboard dạng hộp</t>
  </si>
  <si>
    <t>M053S_Gia cố topboard</t>
  </si>
  <si>
    <t>Trong trường hợp Nt không cho bắt ốc vít hoặc khoangtường.Sắt làm hộp tam giác,Công sản xuất + lắp đặt.</t>
  </si>
  <si>
    <t>M053N_Gia cố topboard</t>
  </si>
  <si>
    <t>M054S_Nối topboard</t>
  </si>
  <si>
    <t>Trong trường hợp các topboard làm từng khung riêng và nối lại 1 bảng. Sắt nối + nhôm ốp + ốc vít để nối topboard. Công sản xuất + lắp đặt</t>
  </si>
  <si>
    <t>M054N_Nối topboard</t>
  </si>
  <si>
    <t>M055S_Standee bằng Decal mực dầu N.trời</t>
  </si>
  <si>
    <t>* Khung standee : kích thước 0.5m ngang x 1.4m cao : Khung sắt vuông 16x16mm, dày 1.2, mạ kẽm, sơn khung tĩnh điện trắng.</t>
  </si>
  <si>
    <t>M055N_Standee bằng Decal mực dầu N.trời</t>
  </si>
  <si>
    <t>M056S_Standee bằng Decal mực dầu N.trời</t>
  </si>
  <si>
    <t xml:space="preserve">* Khung standee : Khung sắt vuông 16x16mm, dày 1.2, mạ kẽm, sơn khung tĩnh điện trắng
* Artwork : Alu,  Decal mực dầu, định lượng 110um.  </t>
  </si>
  <si>
    <t>M056N_Standee bằng Decal mực dầu N.trời</t>
  </si>
  <si>
    <t>M057S_Thêm 1 mặt Alu có dán AW trên Stan</t>
  </si>
  <si>
    <t>Alu Board,Decal ngoài trời,Cán màng,Công dán từng Nhà thuốc.</t>
  </si>
  <si>
    <t>M057N_Thêm 1 mặt Alu có dán AW trên Stan</t>
  </si>
  <si>
    <t>M058S_Dán AW trên Standee có sẵn tại NT</t>
  </si>
  <si>
    <t>Decal ngoài trời,Cán màng,Công dán từng Nhà thuốc.</t>
  </si>
  <si>
    <t>M058N_Dán AW trên Standee có sẵn tại NT</t>
  </si>
  <si>
    <t>M059S_Thay AW standee với KT # KT chuẩn</t>
  </si>
  <si>
    <t>Decal ngoài trời + Cán màng. Công dán từng Nhà thuốc</t>
  </si>
  <si>
    <t>M059N_Thay AW standee với KT # KT chuẩn</t>
  </si>
  <si>
    <t>M060S_Chân Stanee</t>
  </si>
  <si>
    <t>Gia cố chắc chắn chân standee chắn gió bão ( khoen, bas). Công sx + lắp đặt</t>
  </si>
  <si>
    <t>M060N_Chân Stanee</t>
  </si>
  <si>
    <t>M061S_Bánh xe</t>
  </si>
  <si>
    <t>Bánh xe ( 4pcs). Công sx + lắp đặt</t>
  </si>
  <si>
    <t>M061N_Bánh xe</t>
  </si>
  <si>
    <t>M062S_Dù 6 múi</t>
  </si>
  <si>
    <t>Bán kính 1m2, In hiflex dầy Hàn Quốc 0.38mm. Sắt phi 27, sơn tỉnh điện, chống sét. Đế sắt đúc beton. Sắt 5ly</t>
  </si>
  <si>
    <t>M062N_Dù 6 múi</t>
  </si>
  <si>
    <t>M063S_Chi phí giấy phép HCM&gt;3 nha thuoc</t>
  </si>
  <si>
    <t>Giấy phép HCM (&gt; 3NT)</t>
  </si>
  <si>
    <t>M064S_Chi phí giấy phép tỉnh MN&gt;3 NT</t>
  </si>
  <si>
    <t>Giấy phép Các tỉnh (&gt; 3NT) : B.Dương, V.Tàu, BMT, Đ.Lạt và các tỉnh mekong</t>
  </si>
  <si>
    <t>M065N_Chi phí giấy phép Hà Nội&gt;3 NT</t>
  </si>
  <si>
    <t>Giấy phép HN (&gt; 3NT)</t>
  </si>
  <si>
    <t>M066N_Chi phí giấy phép tỉnh MB&gt;3 NT</t>
  </si>
  <si>
    <t xml:space="preserve">Giấy phép Các tỉnh (&gt; 3NT): HP, Q.Ninh, N.An, T.Hoá, Huế, Đ.Nẵng, Q.Nam, Q.Ngãi, </t>
  </si>
  <si>
    <t>M067S_Chi phí giấy phép HCM (1-3NT)</t>
  </si>
  <si>
    <t>Giấy phép HCM (1- 3NT)</t>
  </si>
  <si>
    <t>HCM</t>
  </si>
  <si>
    <t>M068S_Chi phí giấy phép tỉnh MN (1-3NT)</t>
  </si>
  <si>
    <t>Giấy phép Các tỉnh (1- 3NT) : B.Dương, V.Tàu, BMT, Đ.Lạt và các tỉnh mekong</t>
  </si>
  <si>
    <t>M069N_Chi phí giấy phép Hà Nội (1-3NT)</t>
  </si>
  <si>
    <t>Giấy phép Hà Nội (1- 3NT)</t>
  </si>
  <si>
    <t>Hà Nội</t>
  </si>
  <si>
    <t>M070N_Chi phí giấy phép tỉnh MB (1-3NT)</t>
  </si>
  <si>
    <t xml:space="preserve">Giấy phép Các tỉnh (1- 3NT): HP, Q.Ninh, N.An, T.Hoá, Huế, Đ.Nẵng, Q.Nam, Q.Ngãi, </t>
  </si>
  <si>
    <t xml:space="preserve">M071S_Chi phí công chứng HCM </t>
  </si>
  <si>
    <t>Chi phí công chứng: phí photo hồ sơ, in màu phối cảnh, sao y công chứng (tính cho từng NT cần xin phép). HCM</t>
  </si>
  <si>
    <t>M072S_Chi phí công chứng tỉnh MN</t>
  </si>
  <si>
    <t>Phí công chứng các tỉnh : B.Dương, V.Tàu, BMT, Đ.Lạt và các tỉnh mekong</t>
  </si>
  <si>
    <t>M073N_Chi phí công chứng hồ sơ Hà Nội</t>
  </si>
  <si>
    <t>Chi phí công chứng: phí photo hồ sơ, in màu phối cảnh, sao y công chứng (tính cho từng NT cần xin phép). Hà Nội</t>
  </si>
  <si>
    <t xml:space="preserve">M074N_Chi phí công chứng tỉnh MB </t>
  </si>
  <si>
    <t xml:space="preserve">Phí công chứng các tỉnh HP, Q.Ninh, N.An, T.Hoá, Huế, Đ.Nẵng, Q.Nam, Q.Ngãi, </t>
  </si>
  <si>
    <t>M075S_Chi phí khảo sát HCM</t>
  </si>
  <si>
    <t>M076S_Chi phí khảo sát quận ngoại thành</t>
  </si>
  <si>
    <t>Phí khảo sát HCM (Q9, Q12, Thủ Đức, Hóc Môn, Bình Chánh, Nhà Bè, Bình Tân)</t>
  </si>
  <si>
    <t>M077S_Chi phí khảo sát (Miền Đông,MK)</t>
  </si>
  <si>
    <t>Phí khảo sát  các tỉnh : B.Dương, Đnai, V.Tàu, BMT, Gia Lai, Đ.Lạt và các tỉnh mekong</t>
  </si>
  <si>
    <t>M078N_Chi phí khảo sát Hà Nội</t>
  </si>
  <si>
    <t>M079N_Chi phí khảo sát Miền Bắc, Trung</t>
  </si>
  <si>
    <t xml:space="preserve">Phí khảo sát  các tỉnh HP, Q.Ninh, N.An, T.Hoá, Huế, Đ.Nẵng, Q.Nam, Q.Ngãi, </t>
  </si>
  <si>
    <t>M080S_Chi phí vệ sinh HCM</t>
  </si>
  <si>
    <t>M081S_Chi phí vệ sinh (Miền Đông,MK)</t>
  </si>
  <si>
    <t>Chi phí vệ sinh Các tỉnh : B.Dương, V.Tàu, BMT, Đ.Lạt và các tỉnh mekong</t>
  </si>
  <si>
    <t>M082N_Chi phí vệ sinh Hà Nội</t>
  </si>
  <si>
    <t>M083N_Chi phí vệ sinh Miền Bắc, Trung</t>
  </si>
  <si>
    <t xml:space="preserve">Chi phí vệ sinh các tỉnh HP, Q.Ninh, N.An, T.Hoá, Huế, Đ.Nẵng, Q.Nam, Q.Ngãi, </t>
  </si>
  <si>
    <t>M084S_Chi phí tháo gỡ, vệ sinh HCM</t>
  </si>
  <si>
    <t>Chi phí tháo gỡ , vệ sinh HCM</t>
  </si>
  <si>
    <t>M085S_Chi phí tháo gỡ, vệ sinh South, MK</t>
  </si>
  <si>
    <t>Chi phí tháo gỡ , vệ sinh Các tỉnh : B.Dương, V.Tàu, BMT, Đ.Lạt và các tỉnh mekong</t>
  </si>
  <si>
    <t>M086N_Chi phí tháo gỡ, vệ sinh Hà Nội</t>
  </si>
  <si>
    <t>Chi phí tháo gỡ , vệ sinh HN</t>
  </si>
  <si>
    <t>M087N_Chi phí tháo gỡ, vệ sinh miền Bắc</t>
  </si>
  <si>
    <t xml:space="preserve">Chi phí tháo gỡ , vệ sinh Các tỉnh HP, Q.Ninh, N.An, T.Hoá, Huế, Đ.Nẵng, Q.Nam, Q.Ngãi, </t>
  </si>
  <si>
    <t>M088S_Lắp đặt hộp đèn HCM</t>
  </si>
  <si>
    <t>M089S_Lắp đặt hộp đèn (Miền Đông,MeKong)</t>
  </si>
  <si>
    <t>Các tỉnh : B.Dương, V.Tàu, BMT, Đ.Lạt và các tỉnh mekong</t>
  </si>
  <si>
    <t>M090N_Lắp đặt hộp đèn Hà Nội</t>
  </si>
  <si>
    <t>M091N_Lắp đặt hộp đèn Miền Bắc, Trung</t>
  </si>
  <si>
    <t xml:space="preserve">Các tỉnh HP, Q.Ninh, N.An, T.Hoá, Huế, Đ.Nẵng, Q.Nam, Q.Ngãi, </t>
  </si>
  <si>
    <t>M092S_Lắp đặt LED HCM</t>
  </si>
  <si>
    <t>M093S_Lắp đặt LED( Miền Đông, Mekong)</t>
  </si>
  <si>
    <t>M094N_Lắp đặt LED Hà Nội</t>
  </si>
  <si>
    <t>M095N_Lắp đặt LED Miền Bắc, Miền Trung</t>
  </si>
  <si>
    <t>M096S_Lắp đặt bảng ốp cột -HCM</t>
  </si>
  <si>
    <t>M097S_Lắp đặt bảng ốp cột - Miền Đông,MK</t>
  </si>
  <si>
    <t>M098N_Lắp đặt bảng ốp cột - Hà Nội</t>
  </si>
  <si>
    <t>M099N_Lắp đặt bảng ốp cột Miền Bắc,Trung</t>
  </si>
  <si>
    <t>M100S_Lắp đặt Topboard/POSM HCM</t>
  </si>
  <si>
    <t>M101S_Lắp đặt Topboard/POSM MĐ, MK</t>
  </si>
  <si>
    <t>M102N_Lắp đặt Topboard/POSM Hà Nội</t>
  </si>
  <si>
    <t>M103N_Lắp đặt Topboard/POSM MBắc, Trung</t>
  </si>
  <si>
    <t>M104SA_Lắp đặt Standee HCM, South</t>
  </si>
  <si>
    <t>Miền Nam, HCM, Cao Nguyên</t>
  </si>
  <si>
    <t>M104NA_Lắp đặt Standee Hà nội, North</t>
  </si>
  <si>
    <t>M104SB_Lắp đặt poster, decal HCM, South</t>
  </si>
  <si>
    <t>M104NB_Lắp đặt poster, decal HN, North</t>
  </si>
  <si>
    <t>M104SC_Lắp đặt dù HCM, South</t>
  </si>
  <si>
    <t>M104NC_Lắp đặt dù HN, North</t>
  </si>
  <si>
    <t>M105S_Treo lắp hoặc tháo gỡ - LCD -South</t>
  </si>
  <si>
    <t>M105N_Treo lắp hoặc tháo gỡ-LCD-North</t>
  </si>
  <si>
    <t>Miền Trung, Hà Nội, Miền Bắc.</t>
  </si>
  <si>
    <t>M106S_Khung treo LCD_South</t>
  </si>
  <si>
    <t>M106N_Khung treo LCD_North</t>
  </si>
  <si>
    <t>M107S_Vận chuyển LCD_South</t>
  </si>
  <si>
    <t>M107N_Vận chuyển LCD_North</t>
  </si>
  <si>
    <t>M108_Chi phí vận chuyển B.Dương_xe tải</t>
  </si>
  <si>
    <t>M109_Chi phí vận chuyển ĐồngNai_xe tải</t>
  </si>
  <si>
    <t>M110_Chi phí vận chuyển Long An_xe tải</t>
  </si>
  <si>
    <t>M111_Chi phí vận chuyển TiềnGiang_xetải</t>
  </si>
  <si>
    <t>M112_Chi phí vận chuyển Bến Tre_xe tải</t>
  </si>
  <si>
    <t>M113_Chi phí vận chuyển An Giang_xetải</t>
  </si>
  <si>
    <t>M114_Chi phí vận chuyển Vĩnh Long_xe tải</t>
  </si>
  <si>
    <t>M115_Chi phí vận chuyển Cần Thơ_xe tải</t>
  </si>
  <si>
    <t>M116_Chi phí vận chuyển Sóc Trăng_xe tải</t>
  </si>
  <si>
    <t>M117_Chi phí vận chuyển Kiên Giang_xetải</t>
  </si>
  <si>
    <t>M118_Chi phí vận chuyển Bạc Liêu_xe tải</t>
  </si>
  <si>
    <t>M119_Chi phí vận chuyển Cà Mau_xe tải</t>
  </si>
  <si>
    <t>M120_ Chi phí vận chuyển ĐồngTháp_xetải</t>
  </si>
  <si>
    <t>M121_ Chi phí vận chuyển Vũng Tàu_xe tải</t>
  </si>
  <si>
    <t>M122_Chi phí vận chuyển BM Thuột_xe tải</t>
  </si>
  <si>
    <t>M123_Chi phí vận chuyển Gia Lai_xe tải</t>
  </si>
  <si>
    <t>M124_Chi phí vận chuyển Đà Lạt_xe tải</t>
  </si>
  <si>
    <t>M125_Chi phí vận chuyển HP-Qninh_xe tải</t>
  </si>
  <si>
    <t>đi 2 tỉnh cùng một đợt</t>
  </si>
  <si>
    <t>M126_Chi phí vận chuyển NAn-T.Hóa_xetải</t>
  </si>
  <si>
    <t>M127_Chi phí vận chuyển Nha Trang_xe tải</t>
  </si>
  <si>
    <t>M128_Chi phí vận chuyển QN-Qngãi_xe tải</t>
  </si>
  <si>
    <t>M129_Chi phí vận chuyển Huế_xe tải</t>
  </si>
  <si>
    <t>M130_Chi phí vận chuyển Bình Định_xe tải</t>
  </si>
  <si>
    <t>M131_Chi phí vận chuyển TháiNguyên_xetải</t>
  </si>
  <si>
    <t>M132_Chi phí vận chuyển Hải Phòng_xe tải</t>
  </si>
  <si>
    <t>M133_Chi phí vận chuyển Q.Ninh_xe tải</t>
  </si>
  <si>
    <t>M134_Chi phí vận chuyển Nghệ An_xe tải</t>
  </si>
  <si>
    <t>M135_Chi phí vận chuyển Thanh Hóa_xe tải</t>
  </si>
  <si>
    <t>M136_Chi phí vận chuyển Quảng Nam_xetải</t>
  </si>
  <si>
    <t>M137_Chi phí vận chuyển Quảng Ngãi_xetải</t>
  </si>
  <si>
    <t>M138_CP vận chuyển POSM Q4,6,7,8 (1-2NT)</t>
  </si>
  <si>
    <t>Q4, Q6, Q7, Q8</t>
  </si>
  <si>
    <t>M139_CP vchuyen Q1,3,5,10,11,BT (1-2NT)</t>
  </si>
  <si>
    <t>Q1, Q3, Q5, Q6, Q10, Q11, Bình Thạnh, GV, Phú Nhuận, Tân Bình</t>
  </si>
  <si>
    <t>M140_Chi phí vận chuyển POSM Q2 (1-2NT)</t>
  </si>
  <si>
    <t>Q2</t>
  </si>
  <si>
    <t>M141_CP vận chuyển POSM TP,TB(1-2NT)</t>
  </si>
  <si>
    <t>Tân Phú, Bình Tân</t>
  </si>
  <si>
    <t>M142_CP vchuyển POSM ngoại thành(1-2NT)</t>
  </si>
  <si>
    <t>Q9, Q12, Thủ Đức, Hóc Môn, Bình Chánh, Nhà Bè</t>
  </si>
  <si>
    <t>M143_CP vận chuyển POSM Q4,6,7,8 (&gt;2NT)</t>
  </si>
  <si>
    <t>M144_CP vchuyển Q1,3,5,10,11,BT (&gt;2NT)</t>
  </si>
  <si>
    <t>M145_Chi phí vận chuyển POSM Q2 (&gt;2NT)</t>
  </si>
  <si>
    <t>M146_CP vchuyển TP,TB (&gt;2NT)</t>
  </si>
  <si>
    <t>M147_CP vchuyển POSM ngoại thành(&gt;2NT)</t>
  </si>
  <si>
    <t>M148_vận chuyển Bình Dương phương tiện #</t>
  </si>
  <si>
    <t>Binh Duong</t>
  </si>
  <si>
    <t>M149_vận chuyển Đồng Nai phương tiện #</t>
  </si>
  <si>
    <t>Đồng Nai</t>
  </si>
  <si>
    <t>M150_vận chuyển Vũng Tàu phương tiện #</t>
  </si>
  <si>
    <t>Vũng Tàu</t>
  </si>
  <si>
    <t>M151_vận chuyển Long An phương tiện #</t>
  </si>
  <si>
    <t>Long An</t>
  </si>
  <si>
    <t>M152_vận chuyển Tiền Giang phương tiện #</t>
  </si>
  <si>
    <t>Tiền Giang</t>
  </si>
  <si>
    <t>M153_vận chuyển  Bến Tre phương tiện #</t>
  </si>
  <si>
    <t>Bến Tre</t>
  </si>
  <si>
    <t>M154_vận chuyển An Giang phương tiện #</t>
  </si>
  <si>
    <t>An Giang</t>
  </si>
  <si>
    <t>M155_vận chuyển Cần Thơ phương tiện #</t>
  </si>
  <si>
    <t>Cần Thơ</t>
  </si>
  <si>
    <t>M156_vận chuyển Sóc Trăng phương tiện #</t>
  </si>
  <si>
    <t>Sóc Trăng</t>
  </si>
  <si>
    <t>M157_vận chuyển Kiên Giang phương tiện #</t>
  </si>
  <si>
    <t>Kiên Giang</t>
  </si>
  <si>
    <t>M158_vận chuyển Bạc Liêu phương tiện #</t>
  </si>
  <si>
    <t>Bạc Liêu</t>
  </si>
  <si>
    <t>M159_vận chuyển Cà Mau phương tiện #</t>
  </si>
  <si>
    <t>Cà Mau</t>
  </si>
  <si>
    <t>M160_vận chuyển Đồng Tháp phương tiện #</t>
  </si>
  <si>
    <t>Đồng Tháp</t>
  </si>
  <si>
    <t>M161_vận chuyển BM Thuột phương tiện #</t>
  </si>
  <si>
    <t>Buôn Mê Thuột</t>
  </si>
  <si>
    <t>M162_vận chuyển Gia Lai phương tiện #</t>
  </si>
  <si>
    <t>Gia Lai</t>
  </si>
  <si>
    <t>M163_vận chuyển Đà Lạt phương tiện #</t>
  </si>
  <si>
    <t>Đà Lạt</t>
  </si>
  <si>
    <t>M164_vận chuyển Nha Trang phương tiện #</t>
  </si>
  <si>
    <t>Nha Trang</t>
  </si>
  <si>
    <t>M165_vận chuyển Huế phương tiện #</t>
  </si>
  <si>
    <t>Huế</t>
  </si>
  <si>
    <t>M166_vận chuyển QNam_QNgãi phương tiện #</t>
  </si>
  <si>
    <t>Quảng Nam, Quảng Ngãi ( 2 đi cùng đợt )</t>
  </si>
  <si>
    <t>M167_vận chuyển Bình Định phương tiện #</t>
  </si>
  <si>
    <t>Binh Định</t>
  </si>
  <si>
    <t>M168_vận chuyển HP_QNinh phương tiện #</t>
  </si>
  <si>
    <t>Hải Phòng và Quảng Ninh (đi 2 tỉnh cùng một đợt)</t>
  </si>
  <si>
    <t>M169_vận chuyển N.An_T.Hóa phương tiện #</t>
  </si>
  <si>
    <t>Nghệ An và Thanh Hóa (đi 2 tỉnh cùng một đợt)</t>
  </si>
  <si>
    <t>M170_vận chuyển TháiNguyên phương tiện #</t>
  </si>
  <si>
    <t>Thái Nguyên</t>
  </si>
  <si>
    <t>M171_vận chuyển Hải Phòng phương tiện #</t>
  </si>
  <si>
    <t xml:space="preserve">Hải Phòng </t>
  </si>
  <si>
    <t>M172_vận chuyển Q.Ninh phương tiện #</t>
  </si>
  <si>
    <t>Quảng Ninh</t>
  </si>
  <si>
    <t>M173_vận chuyển Nghệ An phương tiện #</t>
  </si>
  <si>
    <t>Nghệ An</t>
  </si>
  <si>
    <t>M174_vận chuyển Thanh Hóa phương tiện #</t>
  </si>
  <si>
    <t>Thanh Hóa</t>
  </si>
  <si>
    <t>M175_vận chuyển Quảng Nam phương tiện #</t>
  </si>
  <si>
    <t>Quảng Nam</t>
  </si>
  <si>
    <t>M176_vận chuyển Quảng Ngãi phương tiện #</t>
  </si>
  <si>
    <t>Quảng Ngãi</t>
  </si>
  <si>
    <t>M177_Decal trong dán cửa kính_South</t>
  </si>
  <si>
    <t>Decal trongi in KTS. Thành phẩm. Thi công</t>
  </si>
  <si>
    <t>M178_Decal trong dán cửa kính_North</t>
  </si>
  <si>
    <t>M178_Decal dán sàn nhà_South</t>
  </si>
  <si>
    <t>Decal ngoài trời in KTS. Thành phẩm , cán màng chống trầy,Thi công.</t>
  </si>
  <si>
    <t>M178_Decal dán sàn nhà_North</t>
  </si>
  <si>
    <t>M179_Flag line_South</t>
  </si>
  <si>
    <t>3 lá cờ/m2 (Khổ cờ A4), in giấy C300, bế thành phẩm, cáng màn, dây treo và may thành phẩm</t>
  </si>
  <si>
    <t>M179_Flag line_North</t>
  </si>
  <si>
    <t>M180_Poster mica_South</t>
  </si>
  <si>
    <t>không bao gồm chi phí lắp đặt,pp ngoài trời,3ly Đài Loan (lớp ngoài),5ly Trung Quốc (lớp trong).</t>
  </si>
  <si>
    <t>M180_Poster mica_North</t>
  </si>
  <si>
    <t>M181_Poster kính_South</t>
  </si>
  <si>
    <t>không bao gồm chi phí lắp đặt,5mm (lớp ngoài),7mm  (lớp trong).</t>
  </si>
  <si>
    <t>M181_Poster kính_North</t>
  </si>
  <si>
    <t>M182_Window poster_South</t>
  </si>
  <si>
    <t>Decal phản quang không xuyên sáng, decal Mỹ</t>
  </si>
  <si>
    <t>M182_Window poster_North</t>
  </si>
  <si>
    <t>1067915</t>
  </si>
  <si>
    <t>PHỤ LỤC 1</t>
  </si>
  <si>
    <t>CHI TIẾT GIÁ CẢ</t>
  </si>
  <si>
    <t>Mặt hàng</t>
  </si>
  <si>
    <t>Quy cách</t>
  </si>
  <si>
    <t>Mã số</t>
  </si>
  <si>
    <t>Chi tiết</t>
  </si>
  <si>
    <t>Đơn vị (của thành phẩm)</t>
  </si>
  <si>
    <t>Đơn giá (VNĐ/đơn vị, chưa bao gồm VAT)</t>
  </si>
  <si>
    <t>Miền Nam, HCM, Cao Nguyen</t>
  </si>
  <si>
    <t>Miền Trung, Hà Nội, Miền Bắc</t>
  </si>
  <si>
    <t>Hộp đèn mica
(1 mặt)</t>
  </si>
  <si>
    <r>
      <t xml:space="preserve">Hộp đèn </t>
    </r>
    <r>
      <rPr>
        <b/>
        <u/>
        <sz val="11"/>
        <rFont val="Calibri"/>
        <family val="2"/>
      </rPr>
      <t>Mica 4.0 ly 1 mặt</t>
    </r>
    <r>
      <rPr>
        <b/>
        <sz val="11"/>
        <rFont val="Calibri"/>
        <family val="2"/>
      </rPr>
      <t xml:space="preserve"> in decal - có </t>
    </r>
    <r>
      <rPr>
        <b/>
        <u/>
        <sz val="11"/>
        <rFont val="Calibri"/>
        <family val="2"/>
      </rPr>
      <t>nhôm định hình</t>
    </r>
  </si>
  <si>
    <t>M001</t>
  </si>
  <si>
    <t>m2</t>
  </si>
  <si>
    <t>Khung sắt vuông 20x20mm</t>
  </si>
  <si>
    <t>1m2  = 1m2 x 2 mặt (hình hộp)</t>
  </si>
  <si>
    <t>Vách ngăn giữa AW và TTNT</t>
  </si>
  <si>
    <t>nhôm Đài Loan</t>
  </si>
  <si>
    <t>m</t>
  </si>
  <si>
    <t xml:space="preserve">Mặt trước : mica 4ly </t>
  </si>
  <si>
    <t>Mica Trung Quốc</t>
  </si>
  <si>
    <t>Mặt hông : nhôm định hình</t>
  </si>
  <si>
    <t>Loại rãnh</t>
  </si>
  <si>
    <t xml:space="preserve">Mặt lưng : tôn tráng kẽm </t>
  </si>
  <si>
    <t>2 zem</t>
  </si>
  <si>
    <t>AW : decal/PP ngoài trời</t>
  </si>
  <si>
    <t>In kỹ thuật số</t>
  </si>
  <si>
    <t>Cán màng</t>
  </si>
  <si>
    <t>cán mờ hay bóng theo yêu cầu</t>
  </si>
  <si>
    <t>Hệ thống điện</t>
  </si>
  <si>
    <t>bóng đèn ĐQ/Philips, tăng phô, chuột Điện Quang, dây điện Cadivi, 3 bóng 1m2 / 1m2</t>
  </si>
  <si>
    <t>Vật liệu khác</t>
  </si>
  <si>
    <t>Ốc, vít, keo... (những vật liệu không phải là vật liệu chính, cần hỗ trợ trong sản xuất thành phẩm)</t>
  </si>
  <si>
    <t>Công sản xuất hộp đèn</t>
  </si>
  <si>
    <t>Chi phí nhân công, lắp đặt</t>
  </si>
  <si>
    <t>Hộp đèn Hiflex
(1 mặt)</t>
  </si>
  <si>
    <r>
      <t xml:space="preserve">Hộp đèn Hiflex 1 mặt in KTS - có </t>
    </r>
    <r>
      <rPr>
        <b/>
        <u/>
        <sz val="11"/>
        <rFont val="Calibri"/>
        <family val="2"/>
      </rPr>
      <t>nhôm định hình</t>
    </r>
  </si>
  <si>
    <t>M002</t>
  </si>
  <si>
    <t>AW : Hiflex Hàn Quốc xuyên đèn 0.38mm</t>
  </si>
  <si>
    <t>Hộp đèn mica 
(2 mặt)</t>
  </si>
  <si>
    <t>Hộp đèn mica 2 mặt - Mica 3 ly in decal - có nhôm định hình</t>
  </si>
  <si>
    <t>M003</t>
  </si>
  <si>
    <t xml:space="preserve">Mặt trước : mica 3ly </t>
  </si>
  <si>
    <t xml:space="preserve">Mặt sau : mica 3ly </t>
  </si>
  <si>
    <t>AW : decal/PP ngoài trời (2 mặt)</t>
  </si>
  <si>
    <t>Ốc, vít…..</t>
  </si>
  <si>
    <t>Hộp đèn hiflex 
(2 mặt)</t>
  </si>
  <si>
    <r>
      <t xml:space="preserve">Hộp đèn Hiflex 2 mặt in KTS - có </t>
    </r>
    <r>
      <rPr>
        <b/>
        <u/>
        <sz val="11"/>
        <rFont val="Calibri"/>
        <family val="2"/>
      </rPr>
      <t>nhôm định hình</t>
    </r>
  </si>
  <si>
    <t>M004</t>
  </si>
  <si>
    <t>AW : Hiflex Hàn Quốc xuyên đèn 0.38mm căng 2 mặt.</t>
  </si>
  <si>
    <t>Bảng hiệu 2 mặt bằng Format 5ly in Decal ngoài trời</t>
  </si>
  <si>
    <t>M005</t>
  </si>
  <si>
    <r>
      <t xml:space="preserve">* </t>
    </r>
    <r>
      <rPr>
        <b/>
        <u/>
        <sz val="11"/>
        <rFont val="Calibri"/>
        <family val="2"/>
      </rPr>
      <t xml:space="preserve">Khung: </t>
    </r>
    <r>
      <rPr>
        <b/>
        <sz val="11"/>
        <rFont val="Calibri"/>
        <family val="2"/>
      </rPr>
      <t xml:space="preserve">Khung sắt vuông 16x16mm, dày 1.2, mạ kẽm, sơn khung tĩnh điện trắng
* </t>
    </r>
    <r>
      <rPr>
        <b/>
        <u/>
        <sz val="11"/>
        <rFont val="Calibri"/>
        <family val="2"/>
      </rPr>
      <t>Artwork</t>
    </r>
    <r>
      <rPr>
        <b/>
        <sz val="11"/>
        <rFont val="Calibri"/>
        <family val="2"/>
      </rPr>
      <t xml:space="preserve"> : Format 5ly,  Decal mực dầu, định lượng 110um.  </t>
    </r>
  </si>
  <si>
    <t>Khung sắt vuông</t>
  </si>
  <si>
    <t>16x16mm, dày 1.2mm. Mạ kẽm, sơn tĩnh điện trắng</t>
  </si>
  <si>
    <t>Decal ngoài trời in 2 mặt với 2 artwork khác nhau</t>
  </si>
  <si>
    <t>mực dầu, định lượng 110um</t>
  </si>
  <si>
    <t>Format 5ly</t>
  </si>
  <si>
    <t>Công sản xuất</t>
  </si>
  <si>
    <t>Bảng hiệu Hiflex ngoài trời ( 1 mặt)</t>
  </si>
  <si>
    <t>M006</t>
  </si>
  <si>
    <t xml:space="preserve">1m2 </t>
  </si>
  <si>
    <t xml:space="preserve">Mặt hông : viền nhôm </t>
  </si>
  <si>
    <t>Loại V hoặc rãnh</t>
  </si>
  <si>
    <t>Bảng hiệu Hiflex ngoài trời 
(2 mặt)</t>
  </si>
  <si>
    <t>M007</t>
  </si>
  <si>
    <t>Loại V hoặc rãnh, face</t>
  </si>
  <si>
    <t>AW căng 2 mặt : Hiflex Hàn Quốc xuyên đèn 0.38mm</t>
  </si>
  <si>
    <t>Bảng hiệu Alu có AW</t>
  </si>
  <si>
    <t>M008</t>
  </si>
  <si>
    <t>Khung sắt vuông 25x25 + Alu Board</t>
  </si>
  <si>
    <t>In decal ngoài trời</t>
  </si>
  <si>
    <t>bao gồm công dán trên Alu</t>
  </si>
  <si>
    <t>bao gồm keo,pass liên kết chữ với mặt bảng.</t>
  </si>
  <si>
    <t>Cắt chữ laze</t>
  </si>
  <si>
    <t>M009</t>
  </si>
  <si>
    <t>Mica chữ nổi không đèn</t>
  </si>
  <si>
    <t>M010</t>
  </si>
  <si>
    <t>Mica chữ nổi có đèn</t>
  </si>
  <si>
    <t>M011</t>
  </si>
  <si>
    <t>M012</t>
  </si>
  <si>
    <t>job</t>
  </si>
  <si>
    <t>Sửa chữa hệ thống điện cho hộp đèn</t>
  </si>
  <si>
    <t>M013</t>
  </si>
  <si>
    <t>set</t>
  </si>
  <si>
    <t>Công sửa chữa</t>
  </si>
  <si>
    <t>Sản xuất mới toàn bộ bạt mái hiên</t>
  </si>
  <si>
    <t>M014</t>
  </si>
  <si>
    <t>Khung sườn mái hiên</t>
  </si>
  <si>
    <t>Bộ tay kéo( cùi chỏ), thanh ngang+ phụ kiện</t>
  </si>
  <si>
    <t>Pass bắt lên tường</t>
  </si>
  <si>
    <t>2 pass</t>
  </si>
  <si>
    <t>Bạt hiflex chuyên dụng</t>
  </si>
  <si>
    <t>Bạt hiflex chuyên dụng mái hiên, in kỹ thuật số</t>
  </si>
  <si>
    <t>Ròng rọc cuốn bạt mái hiên</t>
  </si>
  <si>
    <t>Bao gồm dây dùm công sản xuất, lắp đặt</t>
  </si>
  <si>
    <t>Công sx + lắp đặt</t>
  </si>
  <si>
    <t>Thay bạt mái hiên Hiflex</t>
  </si>
  <si>
    <t>M015</t>
  </si>
  <si>
    <t>Hiflex</t>
  </si>
  <si>
    <t>Hiflex không xuyên đèn Hàn Quốc 0.38mm, in kỹ thuật số</t>
  </si>
  <si>
    <t>Đóng khoen, thành phẩm, treo gắn</t>
  </si>
  <si>
    <t>Thay cùi chỏ bạt mái hiên</t>
  </si>
  <si>
    <t>M016</t>
  </si>
  <si>
    <t>Dây dù</t>
  </si>
  <si>
    <t>Ròng rọc</t>
  </si>
  <si>
    <t>Hộp đèn LED siêu mỏng
(KT 40x60)</t>
  </si>
  <si>
    <t>M017</t>
  </si>
  <si>
    <t>Production</t>
  </si>
  <si>
    <t>Backlit film</t>
  </si>
  <si>
    <t>Support hay mica trong</t>
  </si>
  <si>
    <t>Có 2 lớp mica. Lớp ngoài mica trong Đài Loan 3mm, lớp trong mica dẫn sáng 5mm</t>
  </si>
  <si>
    <t>bao gồm</t>
  </si>
  <si>
    <t>Khung viền nhôm</t>
  </si>
  <si>
    <t>Hộp đèn LED siêu mỏng
(KT 60x80)</t>
  </si>
  <si>
    <t>M018</t>
  </si>
  <si>
    <t>included</t>
  </si>
  <si>
    <t>Hộp đèn LED siêu mỏng
(không theo kích thước chuẩn)</t>
  </si>
  <si>
    <t>M019</t>
  </si>
  <si>
    <t>Đèn pha (bóng LED)</t>
  </si>
  <si>
    <t>M020</t>
  </si>
  <si>
    <t>Bộ đèn</t>
  </si>
  <si>
    <t>M021</t>
  </si>
  <si>
    <t>Công lắp đặt</t>
  </si>
  <si>
    <t>M022</t>
  </si>
  <si>
    <t>Thay bóng đèn cho hộp đèn</t>
  </si>
  <si>
    <t>M023</t>
  </si>
  <si>
    <t xml:space="preserve">Bóng đèn </t>
  </si>
  <si>
    <t>Công tháo gỡ và thay bóng đèn</t>
  </si>
  <si>
    <t>Thay AW đèn LED</t>
  </si>
  <si>
    <t>M024</t>
  </si>
  <si>
    <t>Công tháo gỡ, lắp ráp</t>
  </si>
  <si>
    <t>Thay bóng Led đèn pha</t>
  </si>
  <si>
    <t>M025</t>
  </si>
  <si>
    <t xml:space="preserve">Thay mica có dán Artwork cho hộp đèn </t>
  </si>
  <si>
    <t>M026</t>
  </si>
  <si>
    <t>Mica trong 4mm (Trung Quốc)</t>
  </si>
  <si>
    <t>PP keo, xuyên đèn, ngoài trời</t>
  </si>
  <si>
    <t>Công tháo gỡ và thay mica có dán AW</t>
  </si>
  <si>
    <t>M027</t>
  </si>
  <si>
    <t xml:space="preserve">Cắt chữ decal dán hộp đèn </t>
  </si>
  <si>
    <t>Cắt chữ</t>
  </si>
  <si>
    <t>M028</t>
  </si>
  <si>
    <t>Công tháo gỡ, dán chữ và lắp đặt lại</t>
  </si>
  <si>
    <t>M029</t>
  </si>
  <si>
    <t xml:space="preserve">Thay mica và cắt chữ decal dán cho hộp đèn </t>
  </si>
  <si>
    <t>M030</t>
  </si>
  <si>
    <t>Công tháo gỡ, thay mica, dán chữ và lắp đặt lại</t>
  </si>
  <si>
    <t>M031</t>
  </si>
  <si>
    <t>Công thay mica toàn bộ mặt trước hộp đèn (bao gồm thay mica  có dán AW và cắt chữ)</t>
  </si>
  <si>
    <t>M032</t>
  </si>
  <si>
    <t>Trong trường hợp vừa thay mica có dán AW và cắt chữ decal cho hộp đèn (19 &amp; 20 hoặc 19 &amp; 21)</t>
  </si>
  <si>
    <t xml:space="preserve"> job </t>
  </si>
  <si>
    <t>Công thay bóng đèn và mica toàn bộ mặt trước hộp đèn (bao gồm thay mica có dán AW và cắt chữ)</t>
  </si>
  <si>
    <t>M033</t>
  </si>
  <si>
    <t>M034</t>
  </si>
  <si>
    <t>Vật liệu khác (ốc, vít,…)</t>
  </si>
  <si>
    <t xml:space="preserve"> m2 </t>
  </si>
  <si>
    <t xml:space="preserve">Công sản xuất tại chỗ </t>
  </si>
  <si>
    <t>Công tháo gỡ hộp đèn xuống và lắp đặt lại vị trí cũ</t>
  </si>
  <si>
    <t>M035</t>
  </si>
  <si>
    <t>Thay AW bảng ngoài trời (trong trường hợp không thay nguyên tấm bạt hiflex)</t>
  </si>
  <si>
    <t>M036</t>
  </si>
  <si>
    <t>AW : Decal ngoài trời</t>
  </si>
  <si>
    <t>Công tháo gỡ bảng xuống và lắp đặt lại vị trí cũ</t>
  </si>
  <si>
    <t>M037</t>
  </si>
  <si>
    <t>Thuê giàn giáo (để gắn cho những vị trí quá cao)</t>
  </si>
  <si>
    <t>Giàn giáo</t>
  </si>
  <si>
    <t>M038</t>
  </si>
  <si>
    <t>1 giàn</t>
  </si>
  <si>
    <t>Vận chuyển giàn giáo</t>
  </si>
  <si>
    <t>M039</t>
  </si>
  <si>
    <t>Mica trong ốp POSM</t>
  </si>
  <si>
    <t>M040</t>
  </si>
  <si>
    <t>Ốc kiểu sát tường</t>
  </si>
  <si>
    <t>M041</t>
  </si>
  <si>
    <t xml:space="preserve"> pcs </t>
  </si>
  <si>
    <t>Ốc kiểu bắt cách mặt tường</t>
  </si>
  <si>
    <t>M042</t>
  </si>
  <si>
    <t>pcs</t>
  </si>
  <si>
    <t>Bảng Ốp Cột</t>
  </si>
  <si>
    <r>
      <t xml:space="preserve">Bảng ốp </t>
    </r>
    <r>
      <rPr>
        <b/>
        <u/>
        <sz val="11"/>
        <rFont val="Calibri"/>
        <family val="2"/>
      </rPr>
      <t>Hiflex  (không đèn)</t>
    </r>
  </si>
  <si>
    <t>M043</t>
  </si>
  <si>
    <t>Khung sắt vuông 16x16mm</t>
  </si>
  <si>
    <t>Mặt hông : viền nhôm</t>
  </si>
  <si>
    <t xml:space="preserve">AW : hiflex </t>
  </si>
  <si>
    <t>3.4zem, Digital 720dpi</t>
  </si>
  <si>
    <t xml:space="preserve">Công sản xuất </t>
  </si>
  <si>
    <r>
      <t xml:space="preserve">Bảng ốp </t>
    </r>
    <r>
      <rPr>
        <b/>
        <u/>
        <sz val="11"/>
        <rFont val="Calibri"/>
        <family val="2"/>
      </rPr>
      <t>Hiflex  (có đèn)</t>
    </r>
  </si>
  <si>
    <t>M044</t>
  </si>
  <si>
    <t>Khung sắt vuông 16x16m</t>
  </si>
  <si>
    <t>Tôn</t>
  </si>
  <si>
    <t>2zem</t>
  </si>
  <si>
    <t>AW : hiflex không xuyên</t>
  </si>
  <si>
    <t>bóng đèn ĐQ/Phillips, tăng phô, chuột Điện Quang, dây điện Cadivi</t>
  </si>
  <si>
    <t>Bộ</t>
  </si>
  <si>
    <r>
      <t xml:space="preserve">Bảng ốp </t>
    </r>
    <r>
      <rPr>
        <b/>
        <u/>
        <sz val="11"/>
        <rFont val="Calibri"/>
        <family val="2"/>
      </rPr>
      <t>Decal bằng Format 5ly</t>
    </r>
  </si>
  <si>
    <t>M045</t>
  </si>
  <si>
    <t>Thay aw trên bảng ốp cột có sẵn</t>
  </si>
  <si>
    <t>M046</t>
  </si>
  <si>
    <t xml:space="preserve">In decal dán vào format 3ly, bắt vít vào khung sắt có sẵn </t>
  </si>
  <si>
    <t>Mặt trước : format 3ly</t>
  </si>
  <si>
    <t>Bao gồm công vệ sinh</t>
  </si>
  <si>
    <t>Poster</t>
  </si>
  <si>
    <r>
      <t xml:space="preserve">Poster bằng </t>
    </r>
    <r>
      <rPr>
        <b/>
        <u/>
        <sz val="11"/>
        <rFont val="Calibri"/>
        <family val="2"/>
      </rPr>
      <t>Decal</t>
    </r>
    <r>
      <rPr>
        <b/>
        <sz val="11"/>
        <rFont val="Calibri"/>
        <family val="2"/>
      </rPr>
      <t xml:space="preserve"> ngoài trời</t>
    </r>
  </si>
  <si>
    <t>M047</t>
  </si>
  <si>
    <t>AW : Decal/PP ngoài trời có keo</t>
  </si>
  <si>
    <t>Công dán Poster</t>
  </si>
  <si>
    <t>công sản xuất, vận chuyển và lắp đặt, vệ sinh</t>
  </si>
  <si>
    <r>
      <t xml:space="preserve">Poster bằng </t>
    </r>
    <r>
      <rPr>
        <b/>
        <u/>
        <sz val="11"/>
        <rFont val="Calibri"/>
        <family val="2"/>
      </rPr>
      <t xml:space="preserve">Decal </t>
    </r>
    <r>
      <rPr>
        <b/>
        <sz val="11"/>
        <rFont val="Calibri"/>
        <family val="2"/>
      </rPr>
      <t>ngoài trời lót F</t>
    </r>
    <r>
      <rPr>
        <b/>
        <u/>
        <sz val="11"/>
        <rFont val="Calibri"/>
        <family val="2"/>
      </rPr>
      <t>ormat 3 ly</t>
    </r>
  </si>
  <si>
    <t>M048</t>
  </si>
  <si>
    <t>AW : Decal/PP có keo ngoài trời</t>
  </si>
  <si>
    <t>Format 3ly</t>
  </si>
  <si>
    <r>
      <t xml:space="preserve">Poster bằng </t>
    </r>
    <r>
      <rPr>
        <b/>
        <u/>
        <sz val="11"/>
        <rFont val="Calibri"/>
        <family val="2"/>
      </rPr>
      <t xml:space="preserve">Decal </t>
    </r>
    <r>
      <rPr>
        <b/>
        <sz val="11"/>
        <rFont val="Calibri"/>
        <family val="2"/>
      </rPr>
      <t>ngoài trời lót F</t>
    </r>
    <r>
      <rPr>
        <b/>
        <u/>
        <sz val="11"/>
        <rFont val="Calibri"/>
        <family val="2"/>
      </rPr>
      <t>ormat 5 ly</t>
    </r>
  </si>
  <si>
    <t>M049</t>
  </si>
  <si>
    <t>Topboard</t>
  </si>
  <si>
    <r>
      <t xml:space="preserve">Topboard in </t>
    </r>
    <r>
      <rPr>
        <b/>
        <u/>
        <sz val="11"/>
        <rFont val="Calibri"/>
        <family val="2"/>
      </rPr>
      <t>Decal</t>
    </r>
    <r>
      <rPr>
        <b/>
        <sz val="11"/>
        <rFont val="Calibri"/>
        <family val="2"/>
      </rPr>
      <t xml:space="preserve"> ngoài trời có </t>
    </r>
    <r>
      <rPr>
        <b/>
        <u/>
        <sz val="11"/>
        <rFont val="Calibri"/>
        <family val="2"/>
      </rPr>
      <t>Format 3ly</t>
    </r>
  </si>
  <si>
    <t>M050</t>
  </si>
  <si>
    <t>Khung sắt vuông  16x16</t>
  </si>
  <si>
    <t>AW : Decal có keo ngoài trời</t>
  </si>
  <si>
    <t>Viền nhôm</t>
  </si>
  <si>
    <t>Công sản xuất + treo lắp</t>
  </si>
  <si>
    <r>
      <t xml:space="preserve">Topboard in </t>
    </r>
    <r>
      <rPr>
        <b/>
        <u/>
        <sz val="11"/>
        <rFont val="Calibri"/>
        <family val="2"/>
      </rPr>
      <t>Decal</t>
    </r>
    <r>
      <rPr>
        <b/>
        <sz val="11"/>
        <rFont val="Calibri"/>
        <family val="2"/>
      </rPr>
      <t xml:space="preserve"> ngoài trời có </t>
    </r>
    <r>
      <rPr>
        <b/>
        <u/>
        <sz val="11"/>
        <rFont val="Calibri"/>
        <family val="2"/>
      </rPr>
      <t>Format 5ly</t>
    </r>
  </si>
  <si>
    <t>M051</t>
  </si>
  <si>
    <t>Topboard dạng hộp</t>
  </si>
  <si>
    <t>M052</t>
  </si>
  <si>
    <t>Ván MDF 9mm + 15mm (đóng thành hộp)</t>
  </si>
  <si>
    <t>Sơn trắng</t>
  </si>
  <si>
    <t>Dán Decal</t>
  </si>
  <si>
    <t>Gia cố topboard</t>
  </si>
  <si>
    <t>M053</t>
  </si>
  <si>
    <t>Trong trường hợp Nt không cho bắt ốc vít hoặc khoangtường</t>
  </si>
  <si>
    <t>Sắt làm hộp tam giác</t>
  </si>
  <si>
    <t>Công sản xuất + lắp đặt</t>
  </si>
  <si>
    <t>Nối topboard</t>
  </si>
  <si>
    <t>M054</t>
  </si>
  <si>
    <t>Trong trường hợp các topboard làm từng khung riêng và nối lại 1 bảng</t>
  </si>
  <si>
    <t>Sắt nối + nhôm ốp + ốc vít để nối topboard</t>
  </si>
  <si>
    <t>STANDEE</t>
  </si>
  <si>
    <t>Standee bằng Decal mực dầu ngoài trời ( KT chuẩn 0.5m ngangx1.4m cao)</t>
  </si>
  <si>
    <t>M055</t>
  </si>
  <si>
    <r>
      <t xml:space="preserve">* </t>
    </r>
    <r>
      <rPr>
        <b/>
        <u/>
        <sz val="11"/>
        <rFont val="Calibri"/>
        <family val="2"/>
      </rPr>
      <t xml:space="preserve">Khung standee : kích thước 0.5m ngang x 1.4m cao : </t>
    </r>
    <r>
      <rPr>
        <sz val="11"/>
        <rFont val="Calibri"/>
        <family val="2"/>
      </rPr>
      <t xml:space="preserve">Khung sắt vuông 16x16mm, dày 1.2, mạ kẽm, sơn khung tĩnh điện trắng
* </t>
    </r>
    <r>
      <rPr>
        <b/>
        <u/>
        <sz val="11"/>
        <rFont val="Calibri"/>
        <family val="2"/>
      </rPr>
      <t xml:space="preserve">Artwork : kích thước 0.5m ngang x 1.1m cao ; </t>
    </r>
    <r>
      <rPr>
        <sz val="11"/>
        <rFont val="Calibri"/>
        <family val="2"/>
      </rPr>
      <t xml:space="preserve">Alu,  Decal mực dầu, định lượng 110um.  </t>
    </r>
  </si>
  <si>
    <t>bộ</t>
  </si>
  <si>
    <t>Decal ngoài trời</t>
  </si>
  <si>
    <t>Alu Board</t>
  </si>
  <si>
    <t>Standee bằng Decal mực dầu ngoài trời ( KT không theo chuẩn)</t>
  </si>
  <si>
    <t>M056</t>
  </si>
  <si>
    <r>
      <t xml:space="preserve">* </t>
    </r>
    <r>
      <rPr>
        <b/>
        <u/>
        <sz val="11"/>
        <rFont val="Calibri"/>
        <family val="2"/>
      </rPr>
      <t xml:space="preserve">Khung standee : </t>
    </r>
    <r>
      <rPr>
        <sz val="11"/>
        <rFont val="Calibri"/>
        <family val="2"/>
      </rPr>
      <t xml:space="preserve">Khung sắt vuông 16x16mm, dày 1.2, mạ kẽm, sơn khung tĩnh điện trắng
* </t>
    </r>
    <r>
      <rPr>
        <b/>
        <u/>
        <sz val="11"/>
        <rFont val="Calibri"/>
        <family val="2"/>
      </rPr>
      <t xml:space="preserve">Artwork : </t>
    </r>
    <r>
      <rPr>
        <sz val="11"/>
        <rFont val="Calibri"/>
        <family val="2"/>
      </rPr>
      <t xml:space="preserve">Alu,  Decal mực dầu, định lượng 110um.  </t>
    </r>
  </si>
  <si>
    <t>Thêm 1 mặt Alu có dán AW trên Standee có sẵn tại NT</t>
  </si>
  <si>
    <t>M057</t>
  </si>
  <si>
    <t xml:space="preserve"> bộ </t>
  </si>
  <si>
    <t>Công dán từng Nhà thuốc</t>
  </si>
  <si>
    <t>Dán AW trên Standee có sẵn tại NT</t>
  </si>
  <si>
    <t>M058</t>
  </si>
  <si>
    <t>Thay AW standee với KT # KT chuẩn</t>
  </si>
  <si>
    <t>M059</t>
  </si>
  <si>
    <t>Decal ngoài trời + Cán màng</t>
  </si>
  <si>
    <t>Chân standee</t>
  </si>
  <si>
    <t>M060</t>
  </si>
  <si>
    <t>Gia cố chắc chắn chân standee chắn gió bão ( khoen, bas)</t>
  </si>
  <si>
    <t>Bánh xe</t>
  </si>
  <si>
    <t>M061</t>
  </si>
  <si>
    <t>Bánh xe ( 4pcs)</t>
  </si>
  <si>
    <t>Parasol</t>
  </si>
  <si>
    <t>Dù 6 múi:</t>
  </si>
  <si>
    <t>M062</t>
  </si>
  <si>
    <t>Bán kính 1m2, In hiflex dầy Hàn Quốc 0.38mm</t>
  </si>
  <si>
    <t>Chân sắt</t>
  </si>
  <si>
    <t>Sắt phi 27, sơn tỉnh điện, chống sét</t>
  </si>
  <si>
    <t>Đế dù</t>
  </si>
  <si>
    <t>Đế sắt đúc beton</t>
  </si>
  <si>
    <t>Gọng dù</t>
  </si>
  <si>
    <t>Sắt 5ly</t>
  </si>
  <si>
    <t>window poster</t>
  </si>
  <si>
    <t>Window poster</t>
  </si>
  <si>
    <t>M182</t>
  </si>
  <si>
    <t xml:space="preserve">Decal 3M </t>
  </si>
  <si>
    <t>Khung/ nẹp</t>
  </si>
  <si>
    <t>In KTS, Lót format 5ly</t>
  </si>
  <si>
    <t>Sản xuất</t>
  </si>
  <si>
    <t>Vận chuyển + lắp đặt</t>
  </si>
  <si>
    <t>Poster kính</t>
  </si>
  <si>
    <t>M181</t>
  </si>
  <si>
    <t>không bao gồm chi phí lắp đặt</t>
  </si>
  <si>
    <t>PP in KTS</t>
  </si>
  <si>
    <t>Kính</t>
  </si>
  <si>
    <t>5mm (lớp ngoài)</t>
  </si>
  <si>
    <t>7mm  (lớp trong)</t>
  </si>
  <si>
    <t>Poster mica</t>
  </si>
  <si>
    <t>M180</t>
  </si>
  <si>
    <t>pp ngoài trời</t>
  </si>
  <si>
    <t>Mica 2 lớp</t>
  </si>
  <si>
    <t>3ly Đài Loan (lớp ngoài)</t>
  </si>
  <si>
    <t>5ly Trung Quốc (lớp trong)</t>
  </si>
  <si>
    <t>Flag line
(Số lượng tối thiểu 1000m/lần đặt)</t>
  </si>
  <si>
    <t>M179</t>
  </si>
  <si>
    <t>m dài</t>
  </si>
  <si>
    <t>Decal dán sàn nhà</t>
  </si>
  <si>
    <t>M178</t>
  </si>
  <si>
    <t>Decal ngoài trời in KTS</t>
  </si>
  <si>
    <t>Decal cán bóng hoặc mờ</t>
  </si>
  <si>
    <t xml:space="preserve">Thành phẩm </t>
  </si>
  <si>
    <t>Die - cut theo shape của AW</t>
  </si>
  <si>
    <t>cán màng chống trầy</t>
  </si>
  <si>
    <t>Thi công</t>
  </si>
  <si>
    <t>Decal trong dán cửa kính</t>
  </si>
  <si>
    <t>M177</t>
  </si>
  <si>
    <t>Decal trongi in KTS</t>
  </si>
  <si>
    <t xml:space="preserve">Chi phí giấy phép :  áp dụng cho các hạng mục bên ngoài NT và các hạng mục bên trong cần giấy phép theo quy định địa phương (từ 4 nhà thuốc trở lên) </t>
  </si>
  <si>
    <t>M063</t>
  </si>
  <si>
    <t>M064</t>
  </si>
  <si>
    <t>M065</t>
  </si>
  <si>
    <t>M066</t>
  </si>
  <si>
    <t>Chi phí giấy phép : áp dụng cho các hạng mục bên ngoài NT và các hạng mục bên trong cần giấy phép theo quy định địa phương (từ 1 - 3 nhà thuốc)</t>
  </si>
  <si>
    <t>M067</t>
  </si>
  <si>
    <t>Giấy phép HCM (1-3 NT)</t>
  </si>
  <si>
    <t>M068</t>
  </si>
  <si>
    <t>Giấy phép các tỉnh (1-3 NT): B.Dương, V.Tàu, BMT, Đ.Lạt và các tỉnh mekong</t>
  </si>
  <si>
    <t>M069</t>
  </si>
  <si>
    <t>Giấy phép Hn (1-3 NT)</t>
  </si>
  <si>
    <t>M070</t>
  </si>
  <si>
    <t xml:space="preserve">Giấy phép các tỉnh (1-3 NT): HP, Q.Ninh, N.An, T.Hoá, Huế, Đ.Nẵng, Q.Nam, Q.Ngãi, </t>
  </si>
  <si>
    <t>Chi phí công chứng: phí photo hồ sơ, in màu phối cảnh, sao y công chứng (tính cho từng NT cần xin phép)</t>
  </si>
  <si>
    <t>M071</t>
  </si>
  <si>
    <t>Phí công chứng HCM</t>
  </si>
  <si>
    <t>bộ hồ sơ</t>
  </si>
  <si>
    <t>M072</t>
  </si>
  <si>
    <t>M073</t>
  </si>
  <si>
    <t>Phí công chứng HN</t>
  </si>
  <si>
    <t>M074</t>
  </si>
  <si>
    <t>Chi phí khảo sát</t>
  </si>
  <si>
    <t>M075</t>
  </si>
  <si>
    <t xml:space="preserve">Phí khảo sát HCM </t>
  </si>
  <si>
    <t>nhà thuốc</t>
  </si>
  <si>
    <t>M076</t>
  </si>
  <si>
    <t>M077</t>
  </si>
  <si>
    <t>M078</t>
  </si>
  <si>
    <t>Phí khảo sát HN</t>
  </si>
  <si>
    <t>M079</t>
  </si>
  <si>
    <t>Chi phí vệ sinh</t>
  </si>
  <si>
    <t>M080</t>
  </si>
  <si>
    <t>Chi phí vệ sinh HCM</t>
  </si>
  <si>
    <t>M081</t>
  </si>
  <si>
    <t>Chi phí vệ sinh các tỉnh : B.Dương, V.Tàu, BMT, Đ.Lạt và các tỉnh mekong</t>
  </si>
  <si>
    <t>M082</t>
  </si>
  <si>
    <t>Chi phí vệ sinh HN</t>
  </si>
  <si>
    <t>M083</t>
  </si>
  <si>
    <t>Chi phí tháo gỡ , vệ sinh</t>
  </si>
  <si>
    <t>M084</t>
  </si>
  <si>
    <t>M085</t>
  </si>
  <si>
    <t>M086</t>
  </si>
  <si>
    <t>M087</t>
  </si>
  <si>
    <t>CHI PHÍ LẮP ĐẶT</t>
  </si>
  <si>
    <t>Hộp đèn</t>
  </si>
  <si>
    <t>M088</t>
  </si>
  <si>
    <t>M089</t>
  </si>
  <si>
    <t>M090</t>
  </si>
  <si>
    <t>HN</t>
  </si>
  <si>
    <t>M091</t>
  </si>
  <si>
    <t>LED</t>
  </si>
  <si>
    <t>M092</t>
  </si>
  <si>
    <t>site</t>
  </si>
  <si>
    <t>M093</t>
  </si>
  <si>
    <t>M094</t>
  </si>
  <si>
    <t>M095</t>
  </si>
  <si>
    <t>Bảng ốp cột</t>
  </si>
  <si>
    <t>M096</t>
  </si>
  <si>
    <t>M097</t>
  </si>
  <si>
    <t>M098</t>
  </si>
  <si>
    <t>M099</t>
  </si>
  <si>
    <t>Topboard/POSM trong nhà và trên cao</t>
  </si>
  <si>
    <t>M100</t>
  </si>
  <si>
    <t>M101</t>
  </si>
  <si>
    <t>M102</t>
  </si>
  <si>
    <t>M103</t>
  </si>
  <si>
    <t>Standee</t>
  </si>
  <si>
    <t>M104</t>
  </si>
  <si>
    <t>Cái</t>
  </si>
  <si>
    <t>poster kính/poster mica/decal dán cửa kính/decal dán sàn nhà/flag line</t>
  </si>
  <si>
    <t>Dù</t>
  </si>
  <si>
    <t>LCD
(Lắp đặt LCD, treo lắp, tháo gỡ, vận chuyển tới từng NT)</t>
  </si>
  <si>
    <t>M105</t>
  </si>
  <si>
    <t>Treo lắp hoặc tháo gỡ</t>
  </si>
  <si>
    <t>M106</t>
  </si>
  <si>
    <t>Khung treo LCD</t>
  </si>
  <si>
    <t>M107</t>
  </si>
  <si>
    <t>Vận chuyển</t>
  </si>
  <si>
    <t>CHI PHÍ VẬN CHUYỂN XE TẢI TẠI CÁC TỈNH</t>
  </si>
  <si>
    <t>Bình Dương</t>
  </si>
  <si>
    <t>M108</t>
  </si>
  <si>
    <t>province</t>
  </si>
  <si>
    <t>M109</t>
  </si>
  <si>
    <t>M110</t>
  </si>
  <si>
    <t>M111</t>
  </si>
  <si>
    <t>M112</t>
  </si>
  <si>
    <t>M113</t>
  </si>
  <si>
    <t>Vĩnh Long</t>
  </si>
  <si>
    <t>M114</t>
  </si>
  <si>
    <t>M115</t>
  </si>
  <si>
    <t>M116</t>
  </si>
  <si>
    <t>M117</t>
  </si>
  <si>
    <t>M118</t>
  </si>
  <si>
    <t>M119</t>
  </si>
  <si>
    <t>M120</t>
  </si>
  <si>
    <t>M121</t>
  </si>
  <si>
    <t>M122</t>
  </si>
  <si>
    <t>M123</t>
  </si>
  <si>
    <t>M124</t>
  </si>
  <si>
    <t>Hải Phòng và Quảng Ninh</t>
  </si>
  <si>
    <t>M125</t>
  </si>
  <si>
    <t>Nghệ An và Thanh Hóa</t>
  </si>
  <si>
    <t>M126</t>
  </si>
  <si>
    <t>M127</t>
  </si>
  <si>
    <t>Quảng Nam và Quảng Ngãi</t>
  </si>
  <si>
    <t>M128</t>
  </si>
  <si>
    <t>M129</t>
  </si>
  <si>
    <t>Bình Định</t>
  </si>
  <si>
    <t>M130</t>
  </si>
  <si>
    <t>M131</t>
  </si>
  <si>
    <t>M132</t>
  </si>
  <si>
    <t>M133</t>
  </si>
  <si>
    <t>M134</t>
  </si>
  <si>
    <t>M135</t>
  </si>
  <si>
    <t>M136</t>
  </si>
  <si>
    <t>M137</t>
  </si>
  <si>
    <t>Phí vận chuyển hổ trợ để thực hiện POSM (SL từ 1 - 2 Nhà thuốc trong 1 quận)</t>
  </si>
  <si>
    <t>M138</t>
  </si>
  <si>
    <t>M139</t>
  </si>
  <si>
    <t>M140</t>
  </si>
  <si>
    <t>M141</t>
  </si>
  <si>
    <t>M142</t>
  </si>
  <si>
    <t>Phí vận chuyển hổ trợ để thực hiện POSM (SL &gt;2 NT Nhà thuốc trong 1 quận )</t>
  </si>
  <si>
    <t>M143</t>
  </si>
  <si>
    <t>M144</t>
  </si>
  <si>
    <t>M145</t>
  </si>
  <si>
    <t>M146</t>
  </si>
  <si>
    <t>M147</t>
  </si>
  <si>
    <t>Phí vận chuyển tỉnh bằng phương tiện khác rẻ hơn</t>
  </si>
  <si>
    <t>M148</t>
  </si>
  <si>
    <t xml:space="preserve">Package </t>
  </si>
  <si>
    <t>M149</t>
  </si>
  <si>
    <t>M150</t>
  </si>
  <si>
    <t>M151</t>
  </si>
  <si>
    <t>M152</t>
  </si>
  <si>
    <t>M153</t>
  </si>
  <si>
    <t>M154</t>
  </si>
  <si>
    <t>M155</t>
  </si>
  <si>
    <t>M156</t>
  </si>
  <si>
    <t>M157</t>
  </si>
  <si>
    <t>M158</t>
  </si>
  <si>
    <t>M159</t>
  </si>
  <si>
    <t>M160</t>
  </si>
  <si>
    <t>M161</t>
  </si>
  <si>
    <t>M162</t>
  </si>
  <si>
    <t>M163</t>
  </si>
  <si>
    <t>M164</t>
  </si>
  <si>
    <t>M165</t>
  </si>
  <si>
    <t>M166</t>
  </si>
  <si>
    <t>Quảng Nam và Quảng Ngãi (đi 2 tỉnh cùng 1 đợt)</t>
  </si>
  <si>
    <t>M167</t>
  </si>
  <si>
    <t>M168</t>
  </si>
  <si>
    <t>M169</t>
  </si>
  <si>
    <t>M170</t>
  </si>
  <si>
    <t>M171</t>
  </si>
  <si>
    <t>M172</t>
  </si>
  <si>
    <t>M173</t>
  </si>
  <si>
    <t>M174</t>
  </si>
  <si>
    <t>M175</t>
  </si>
  <si>
    <t>M176</t>
  </si>
  <si>
    <t>AVERAGE</t>
  </si>
  <si>
    <t>Đơn vị tính</t>
  </si>
  <si>
    <t>Đơn giá Hạng mục khác đơn vị tính ngoài m2
(Nếu có)</t>
  </si>
  <si>
    <t>HẠNG MỤC KHÁC ĐƠN VỊ TÍNH NGOÀI M2
(NẾU CÓ)</t>
  </si>
  <si>
    <t>LẮP ĐẶT
(Nếu có)</t>
  </si>
  <si>
    <t>XIN PHÉP
(Nếu có)</t>
  </si>
  <si>
    <t>cái</t>
  </si>
  <si>
    <t>Job</t>
  </si>
  <si>
    <t>NT</t>
  </si>
  <si>
    <t>Pack</t>
  </si>
  <si>
    <t>Site</t>
  </si>
  <si>
    <t>KHẢO SÁT</t>
  </si>
  <si>
    <t>VẬN CHUYỂN</t>
  </si>
  <si>
    <t>(2)</t>
  </si>
  <si>
    <t>(1)</t>
  </si>
  <si>
    <t>Chọn hạng mục tương ứng</t>
  </si>
  <si>
    <t>(3)</t>
  </si>
  <si>
    <t>(4)</t>
  </si>
  <si>
    <t>(5)</t>
  </si>
  <si>
    <t>Thành tiền Hạng mục khác đơn vị tính ngoài m2
(Nếu có)</t>
  </si>
  <si>
    <t>TỔNG CỘNG</t>
  </si>
  <si>
    <t>Thành tiền xin phép
(Nếu có)</t>
  </si>
  <si>
    <t>Thành tiền lắp đặt
(Nếu có)</t>
  </si>
  <si>
    <t>Thành tiền sản xuất</t>
  </si>
  <si>
    <t>CHI PHÍ KHẢO SÁT</t>
  </si>
  <si>
    <t>CHI PHÍ VẬN CHUYỂN</t>
  </si>
  <si>
    <t>PHƯỜNG</t>
  </si>
  <si>
    <t>OTHER</t>
  </si>
  <si>
    <t>ĐƯỜNG</t>
  </si>
  <si>
    <t>Brand</t>
  </si>
  <si>
    <t>ENT</t>
  </si>
  <si>
    <t>NAU</t>
  </si>
  <si>
    <t>LBB</t>
  </si>
  <si>
    <t>LSS</t>
  </si>
  <si>
    <t>TEL2</t>
  </si>
  <si>
    <t>LFH</t>
  </si>
  <si>
    <t>MAG</t>
  </si>
  <si>
    <t>ACE</t>
  </si>
  <si>
    <t>LBB-ENT</t>
  </si>
  <si>
    <t>ENT-ESS</t>
  </si>
  <si>
    <t>PHƯỜNG 1</t>
  </si>
  <si>
    <t>83</t>
  </si>
  <si>
    <t>PHƯỜNG 5</t>
  </si>
  <si>
    <t>PHƯỜNG 7</t>
  </si>
  <si>
    <t>PHƯỜNG 3</t>
  </si>
  <si>
    <t>LBB-ESS</t>
  </si>
  <si>
    <t>MER1229</t>
  </si>
  <si>
    <t>NT HOÀNG LAN SKV</t>
  </si>
  <si>
    <t>NGUYỄNVĂN NGHI</t>
  </si>
  <si>
    <t>PHƯỜNG 4</t>
  </si>
  <si>
    <t>QUẬN GÒ VẤP</t>
  </si>
  <si>
    <t>CAL2</t>
  </si>
  <si>
    <t>MER2243</t>
  </si>
  <si>
    <t>NT MINH TRANG</t>
  </si>
  <si>
    <t>HUỲNH KHƯƠNG AN</t>
  </si>
  <si>
    <t>NAU-MAG</t>
  </si>
  <si>
    <t>MER1227</t>
  </si>
  <si>
    <t>NT HOÀNG TRANG</t>
  </si>
  <si>
    <t>TRẦN QUỐC TUẤN</t>
  </si>
  <si>
    <t>CAL2-LFH-ESS</t>
  </si>
  <si>
    <t>MER1395</t>
  </si>
  <si>
    <t>NT HÒA AN</t>
  </si>
  <si>
    <t>517 (SỐ CŨ 501)</t>
  </si>
  <si>
    <t>LÊ QUANG ĐỊNH</t>
  </si>
  <si>
    <t>MER1401</t>
  </si>
  <si>
    <t>NT LÊ LỢI</t>
  </si>
  <si>
    <t>121</t>
  </si>
  <si>
    <t>LÊ LỢI</t>
  </si>
  <si>
    <t>LBB-MAG</t>
  </si>
  <si>
    <t>MER0223</t>
  </si>
  <si>
    <t>HT SỐ 74</t>
  </si>
  <si>
    <t>232 (số cũ 214)</t>
  </si>
  <si>
    <t>NGUYỄNTHƯỢNG HIỀN</t>
  </si>
  <si>
    <t>TEL-LBB-CAL</t>
  </si>
  <si>
    <t>MER1228</t>
  </si>
  <si>
    <t>NT PHÚC LỘC</t>
  </si>
  <si>
    <t>MER0890</t>
  </si>
  <si>
    <t>NT MINH TÚY</t>
  </si>
  <si>
    <t>44</t>
  </si>
  <si>
    <t>LÝ THƯỜNG KIỆT</t>
  </si>
  <si>
    <t>MER0922</t>
  </si>
  <si>
    <t>NT THANH TIẾN</t>
  </si>
  <si>
    <t>111 (SỐ CŨ 7A)</t>
  </si>
  <si>
    <t>ĐƯỜNG SỐ 20</t>
  </si>
  <si>
    <t>ESS-CAL2</t>
  </si>
  <si>
    <t>MER1226</t>
  </si>
  <si>
    <t>NT THẠNH PHƯỚC</t>
  </si>
  <si>
    <t>ĐƯỜNG SỐ 6</t>
  </si>
  <si>
    <t>SỐ CŨ: 9/4 NGUYỄNTHÁI SƠN</t>
  </si>
  <si>
    <t>ACE-ESS</t>
  </si>
  <si>
    <t>MER0282</t>
  </si>
  <si>
    <t>NT HÀ CHÂU</t>
  </si>
  <si>
    <t>23</t>
  </si>
  <si>
    <t>LÊ ĐỨC THỌ</t>
  </si>
  <si>
    <t>ESS-NAU</t>
  </si>
  <si>
    <t>MER0285</t>
  </si>
  <si>
    <t>NT TRƯỜNG THỊNH</t>
  </si>
  <si>
    <t>442 (số cũ 198)</t>
  </si>
  <si>
    <t>PHƯỜNG 17</t>
  </si>
  <si>
    <t>ESS</t>
  </si>
  <si>
    <t>PARA</t>
  </si>
  <si>
    <t>MER2240</t>
  </si>
  <si>
    <t>NT NHẬT ANH</t>
  </si>
  <si>
    <t>2/4</t>
  </si>
  <si>
    <t>PHƯỜNG 16</t>
  </si>
  <si>
    <t>ENT-LBB</t>
  </si>
  <si>
    <t>MER0286</t>
  </si>
  <si>
    <t>NT BÁC ÁI 2</t>
  </si>
  <si>
    <t>124</t>
  </si>
  <si>
    <t>LÊ VĂN THỌ</t>
  </si>
  <si>
    <t>PHƯỜNG 11</t>
  </si>
  <si>
    <t>MER0222</t>
  </si>
  <si>
    <t>NT THANH THÙY</t>
  </si>
  <si>
    <t>103A</t>
  </si>
  <si>
    <t>NGUYỄNKIỆM</t>
  </si>
  <si>
    <t>MER0906</t>
  </si>
  <si>
    <t>NT CẨM ANH</t>
  </si>
  <si>
    <t>A10/4</t>
  </si>
  <si>
    <t>NGUYỄN OANH</t>
  </si>
  <si>
    <t>PHƯỜNG 6</t>
  </si>
  <si>
    <t>MER0283</t>
  </si>
  <si>
    <t>NT TÂM ANH</t>
  </si>
  <si>
    <t>534</t>
  </si>
  <si>
    <t>NGUYỄNOANH</t>
  </si>
  <si>
    <t>LFH-CAL2-MAG</t>
  </si>
  <si>
    <t>MER0288</t>
  </si>
  <si>
    <t>NT TÀI LỘC</t>
  </si>
  <si>
    <t>319</t>
  </si>
  <si>
    <t>MER0904</t>
  </si>
  <si>
    <t>NT THÙY DƯƠNG</t>
  </si>
  <si>
    <t>693A</t>
  </si>
  <si>
    <t>QUANG TRUNG</t>
  </si>
  <si>
    <t>PHƯỜNG 12</t>
  </si>
  <si>
    <t>NAU-ENT</t>
  </si>
  <si>
    <t>MER0287</t>
  </si>
  <si>
    <t>NT HẢI ÁNH</t>
  </si>
  <si>
    <t>962</t>
  </si>
  <si>
    <t>PHƯỜNG 8</t>
  </si>
  <si>
    <t>CAL2-NAU</t>
  </si>
  <si>
    <t>MER3841</t>
  </si>
  <si>
    <t>NT HOÀI ÂN</t>
  </si>
  <si>
    <t>PHAN HUY ÍCH</t>
  </si>
  <si>
    <t>CAL-ESS</t>
  </si>
  <si>
    <t>ENT-TEL</t>
  </si>
  <si>
    <t>MER0290</t>
  </si>
  <si>
    <t>NT KHÁNH NAM</t>
  </si>
  <si>
    <t>22/10</t>
  </si>
  <si>
    <t>TEL2-CAL2</t>
  </si>
  <si>
    <t>MER2597</t>
  </si>
  <si>
    <t>NT MINH TÂM</t>
  </si>
  <si>
    <t>764A</t>
  </si>
  <si>
    <t>NGUYỄN ẢNH THỦ</t>
  </si>
  <si>
    <t>PHƯỜNG TRUNG MỸ TÂY</t>
  </si>
  <si>
    <t>QUẬN 12</t>
  </si>
  <si>
    <t>MER2596</t>
  </si>
  <si>
    <t>NT SƠN CA</t>
  </si>
  <si>
    <t>TÔ KÝ</t>
  </si>
  <si>
    <t>LSS-TEL-CAL</t>
  </si>
  <si>
    <t>ACE-ESS-LBB</t>
  </si>
  <si>
    <t>MER0947</t>
  </si>
  <si>
    <t>NT MINH VY</t>
  </si>
  <si>
    <t>52</t>
  </si>
  <si>
    <t>PHƯỜNG ĐÔNG HƯNG THUẬN</t>
  </si>
  <si>
    <t>LBB-ACE</t>
  </si>
  <si>
    <t>MER0956</t>
  </si>
  <si>
    <t>NT THÀNH PHƯƠNG</t>
  </si>
  <si>
    <t>1061</t>
  </si>
  <si>
    <t>NGUYỄNVĂN QUÁ</t>
  </si>
  <si>
    <t>NAU-CAL-LBB</t>
  </si>
  <si>
    <t>MER0953</t>
  </si>
  <si>
    <t>NT SỐ 10</t>
  </si>
  <si>
    <t>761</t>
  </si>
  <si>
    <t>CAL2-LFH</t>
  </si>
  <si>
    <t>ESS-LBB-NAU</t>
  </si>
  <si>
    <t>MER0959</t>
  </si>
  <si>
    <t>NT PHƯƠNG DUYÊN</t>
  </si>
  <si>
    <t>415</t>
  </si>
  <si>
    <t>ACE-ENT</t>
  </si>
  <si>
    <t>MER1376</t>
  </si>
  <si>
    <t>HT SỐ 14</t>
  </si>
  <si>
    <t>187 (SỐ CŨ 197)</t>
  </si>
  <si>
    <t>CMT8</t>
  </si>
  <si>
    <t>QUẬN 3</t>
  </si>
  <si>
    <t>ACE-LBB-NAU</t>
  </si>
  <si>
    <t>MER0983</t>
  </si>
  <si>
    <t>NT ANH THƯ</t>
  </si>
  <si>
    <t>237A</t>
  </si>
  <si>
    <t>TÂN KỲ TÂN QUÝ</t>
  </si>
  <si>
    <t>PHƯỜNG TÂN SƠN NHÌ</t>
  </si>
  <si>
    <t>QUẬN TÂN PHÚ</t>
  </si>
  <si>
    <t>MER0053</t>
  </si>
  <si>
    <t>NT NGỌC DUYÊN</t>
  </si>
  <si>
    <t>NGUYỄN BỈNH KHIÊM</t>
  </si>
  <si>
    <t>PHƯỜNG BẾN NGHÉ</t>
  </si>
  <si>
    <t>QUẬN 1</t>
  </si>
  <si>
    <t>MER0077</t>
  </si>
  <si>
    <t>NT NGỌC LAN</t>
  </si>
  <si>
    <t>NGUYỄN ĐÌNH CHIỂU</t>
  </si>
  <si>
    <t>ENT-CAL</t>
  </si>
  <si>
    <t>TEL2-LSS</t>
  </si>
  <si>
    <t>MER3714</t>
  </si>
  <si>
    <t>NT THIỆN MINH</t>
  </si>
  <si>
    <t>TRƯƠNG VĨNH KÝ</t>
  </si>
  <si>
    <t>MER2367</t>
  </si>
  <si>
    <t>NT TÂM VIỆT</t>
  </si>
  <si>
    <t>491</t>
  </si>
  <si>
    <t>ÂU CƠ</t>
  </si>
  <si>
    <t>PHƯỜNG PHÚ TRUNG</t>
  </si>
  <si>
    <t>ENT-ACE-NAU</t>
  </si>
  <si>
    <t>MER0157</t>
  </si>
  <si>
    <t>TRẠM Y TẾ PHƯỜNG PHÚ TRUNG</t>
  </si>
  <si>
    <t>MER1466</t>
  </si>
  <si>
    <t>NT MAI LINH</t>
  </si>
  <si>
    <t>213</t>
  </si>
  <si>
    <t>ĐỘC LẬP</t>
  </si>
  <si>
    <t>PHƯỜNG TÂN QUÝ</t>
  </si>
  <si>
    <t>CAL-ENT</t>
  </si>
  <si>
    <t>MER0989</t>
  </si>
  <si>
    <t>NT THÙY TRANG</t>
  </si>
  <si>
    <t>49</t>
  </si>
  <si>
    <t>NGUYỄNHỮU TIẾN</t>
  </si>
  <si>
    <t>PHƯỜNG TÂY THẠNH</t>
  </si>
  <si>
    <t>MER0996</t>
  </si>
  <si>
    <t>NT LÂM PHƯƠNG</t>
  </si>
  <si>
    <t>TÂY THẠNH</t>
  </si>
  <si>
    <t>MAG-LFH</t>
  </si>
  <si>
    <t>CAL-ENT-NAU</t>
  </si>
  <si>
    <t>MER0159</t>
  </si>
  <si>
    <t>NT TÂN QUÝ A</t>
  </si>
  <si>
    <t>293B-C</t>
  </si>
  <si>
    <t>LFH-ESS-MAG-TEL2-ACE</t>
  </si>
  <si>
    <t>MER2665</t>
  </si>
  <si>
    <t>NT HOÀNG HÀ</t>
  </si>
  <si>
    <t>98</t>
  </si>
  <si>
    <t>CẦU XÉO</t>
  </si>
  <si>
    <t>LSS-MAG</t>
  </si>
  <si>
    <t>MER0158</t>
  </si>
  <si>
    <t>NT LAN ANH</t>
  </si>
  <si>
    <t>THOẠI NGỌC HẦU</t>
  </si>
  <si>
    <t>PHƯỜNG HÒA THẠNH</t>
  </si>
  <si>
    <t>MER2664</t>
  </si>
  <si>
    <t>NT THANH BẢO</t>
  </si>
  <si>
    <t>34B</t>
  </si>
  <si>
    <t>VĂN CAO</t>
  </si>
  <si>
    <t>PHƯỜNG PHÚ THỌ HÒA</t>
  </si>
  <si>
    <t>CAL2-0</t>
  </si>
  <si>
    <t>MAG-PARA</t>
  </si>
  <si>
    <t>MER1210</t>
  </si>
  <si>
    <t>NT MINH KHOA</t>
  </si>
  <si>
    <t>LŨY BÁN BÍCH</t>
  </si>
  <si>
    <t>PHƯỜNG TÂN THỚI HÒA</t>
  </si>
  <si>
    <t>NT MINH TRÍ</t>
  </si>
  <si>
    <t>2E</t>
  </si>
  <si>
    <t>VƯỜN LÀI</t>
  </si>
  <si>
    <t>PHƯỜNG TÂN THÀNH</t>
  </si>
  <si>
    <t>MER0984</t>
  </si>
  <si>
    <t>NT TRÂN CHÂU</t>
  </si>
  <si>
    <t>246</t>
  </si>
  <si>
    <t>PHƯỜNG SƠN KỲ</t>
  </si>
  <si>
    <t>MER0250</t>
  </si>
  <si>
    <t>NT THANH TRÚC</t>
  </si>
  <si>
    <t>80A</t>
  </si>
  <si>
    <t>MER0182</t>
  </si>
  <si>
    <t>NT AN NHIÊN</t>
  </si>
  <si>
    <t>427B</t>
  </si>
  <si>
    <t>LBB-NAU</t>
  </si>
  <si>
    <t>MER2373</t>
  </si>
  <si>
    <t>NT BẢO</t>
  </si>
  <si>
    <t>11</t>
  </si>
  <si>
    <t>ĐƯỜNG SỐ 5</t>
  </si>
  <si>
    <t>PHƯỜNG TÂN TẠO A</t>
  </si>
  <si>
    <t>QUẬN BÌNH TÂN</t>
  </si>
  <si>
    <t>MER3755</t>
  </si>
  <si>
    <t>NT THÀNH TÂM</t>
  </si>
  <si>
    <t>291B</t>
  </si>
  <si>
    <t>NGUYỄN THỊ TÚ</t>
  </si>
  <si>
    <t>PHƯỜNG BÌNH HƯNG HÒA B</t>
  </si>
  <si>
    <t>CAL-NAU</t>
  </si>
  <si>
    <t>ENT-TEL2</t>
  </si>
  <si>
    <t>MER2440</t>
  </si>
  <si>
    <t>NT MINH QUANG</t>
  </si>
  <si>
    <t>361</t>
  </si>
  <si>
    <t>MER2441</t>
  </si>
  <si>
    <t>NT HỒNG NHUNG</t>
  </si>
  <si>
    <t>377</t>
  </si>
  <si>
    <t>NGUYỄN THỊ TÚ (KHU PHỐ 2)</t>
  </si>
  <si>
    <t>NT LÂM THỦY</t>
  </si>
  <si>
    <t>TRƯƠNG PHƯỚC PHAN</t>
  </si>
  <si>
    <t>P.BÌNH TRỊ ĐÔNG</t>
  </si>
  <si>
    <t>MER1168</t>
  </si>
  <si>
    <t>NT HOÀNG ANH VIỆT (485 CŨ)</t>
  </si>
  <si>
    <t>483</t>
  </si>
  <si>
    <t>LÊ VĂN QUỚI</t>
  </si>
  <si>
    <t>PHƯỜNG BÌNH TRỊ ĐÔNG A</t>
  </si>
  <si>
    <t>CAL</t>
  </si>
  <si>
    <t>MER3849</t>
  </si>
  <si>
    <t>NT MẠNH KHANG 1</t>
  </si>
  <si>
    <t>ĐẤT MỚI</t>
  </si>
  <si>
    <t>PHƯỜNG BÌNH TRỊ ĐÔNG</t>
  </si>
  <si>
    <t>ACE-LBB</t>
  </si>
  <si>
    <t>MER1169</t>
  </si>
  <si>
    <t>132</t>
  </si>
  <si>
    <t>LFH-CAL2</t>
  </si>
  <si>
    <t>LMK</t>
  </si>
  <si>
    <t>NT MINH CHÂU SKV</t>
  </si>
  <si>
    <t>176A</t>
  </si>
  <si>
    <t xml:space="preserve">GÓ XOÀI </t>
  </si>
  <si>
    <t>P.BÌNH HƯNG HOÀ A</t>
  </si>
  <si>
    <t>ENT-CAL2</t>
  </si>
  <si>
    <t>MER3754</t>
  </si>
  <si>
    <t>NT MINH CHÂU 4</t>
  </si>
  <si>
    <t>ĐƯỜNG 14</t>
  </si>
  <si>
    <t>PHƯỜNG BÌNH HƯNG HÒA A</t>
  </si>
  <si>
    <t>TEL</t>
  </si>
  <si>
    <t>CALA</t>
  </si>
  <si>
    <t>MER1198</t>
  </si>
  <si>
    <t>HT SỐ 48</t>
  </si>
  <si>
    <t xml:space="preserve">91A </t>
  </si>
  <si>
    <t>ĐƯỜNG SỐ 14, KP 2</t>
  </si>
  <si>
    <t>MER1170</t>
  </si>
  <si>
    <t>NT TUẤN KIỆT</t>
  </si>
  <si>
    <t>369</t>
  </si>
  <si>
    <t>MÃ LÒ</t>
  </si>
  <si>
    <t>MER1793</t>
  </si>
  <si>
    <t>NT QUỲNH GIAO</t>
  </si>
  <si>
    <t>TỈNH LỘ 10</t>
  </si>
  <si>
    <t>BÌNH TRỊ ĐÔNG</t>
  </si>
  <si>
    <t>MER0195</t>
  </si>
  <si>
    <t>NT DUY KHANG</t>
  </si>
  <si>
    <t>665</t>
  </si>
  <si>
    <t>PHƯỜNG BÌNH TRỊ ĐÔNG B</t>
  </si>
  <si>
    <t>ENT-ACE</t>
  </si>
  <si>
    <t>MER0160</t>
  </si>
  <si>
    <t>HT SỐ 65</t>
  </si>
  <si>
    <t>CAL2-MAG</t>
  </si>
  <si>
    <t>MER3756</t>
  </si>
  <si>
    <t>NT CẨM HÀ</t>
  </si>
  <si>
    <t>MER2148</t>
  </si>
  <si>
    <t>NT NGỌC VY</t>
  </si>
  <si>
    <t>ĐƯỜNG SỐ 7</t>
  </si>
  <si>
    <t>PHƯỜNG AN LẠC A</t>
  </si>
  <si>
    <t>MER0839</t>
  </si>
  <si>
    <t>NT MINH KHÔI</t>
  </si>
  <si>
    <t>502</t>
  </si>
  <si>
    <t>KINH DƯƠNG VƯƠNG</t>
  </si>
  <si>
    <t>MER3847</t>
  </si>
  <si>
    <t>NT HOÀNG ANH</t>
  </si>
  <si>
    <t>A6-008 CHUNG CƯ EHOME 3</t>
  </si>
  <si>
    <t>HỒ HỌC LÃM</t>
  </si>
  <si>
    <t>PHƯỜNG AN LẠC</t>
  </si>
  <si>
    <t>MER3848</t>
  </si>
  <si>
    <t>NT MINH ĐỨC 9</t>
  </si>
  <si>
    <t>A5-002 CHUNG CƯ EHOME 3</t>
  </si>
  <si>
    <t>MER3758</t>
  </si>
  <si>
    <t>NT TÂM ĐỨC</t>
  </si>
  <si>
    <t>LÊ ĐÌNH CẨN</t>
  </si>
  <si>
    <t>PHƯỜNG TÂN TẠO</t>
  </si>
  <si>
    <t>LSS-LBB-CAL</t>
  </si>
  <si>
    <t>MER3759</t>
  </si>
  <si>
    <t>NT QUỐC VIỆT</t>
  </si>
  <si>
    <t>162C</t>
  </si>
  <si>
    <t>LSS-ENT</t>
  </si>
  <si>
    <t>MER3757</t>
  </si>
  <si>
    <t>NT MY CHÂU 6</t>
  </si>
  <si>
    <t>TÂY LÂN</t>
  </si>
  <si>
    <t>TEL-ESS-LBB</t>
  </si>
  <si>
    <t>NT THANH THUÝ</t>
  </si>
  <si>
    <t>QuẬN BÌNH TÂN</t>
  </si>
  <si>
    <t>MER0161</t>
  </si>
  <si>
    <t>NT MINH THU</t>
  </si>
  <si>
    <t>MER2374</t>
  </si>
  <si>
    <t>417</t>
  </si>
  <si>
    <t>TÂN HÒA ĐÔNG</t>
  </si>
  <si>
    <t>LSS-TEL2</t>
  </si>
  <si>
    <t>MER0194</t>
  </si>
  <si>
    <t>NT HỒNG NGHIỆP</t>
  </si>
  <si>
    <t>379</t>
  </si>
  <si>
    <t>CAL2-ENT</t>
  </si>
  <si>
    <t>MER1152</t>
  </si>
  <si>
    <t>NT HỮU PHÁT</t>
  </si>
  <si>
    <t>ĐẶNG TIẾN ĐÔNG</t>
  </si>
  <si>
    <t>ĐỐNG ĐA</t>
  </si>
  <si>
    <t>HÀ NỘI</t>
  </si>
  <si>
    <t>MER1065</t>
  </si>
  <si>
    <t>NT HUY THÀNH</t>
  </si>
  <si>
    <t xml:space="preserve">SỐ 1  NGÕ 78 </t>
  </si>
  <si>
    <t>GIẢI PHÓNG</t>
  </si>
  <si>
    <t>MER0523</t>
  </si>
  <si>
    <t>NT MINH TRANG 3</t>
  </si>
  <si>
    <t>NGUYỄN NHƯ ĐỔ</t>
  </si>
  <si>
    <t>MER2397</t>
  </si>
  <si>
    <t>NT HỮU ÍCH</t>
  </si>
  <si>
    <t>24/252</t>
  </si>
  <si>
    <t xml:space="preserve">TÂY SƠN </t>
  </si>
  <si>
    <t>TRUNG LIỆT</t>
  </si>
  <si>
    <t>MER2673</t>
  </si>
  <si>
    <t>NT HOÀNG YẾN</t>
  </si>
  <si>
    <t>141</t>
  </si>
  <si>
    <t>HỒ ĐẮC DI</t>
  </si>
  <si>
    <t>MER0538</t>
  </si>
  <si>
    <t>NT HẢI NAM</t>
  </si>
  <si>
    <t>63</t>
  </si>
  <si>
    <t>QUỐC TỬ GIÁM</t>
  </si>
  <si>
    <t>MER0531</t>
  </si>
  <si>
    <t>NT ĐỨC CHUNG</t>
  </si>
  <si>
    <t>115 E2</t>
  </si>
  <si>
    <t>PHƯƠNG MAI</t>
  </si>
  <si>
    <t>MER2645</t>
  </si>
  <si>
    <t>NT HÀ NAM</t>
  </si>
  <si>
    <t>112 L3 THÁI THỊNH</t>
  </si>
  <si>
    <t>LÁNG HẠ</t>
  </si>
  <si>
    <t>MER0525</t>
  </si>
  <si>
    <t>NT ĐỨC ANH 3</t>
  </si>
  <si>
    <t>PHÁO ĐÀI LÁNG</t>
  </si>
  <si>
    <t>MER0560</t>
  </si>
  <si>
    <t>NT 37E VĂN MIẾU</t>
  </si>
  <si>
    <t>37E</t>
  </si>
  <si>
    <t>VĂN MIẾU</t>
  </si>
  <si>
    <t>MER0537</t>
  </si>
  <si>
    <t>NT 63 QUỐC TỬ GIÁM</t>
  </si>
  <si>
    <t>MER1146</t>
  </si>
  <si>
    <t>NT BÍCH NGỌC</t>
  </si>
  <si>
    <t>178D</t>
  </si>
  <si>
    <t>NGUYỄN LƯƠNG BẰNG</t>
  </si>
  <si>
    <t>MER2171</t>
  </si>
  <si>
    <t>NT 37D VĂN MIẾU</t>
  </si>
  <si>
    <t>37D</t>
  </si>
  <si>
    <t>MER0527</t>
  </si>
  <si>
    <t>NT VŨ QUỐC TUẤN</t>
  </si>
  <si>
    <t>103E2</t>
  </si>
  <si>
    <t>có phòng khám</t>
  </si>
  <si>
    <t>MER1101</t>
  </si>
  <si>
    <t>NT VINAMEDIC</t>
  </si>
  <si>
    <t>200</t>
  </si>
  <si>
    <t>THÁI THỊNH</t>
  </si>
  <si>
    <t>MER2396</t>
  </si>
  <si>
    <t>NT VIỆT ANH</t>
  </si>
  <si>
    <t>161</t>
  </si>
  <si>
    <t>MER0557</t>
  </si>
  <si>
    <t>NT TRƯỜNG ANH</t>
  </si>
  <si>
    <t>1A/4</t>
  </si>
  <si>
    <t>TRẦN QUÍ CÁP</t>
  </si>
  <si>
    <t>MER0524</t>
  </si>
  <si>
    <t>NT TRẦN THANH</t>
  </si>
  <si>
    <t>20/B7</t>
  </si>
  <si>
    <t>PHẠM NGỌC THẠCH</t>
  </si>
  <si>
    <t>NT TRÀNG AN</t>
  </si>
  <si>
    <t>THÔNG PHONG</t>
  </si>
  <si>
    <t>MER0534</t>
  </si>
  <si>
    <t>NT 59 QUỐC TỬ GIÁM</t>
  </si>
  <si>
    <t>MER0546</t>
  </si>
  <si>
    <t>NT THÁI THỊNH 102 E2</t>
  </si>
  <si>
    <t>102 E2</t>
  </si>
  <si>
    <t xml:space="preserve">NT TÂM </t>
  </si>
  <si>
    <t>55A</t>
  </si>
  <si>
    <t>QuỐC TỬ GIÁM</t>
  </si>
  <si>
    <t>MER1064</t>
  </si>
  <si>
    <t>NT 16</t>
  </si>
  <si>
    <t>16 NGÕ 78</t>
  </si>
  <si>
    <t>MER0526</t>
  </si>
  <si>
    <t>NT SỐ 5 VŨ NGỌC QUYÊN</t>
  </si>
  <si>
    <t>101 E10  NGÕ 4</t>
  </si>
  <si>
    <t>MER0519</t>
  </si>
  <si>
    <t>NT SỐ 2</t>
  </si>
  <si>
    <t>64</t>
  </si>
  <si>
    <t>NGÔ SỸ LIÊN</t>
  </si>
  <si>
    <t>MER2169</t>
  </si>
  <si>
    <t>NT SỐ 1 VIỆT MỸ (NT ANH TUẤN CŨ)</t>
  </si>
  <si>
    <t>KHÂM THIÊN</t>
  </si>
  <si>
    <t>MER0530</t>
  </si>
  <si>
    <t>NT NGỌC THANH</t>
  </si>
  <si>
    <t>106 E2</t>
  </si>
  <si>
    <t>MER0551</t>
  </si>
  <si>
    <t>NT NGUYỄN BÀNG</t>
  </si>
  <si>
    <t>69</t>
  </si>
  <si>
    <t>MER0533</t>
  </si>
  <si>
    <t>NT PHÚC HƯNG</t>
  </si>
  <si>
    <t>123 C6 Khu tập thể KIM LIÊN</t>
  </si>
  <si>
    <t>MER0542</t>
  </si>
  <si>
    <t>NT NAM HÀ</t>
  </si>
  <si>
    <t>1 L5</t>
  </si>
  <si>
    <t>MER0532</t>
  </si>
  <si>
    <t>NT NAM VIỆT 5E8</t>
  </si>
  <si>
    <t>5 E8</t>
  </si>
  <si>
    <t>MER0638</t>
  </si>
  <si>
    <t>NT THUỘC ĐƯỜNG</t>
  </si>
  <si>
    <t>ĐỨC GIANG</t>
  </si>
  <si>
    <t>LONG BIÊN</t>
  </si>
  <si>
    <t>MER0639</t>
  </si>
  <si>
    <t>NT THANH CHIẾN</t>
  </si>
  <si>
    <t>234</t>
  </si>
  <si>
    <t>NGÔ GIA TỰ</t>
  </si>
  <si>
    <t>20 - TRƯỜNG LÂM</t>
  </si>
  <si>
    <t>MER0641</t>
  </si>
  <si>
    <t>NT SƠN HÀ</t>
  </si>
  <si>
    <t>668</t>
  </si>
  <si>
    <t>NGUYỄN VĂN CỪ</t>
  </si>
  <si>
    <t>MER0640</t>
  </si>
  <si>
    <t>NT MINH TÍN</t>
  </si>
  <si>
    <t>317</t>
  </si>
  <si>
    <t>NGỌC LÂM</t>
  </si>
  <si>
    <t>MER0642</t>
  </si>
  <si>
    <t>NT CHÚC HÒA</t>
  </si>
  <si>
    <t>TRƯỜNG LÂM</t>
  </si>
  <si>
    <t>MER0646</t>
  </si>
  <si>
    <t>NT TƯ NHÂN 531  ÂU CƠ</t>
  </si>
  <si>
    <t>TÂY HỒ</t>
  </si>
  <si>
    <t>MER0651</t>
  </si>
  <si>
    <t>NT 404B</t>
  </si>
  <si>
    <t>404B</t>
  </si>
  <si>
    <t>HOÀNG HOA THÁM</t>
  </si>
  <si>
    <t>MER2394</t>
  </si>
  <si>
    <t>NT 20 AN DƯƠNG</t>
  </si>
  <si>
    <t>20</t>
  </si>
  <si>
    <t>AN DƯƠNG</t>
  </si>
  <si>
    <t>MER0652</t>
  </si>
  <si>
    <t>NT CƯỜNG</t>
  </si>
  <si>
    <t>406</t>
  </si>
  <si>
    <t>MER0650</t>
  </si>
  <si>
    <t>NT HỒNG QUẢNG</t>
  </si>
  <si>
    <t>MER0644</t>
  </si>
  <si>
    <t>NT LƯƠNG THIỆN NGHĨA</t>
  </si>
  <si>
    <t>11A</t>
  </si>
  <si>
    <t>MER0649</t>
  </si>
  <si>
    <t>NT 404A</t>
  </si>
  <si>
    <t>404A</t>
  </si>
  <si>
    <t>MER0229</t>
  </si>
  <si>
    <t>NT MINH HẰNG</t>
  </si>
  <si>
    <t>1596</t>
  </si>
  <si>
    <t>PHẠM THẾ HIỂN</t>
  </si>
  <si>
    <t>QUẬN 8</t>
  </si>
  <si>
    <t>LOGO SANOFI</t>
  </si>
  <si>
    <t>MER1160</t>
  </si>
  <si>
    <t>NT PHƯƠNG LINH</t>
  </si>
  <si>
    <t>184</t>
  </si>
  <si>
    <t>CAO LỖ</t>
  </si>
  <si>
    <t>MER0227</t>
  </si>
  <si>
    <t>NT THÙY LINH</t>
  </si>
  <si>
    <t>167</t>
  </si>
  <si>
    <t>ĐƯỜNG SỐ 204</t>
  </si>
  <si>
    <t>MER0231</t>
  </si>
  <si>
    <t>NT GIA BẢO (HT SỐ 31 CŨ)</t>
  </si>
  <si>
    <t>ÂU DƯƠNG LÂN</t>
  </si>
  <si>
    <t>MER0109</t>
  </si>
  <si>
    <t>NT NGỌC THU</t>
  </si>
  <si>
    <t>283</t>
  </si>
  <si>
    <t>PHƯỜNG 2</t>
  </si>
  <si>
    <t>MER2656</t>
  </si>
  <si>
    <t>NT AN TÂM</t>
  </si>
  <si>
    <t>358</t>
  </si>
  <si>
    <t>MER2037</t>
  </si>
  <si>
    <t>HT SỐ 22</t>
  </si>
  <si>
    <t>35</t>
  </si>
  <si>
    <t>ĐẶNG CHẤT</t>
  </si>
  <si>
    <t>MER0114</t>
  </si>
  <si>
    <t>NT PHÚC TÂM</t>
  </si>
  <si>
    <t>NGUYỄN THỊ TẦN</t>
  </si>
  <si>
    <t>LBB-NAU-ESS</t>
  </si>
  <si>
    <t>MER1280</t>
  </si>
  <si>
    <t>NT THÚY LIỄU</t>
  </si>
  <si>
    <t>34</t>
  </si>
  <si>
    <t>NAU-LBB</t>
  </si>
  <si>
    <t>MER0113</t>
  </si>
  <si>
    <t>NT HIỀN VƯƠNG</t>
  </si>
  <si>
    <t>20P</t>
  </si>
  <si>
    <t>MER0112</t>
  </si>
  <si>
    <t>NT KIM NGÂN</t>
  </si>
  <si>
    <t>125-127</t>
  </si>
  <si>
    <t>ĐƯỜNG SỐ 8</t>
  </si>
  <si>
    <t>MER0232</t>
  </si>
  <si>
    <t>NT THẢO KHOA (NT SỐ 27 CŨ)</t>
  </si>
  <si>
    <t>144 (VỊ TRÍ CŨ SỐ 50)</t>
  </si>
  <si>
    <t>DƯƠNG BÁ TRẠC</t>
  </si>
  <si>
    <t>MER2026</t>
  </si>
  <si>
    <t>NT TRUNG SƠN</t>
  </si>
  <si>
    <t>254</t>
  </si>
  <si>
    <t>PHƯỜNG 02</t>
  </si>
  <si>
    <t>LFH-PARA</t>
  </si>
  <si>
    <t>MER3144</t>
  </si>
  <si>
    <t>NT GIA KHANG</t>
  </si>
  <si>
    <t>59</t>
  </si>
  <si>
    <t>DÃ TƯỢNG</t>
  </si>
  <si>
    <t>ESS-TTNT</t>
  </si>
  <si>
    <t>TTNT-ENT</t>
  </si>
  <si>
    <t>MER0230</t>
  </si>
  <si>
    <t>HT SỐ 38</t>
  </si>
  <si>
    <t>96</t>
  </si>
  <si>
    <t>TRẦN NGUYÊN HÃN</t>
  </si>
  <si>
    <t>PHƯỜNG 13</t>
  </si>
  <si>
    <t>MAG-CAL2</t>
  </si>
  <si>
    <t>MER0228</t>
  </si>
  <si>
    <t>NT ĐẶNG HỒ</t>
  </si>
  <si>
    <t>61</t>
  </si>
  <si>
    <t>NGUYỄNCHẾ NGHĨA</t>
  </si>
  <si>
    <t>MER2370</t>
  </si>
  <si>
    <t>NT 809</t>
  </si>
  <si>
    <t>809</t>
  </si>
  <si>
    <t>MER0201</t>
  </si>
  <si>
    <t>NT HỮU NGHỊ 2</t>
  </si>
  <si>
    <t>309</t>
  </si>
  <si>
    <t>HOÀNG DIỆU</t>
  </si>
  <si>
    <t>QUẬN 4</t>
  </si>
  <si>
    <t>MER2453</t>
  </si>
  <si>
    <t>NT NGỌC TUYẾN</t>
  </si>
  <si>
    <t>09</t>
  </si>
  <si>
    <t>TÂN VĨNH</t>
  </si>
  <si>
    <t>NAU-ESS</t>
  </si>
  <si>
    <t>MER1162</t>
  </si>
  <si>
    <t>NT KHÁNH HỘI</t>
  </si>
  <si>
    <t>8</t>
  </si>
  <si>
    <t>ĐƯỜNG SỐ 1</t>
  </si>
  <si>
    <t>LFH-LBB</t>
  </si>
  <si>
    <t>MER2657</t>
  </si>
  <si>
    <t>NT ĐỨC MINH</t>
  </si>
  <si>
    <t>19</t>
  </si>
  <si>
    <t>VĨNH HỘI</t>
  </si>
  <si>
    <t>MER2623</t>
  </si>
  <si>
    <t>NT MINH ĐỨC 5</t>
  </si>
  <si>
    <t>333</t>
  </si>
  <si>
    <t>TÔN ĐẢN</t>
  </si>
  <si>
    <t>CAL2-MAG-LFH</t>
  </si>
  <si>
    <t>ENT-TTNT</t>
  </si>
  <si>
    <t>MER1163</t>
  </si>
  <si>
    <t>NT THIÊN KIM</t>
  </si>
  <si>
    <t>Q12</t>
  </si>
  <si>
    <t>NGUYỄNHỮU HÀO</t>
  </si>
  <si>
    <t>MER0274</t>
  </si>
  <si>
    <t>NT HỮU NGHỊ 1</t>
  </si>
  <si>
    <t>68</t>
  </si>
  <si>
    <t>ĐOÀN VĂN BƠ</t>
  </si>
  <si>
    <t>PHƯỜNG 9</t>
  </si>
  <si>
    <t>TEL-ENT</t>
  </si>
  <si>
    <t>MER0199</t>
  </si>
  <si>
    <t>HT SỐ 39</t>
  </si>
  <si>
    <t>110</t>
  </si>
  <si>
    <t>LMK-ESS</t>
  </si>
  <si>
    <t>MER2468</t>
  </si>
  <si>
    <t>NT HOÀNG THANH</t>
  </si>
  <si>
    <t>BẾN VÂN ĐỒN</t>
  </si>
  <si>
    <t>CAL-ENT-TEL-ESS</t>
  </si>
  <si>
    <t>ACE-MAG</t>
  </si>
  <si>
    <t>MER2045</t>
  </si>
  <si>
    <t>NT MINH QUÂN 3</t>
  </si>
  <si>
    <t>332</t>
  </si>
  <si>
    <t>LSS-LBB</t>
  </si>
  <si>
    <t>MER0275</t>
  </si>
  <si>
    <t>NT SỐ 8</t>
  </si>
  <si>
    <t>K34 (CƯ XÁ VĨNH HỘI)</t>
  </si>
  <si>
    <t>MER0277</t>
  </si>
  <si>
    <t>HT SỐ 57</t>
  </si>
  <si>
    <t>259 BIS</t>
  </si>
  <si>
    <t>TÔN THẤT THUYẾT</t>
  </si>
  <si>
    <t>MER0563</t>
  </si>
  <si>
    <t>NT PHÁP SỐ 2</t>
  </si>
  <si>
    <t>33</t>
  </si>
  <si>
    <t>BẾ VĂN ĐÀN</t>
  </si>
  <si>
    <t>HÀ ĐÔNG</t>
  </si>
  <si>
    <t>MER0567</t>
  </si>
  <si>
    <t>195 (SỐ CŨ 51)</t>
  </si>
  <si>
    <t>PHÙNG HƯNG</t>
  </si>
  <si>
    <t>LBB-LSS</t>
  </si>
  <si>
    <t>MER0564</t>
  </si>
  <si>
    <t>NT SỐ 20 PHỐ VIỆN 103</t>
  </si>
  <si>
    <t>CAL-LBB-ENT</t>
  </si>
  <si>
    <t>MER0565</t>
  </si>
  <si>
    <t>NT SỐ 17 PHỐ VIỆN 103</t>
  </si>
  <si>
    <t>LMK-LSS-LBB-CAL</t>
  </si>
  <si>
    <t>MAG-ESS</t>
  </si>
  <si>
    <t>LBB-ESS-ENT</t>
  </si>
  <si>
    <t>LSS-LFH</t>
  </si>
  <si>
    <t>MER0240</t>
  </si>
  <si>
    <t>NT SỐ 4</t>
  </si>
  <si>
    <t>262</t>
  </si>
  <si>
    <t>NGUYỄNTRỌNG TUYỂN</t>
  </si>
  <si>
    <t>QUẬN PHÚ NHUẬN</t>
  </si>
  <si>
    <t>PARA-MAG</t>
  </si>
  <si>
    <t>ACE-ACE</t>
  </si>
  <si>
    <t>LMK-CAL</t>
  </si>
  <si>
    <t>TEL-ESS</t>
  </si>
  <si>
    <t>ACE-TEL2</t>
  </si>
  <si>
    <t>NAU-LSS</t>
  </si>
  <si>
    <t>LMK-LSS</t>
  </si>
  <si>
    <t>ESS-LMK-ENT-TEL</t>
  </si>
  <si>
    <t>NAU-NAU</t>
  </si>
  <si>
    <t>LSS-ESS</t>
  </si>
  <si>
    <t>MER0536</t>
  </si>
  <si>
    <t>LFH-LMK-CAL2</t>
  </si>
  <si>
    <t>LMK-LBB</t>
  </si>
  <si>
    <t>LBB-PARA</t>
  </si>
  <si>
    <t>LFH-TEL2-LBB</t>
  </si>
  <si>
    <t>ESS-ACE</t>
  </si>
</sst>
</file>

<file path=xl/styles.xml><?xml version="1.0" encoding="utf-8"?>
<styleSheet xmlns="http://schemas.openxmlformats.org/spreadsheetml/2006/main">
  <numFmts count="4">
    <numFmt numFmtId="43" formatCode="_(* #,##0.00_);_(* \(#,##0.00\);_(* &quot;-&quot;??_);_(@_)"/>
    <numFmt numFmtId="164" formatCode="_(* #,##0_);_(* \(#,##0\);_(* &quot;-&quot;??_);_(@_)"/>
    <numFmt numFmtId="165" formatCode="0.00_);[Red]\(0.00\)"/>
    <numFmt numFmtId="166" formatCode="[$-409]dd\-mmm\-yy;@"/>
  </numFmts>
  <fonts count="26">
    <font>
      <sz val="11"/>
      <color theme="1"/>
      <name val="Calibri"/>
      <family val="2"/>
      <scheme val="minor"/>
    </font>
    <font>
      <sz val="10"/>
      <name val="MS Sans Serif"/>
      <family val="2"/>
    </font>
    <font>
      <b/>
      <sz val="8"/>
      <name val="Arial"/>
      <family val="2"/>
    </font>
    <font>
      <sz val="10"/>
      <name val="Arial"/>
      <family val="2"/>
    </font>
    <font>
      <sz val="10"/>
      <name val="Arial"/>
      <family val="2"/>
      <charset val="163"/>
    </font>
    <font>
      <sz val="12"/>
      <color indexed="8"/>
      <name val="Times New Roman"/>
      <family val="2"/>
    </font>
    <font>
      <sz val="11"/>
      <color theme="1"/>
      <name val="Calibri"/>
      <family val="2"/>
      <scheme val="minor"/>
    </font>
    <font>
      <sz val="8"/>
      <name val="Arial"/>
      <family val="2"/>
    </font>
    <font>
      <sz val="10"/>
      <color indexed="8"/>
      <name val="Arial"/>
      <family val="2"/>
    </font>
    <font>
      <sz val="8"/>
      <color indexed="8"/>
      <name val="Arial"/>
      <family val="2"/>
    </font>
    <font>
      <sz val="8"/>
      <color rgb="FFCD5C5C"/>
      <name val="Tahoma"/>
      <family val="2"/>
    </font>
    <font>
      <sz val="11"/>
      <name val="Calibri"/>
      <family val="2"/>
    </font>
    <font>
      <sz val="10"/>
      <name val="Arial"/>
      <family val="2"/>
    </font>
    <font>
      <b/>
      <sz val="16"/>
      <name val="Calibri"/>
      <family val="2"/>
    </font>
    <font>
      <b/>
      <sz val="11"/>
      <name val="Calibri"/>
      <family val="2"/>
    </font>
    <font>
      <b/>
      <u/>
      <sz val="11"/>
      <name val="Calibri"/>
      <family val="2"/>
    </font>
    <font>
      <u/>
      <sz val="11"/>
      <name val="Calibri"/>
      <family val="2"/>
    </font>
    <font>
      <b/>
      <u/>
      <sz val="11"/>
      <color rgb="FFFF0000"/>
      <name val="Calibri"/>
      <family val="2"/>
    </font>
    <font>
      <b/>
      <sz val="8"/>
      <color rgb="FFFF0000"/>
      <name val="Arial"/>
      <family val="2"/>
    </font>
    <font>
      <sz val="8"/>
      <color theme="1"/>
      <name val="Arial"/>
      <family val="2"/>
    </font>
    <font>
      <i/>
      <sz val="8"/>
      <color theme="1"/>
      <name val="Arial"/>
      <family val="2"/>
    </font>
    <font>
      <i/>
      <sz val="8"/>
      <name val="Arial"/>
      <family val="2"/>
    </font>
    <font>
      <i/>
      <sz val="8"/>
      <color rgb="FFFF0000"/>
      <name val="Arial"/>
      <family val="2"/>
    </font>
    <font>
      <sz val="10"/>
      <name val="Arial"/>
      <family val="2"/>
    </font>
    <font>
      <b/>
      <sz val="8"/>
      <color theme="1"/>
      <name val="Arial"/>
      <family val="2"/>
    </font>
    <font>
      <sz val="8"/>
      <color rgb="FFFF0000"/>
      <name val="Arial"/>
      <family val="2"/>
    </font>
  </fonts>
  <fills count="15">
    <fill>
      <patternFill patternType="none"/>
    </fill>
    <fill>
      <patternFill patternType="gray125"/>
    </fill>
    <fill>
      <patternFill patternType="solid">
        <fgColor indexed="44"/>
        <bgColor indexed="64"/>
      </patternFill>
    </fill>
    <fill>
      <patternFill patternType="solid">
        <fgColor indexed="10"/>
        <bgColor indexed="64"/>
      </patternFill>
    </fill>
    <fill>
      <patternFill patternType="solid">
        <fgColor indexed="13"/>
        <bgColor indexed="64"/>
      </patternFill>
    </fill>
    <fill>
      <patternFill patternType="solid">
        <fgColor indexed="41"/>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top style="thin">
        <color indexed="64"/>
      </top>
      <bottom style="thin">
        <color indexed="64"/>
      </bottom>
      <diagonal/>
    </border>
    <border>
      <left style="thin">
        <color indexed="64"/>
      </left>
      <right/>
      <top style="hair">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hair">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right style="thin">
        <color indexed="64"/>
      </right>
      <top style="thin">
        <color indexed="64"/>
      </top>
      <bottom style="hair">
        <color indexed="64"/>
      </bottom>
      <diagonal/>
    </border>
    <border>
      <left style="thin">
        <color indexed="64"/>
      </left>
      <right style="hair">
        <color indexed="64"/>
      </right>
      <top/>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hair">
        <color indexed="64"/>
      </right>
      <top/>
      <bottom style="thin">
        <color indexed="64"/>
      </bottom>
      <diagonal/>
    </border>
    <border>
      <left/>
      <right style="thin">
        <color indexed="64"/>
      </right>
      <top style="hair">
        <color indexed="64"/>
      </top>
      <bottom style="thin">
        <color indexed="64"/>
      </bottom>
      <diagonal/>
    </border>
    <border>
      <left/>
      <right style="thin">
        <color indexed="64"/>
      </right>
      <top style="hair">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style="thin">
        <color indexed="64"/>
      </left>
      <right/>
      <top/>
      <bottom style="hair">
        <color indexed="64"/>
      </bottom>
      <diagonal/>
    </border>
    <border>
      <left style="thin">
        <color indexed="64"/>
      </left>
      <right/>
      <top style="hair">
        <color indexed="64"/>
      </top>
      <bottom/>
      <diagonal/>
    </border>
  </borders>
  <cellStyleXfs count="15">
    <xf numFmtId="0" fontId="0"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4" fillId="0" borderId="0"/>
    <xf numFmtId="43" fontId="5" fillId="0" borderId="0" applyFont="0" applyFill="0" applyBorder="0" applyAlignment="0" applyProtection="0"/>
    <xf numFmtId="43" fontId="6" fillId="0" borderId="0" applyFont="0" applyFill="0" applyBorder="0" applyAlignment="0" applyProtection="0"/>
    <xf numFmtId="0" fontId="3" fillId="0" borderId="0"/>
    <xf numFmtId="0" fontId="8" fillId="0" borderId="0"/>
    <xf numFmtId="0" fontId="3" fillId="0" borderId="0"/>
    <xf numFmtId="0" fontId="3" fillId="0" borderId="0"/>
    <xf numFmtId="0" fontId="12" fillId="0" borderId="0"/>
    <xf numFmtId="43" fontId="12" fillId="0" borderId="0" applyFont="0" applyFill="0" applyBorder="0" applyAlignment="0" applyProtection="0"/>
    <xf numFmtId="0" fontId="3" fillId="0" borderId="0"/>
    <xf numFmtId="0" fontId="23" fillId="0" borderId="0"/>
  </cellStyleXfs>
  <cellXfs count="408">
    <xf numFmtId="0" fontId="0" fillId="0" borderId="0" xfId="0"/>
    <xf numFmtId="0" fontId="2" fillId="3" borderId="1" xfId="7" applyNumberFormat="1" applyFont="1" applyFill="1" applyBorder="1" applyAlignment="1" applyProtection="1">
      <alignment horizontal="center" vertical="center" wrapText="1"/>
      <protection locked="0"/>
    </xf>
    <xf numFmtId="0" fontId="2" fillId="4" borderId="1" xfId="7" applyNumberFormat="1" applyFont="1" applyFill="1" applyBorder="1" applyAlignment="1" applyProtection="1">
      <alignment horizontal="center" vertical="center" wrapText="1"/>
      <protection locked="0"/>
    </xf>
    <xf numFmtId="0" fontId="2" fillId="5" borderId="1" xfId="7" applyNumberFormat="1" applyFont="1" applyFill="1" applyBorder="1" applyAlignment="1" applyProtection="1">
      <alignment horizontal="center" vertical="center" wrapText="1"/>
      <protection locked="0"/>
    </xf>
    <xf numFmtId="0" fontId="2" fillId="3" borderId="2" xfId="7" applyNumberFormat="1" applyFont="1" applyFill="1" applyBorder="1" applyAlignment="1" applyProtection="1">
      <alignment horizontal="center" vertical="center" wrapText="1"/>
      <protection locked="0"/>
    </xf>
    <xf numFmtId="164" fontId="2" fillId="5" borderId="1" xfId="3" applyNumberFormat="1" applyFont="1" applyFill="1" applyBorder="1" applyAlignment="1" applyProtection="1">
      <alignment horizontal="center" vertical="center" wrapText="1"/>
      <protection locked="0"/>
    </xf>
    <xf numFmtId="165" fontId="2" fillId="5" borderId="1" xfId="7" applyNumberFormat="1" applyFont="1" applyFill="1" applyBorder="1" applyAlignment="1" applyProtection="1">
      <alignment horizontal="center" vertical="center" wrapText="1"/>
      <protection locked="0"/>
    </xf>
    <xf numFmtId="166" fontId="2" fillId="4" borderId="1" xfId="7" applyNumberFormat="1" applyFont="1" applyFill="1" applyBorder="1" applyAlignment="1" applyProtection="1">
      <alignment vertical="center" wrapText="1"/>
      <protection locked="0"/>
    </xf>
    <xf numFmtId="0" fontId="2" fillId="0" borderId="0" xfId="7" applyNumberFormat="1" applyFont="1" applyBorder="1" applyAlignment="1">
      <alignment vertical="center" wrapText="1"/>
    </xf>
    <xf numFmtId="0" fontId="7" fillId="0" borderId="1" xfId="7" applyFont="1" applyBorder="1" applyAlignment="1" applyProtection="1">
      <alignment horizontal="center" vertical="center"/>
      <protection locked="0"/>
    </xf>
    <xf numFmtId="0" fontId="7" fillId="0" borderId="1" xfId="7" applyFont="1" applyBorder="1" applyAlignment="1" applyProtection="1">
      <alignment vertical="center"/>
      <protection locked="0"/>
    </xf>
    <xf numFmtId="0" fontId="9" fillId="0" borderId="1" xfId="8" applyFont="1" applyFill="1" applyBorder="1" applyAlignment="1">
      <alignment wrapText="1"/>
    </xf>
    <xf numFmtId="0" fontId="7" fillId="0" borderId="2" xfId="7" applyFont="1" applyBorder="1" applyAlignment="1" applyProtection="1">
      <alignment vertical="center" wrapText="1"/>
      <protection locked="0"/>
    </xf>
    <xf numFmtId="0" fontId="9" fillId="0" borderId="1" xfId="9" applyFont="1" applyBorder="1" applyAlignment="1" applyProtection="1">
      <alignment vertical="top" wrapText="1" readingOrder="1"/>
      <protection locked="0"/>
    </xf>
    <xf numFmtId="164" fontId="7" fillId="0" borderId="1" xfId="3" applyNumberFormat="1" applyFont="1" applyBorder="1" applyAlignment="1" applyProtection="1">
      <alignment vertical="center"/>
      <protection locked="0"/>
    </xf>
    <xf numFmtId="164" fontId="7" fillId="0" borderId="1" xfId="7" applyNumberFormat="1" applyFont="1" applyBorder="1" applyAlignment="1" applyProtection="1">
      <alignment vertical="center"/>
      <protection locked="0"/>
    </xf>
    <xf numFmtId="0" fontId="10" fillId="0" borderId="1" xfId="9" applyFont="1" applyBorder="1" applyAlignment="1">
      <alignment vertical="center"/>
    </xf>
    <xf numFmtId="165" fontId="7" fillId="0" borderId="1" xfId="7" applyNumberFormat="1" applyFont="1" applyBorder="1" applyAlignment="1" applyProtection="1">
      <alignment vertical="center"/>
      <protection locked="0"/>
    </xf>
    <xf numFmtId="166" fontId="7" fillId="0" borderId="1" xfId="7" applyNumberFormat="1" applyFont="1" applyBorder="1" applyAlignment="1" applyProtection="1">
      <alignment vertical="center"/>
      <protection locked="0"/>
    </xf>
    <xf numFmtId="0" fontId="7" fillId="0" borderId="1" xfId="7" applyFont="1" applyBorder="1" applyAlignment="1">
      <alignment vertical="center"/>
    </xf>
    <xf numFmtId="0" fontId="7" fillId="0" borderId="0" xfId="7" applyFont="1" applyBorder="1" applyAlignment="1">
      <alignment vertical="center"/>
    </xf>
    <xf numFmtId="0" fontId="11" fillId="0" borderId="3" xfId="9" applyFont="1" applyFill="1" applyBorder="1" applyAlignment="1">
      <alignment horizontal="left" vertical="center" wrapText="1"/>
    </xf>
    <xf numFmtId="0" fontId="11" fillId="0" borderId="3" xfId="9" applyFont="1" applyFill="1" applyBorder="1" applyAlignment="1">
      <alignment vertical="center" wrapText="1"/>
    </xf>
    <xf numFmtId="0" fontId="11" fillId="0" borderId="4" xfId="9" applyFont="1" applyFill="1" applyBorder="1" applyAlignment="1">
      <alignment vertical="center" wrapText="1"/>
    </xf>
    <xf numFmtId="0" fontId="11" fillId="0" borderId="5" xfId="9" applyFont="1" applyFill="1" applyBorder="1" applyAlignment="1">
      <alignment vertical="center" wrapText="1"/>
    </xf>
    <xf numFmtId="0" fontId="11" fillId="0" borderId="6" xfId="9" applyFont="1" applyFill="1" applyBorder="1" applyAlignment="1">
      <alignment vertical="center" wrapText="1"/>
    </xf>
    <xf numFmtId="0" fontId="11" fillId="0" borderId="7" xfId="9" applyFont="1" applyFill="1" applyBorder="1" applyAlignment="1">
      <alignment horizontal="left" vertical="center" wrapText="1"/>
    </xf>
    <xf numFmtId="164" fontId="11" fillId="0" borderId="4" xfId="3" applyNumberFormat="1" applyFont="1" applyFill="1" applyBorder="1" applyAlignment="1">
      <alignment vertical="center" wrapText="1"/>
    </xf>
    <xf numFmtId="0" fontId="11" fillId="0" borderId="7" xfId="9" applyFont="1" applyFill="1" applyBorder="1" applyAlignment="1">
      <alignment vertical="center" wrapText="1"/>
    </xf>
    <xf numFmtId="0" fontId="9" fillId="0" borderId="8" xfId="8" applyFont="1" applyFill="1" applyBorder="1" applyAlignment="1">
      <alignment vertical="center" wrapText="1"/>
    </xf>
    <xf numFmtId="0" fontId="7" fillId="0" borderId="0" xfId="7" applyFont="1" applyBorder="1" applyAlignment="1" applyProtection="1">
      <alignment vertical="center"/>
      <protection locked="0"/>
    </xf>
    <xf numFmtId="0" fontId="7" fillId="0" borderId="0" xfId="7" applyFont="1" applyBorder="1" applyAlignment="1" applyProtection="1">
      <alignment horizontal="center" vertical="center"/>
      <protection locked="0"/>
    </xf>
    <xf numFmtId="0" fontId="7" fillId="0" borderId="0" xfId="7" applyFont="1" applyBorder="1" applyAlignment="1" applyProtection="1">
      <alignment vertical="center" wrapText="1"/>
      <protection locked="0"/>
    </xf>
    <xf numFmtId="164" fontId="7" fillId="0" borderId="0" xfId="3" applyNumberFormat="1" applyFont="1" applyBorder="1" applyAlignment="1" applyProtection="1">
      <alignment vertical="center"/>
      <protection locked="0"/>
    </xf>
    <xf numFmtId="165" fontId="7" fillId="0" borderId="0" xfId="7" applyNumberFormat="1" applyFont="1" applyBorder="1" applyAlignment="1" applyProtection="1">
      <alignment vertical="center"/>
      <protection locked="0"/>
    </xf>
    <xf numFmtId="166" fontId="7" fillId="0" borderId="0" xfId="7" applyNumberFormat="1" applyFont="1" applyBorder="1" applyAlignment="1" applyProtection="1">
      <alignment vertical="center"/>
      <protection locked="0"/>
    </xf>
    <xf numFmtId="0" fontId="11" fillId="0" borderId="0" xfId="11" applyFont="1" applyFill="1" applyAlignment="1">
      <alignment vertical="center"/>
    </xf>
    <xf numFmtId="0" fontId="11" fillId="0" borderId="0" xfId="11" applyFont="1" applyFill="1" applyAlignment="1">
      <alignment horizontal="left" vertical="center"/>
    </xf>
    <xf numFmtId="0" fontId="14" fillId="0" borderId="0" xfId="11" applyFont="1" applyFill="1" applyAlignment="1">
      <alignment horizontal="left" vertical="center"/>
    </xf>
    <xf numFmtId="0" fontId="14" fillId="0" borderId="0" xfId="11" applyFont="1" applyFill="1" applyAlignment="1">
      <alignment horizontal="left" vertical="center" wrapText="1"/>
    </xf>
    <xf numFmtId="0" fontId="11" fillId="0" borderId="0" xfId="11" applyFont="1" applyFill="1" applyAlignment="1">
      <alignment horizontal="center" vertical="center" wrapText="1"/>
    </xf>
    <xf numFmtId="0" fontId="11" fillId="0" borderId="0" xfId="11" applyFont="1" applyFill="1" applyAlignment="1">
      <alignment horizontal="center" vertical="center"/>
    </xf>
    <xf numFmtId="0" fontId="14" fillId="6" borderId="1" xfId="11" applyFont="1" applyFill="1" applyBorder="1" applyAlignment="1">
      <alignment horizontal="center" vertical="center" wrapText="1"/>
    </xf>
    <xf numFmtId="0" fontId="14" fillId="0" borderId="9" xfId="11" applyFont="1" applyFill="1" applyBorder="1" applyAlignment="1">
      <alignment vertical="center" wrapText="1"/>
    </xf>
    <xf numFmtId="0" fontId="11" fillId="0" borderId="9" xfId="11" applyFont="1" applyFill="1" applyBorder="1" applyAlignment="1">
      <alignment horizontal="center" vertical="center" wrapText="1"/>
    </xf>
    <xf numFmtId="0" fontId="11" fillId="0" borderId="3" xfId="11" applyFont="1" applyFill="1" applyBorder="1" applyAlignment="1">
      <alignment horizontal="left" vertical="center" wrapText="1"/>
    </xf>
    <xf numFmtId="0" fontId="11" fillId="0" borderId="9" xfId="11" applyFont="1" applyFill="1" applyBorder="1" applyAlignment="1">
      <alignment horizontal="center" vertical="center"/>
    </xf>
    <xf numFmtId="3" fontId="15" fillId="0" borderId="9" xfId="11" applyNumberFormat="1" applyFont="1" applyFill="1" applyBorder="1" applyAlignment="1">
      <alignment horizontal="right" vertical="center"/>
    </xf>
    <xf numFmtId="0" fontId="11" fillId="0" borderId="10" xfId="11" quotePrefix="1" applyFont="1" applyFill="1" applyBorder="1" applyAlignment="1">
      <alignment vertical="center" wrapText="1"/>
    </xf>
    <xf numFmtId="0" fontId="11" fillId="0" borderId="10" xfId="11" quotePrefix="1" applyFont="1" applyFill="1" applyBorder="1" applyAlignment="1">
      <alignment horizontal="center" vertical="center" wrapText="1"/>
    </xf>
    <xf numFmtId="0" fontId="11" fillId="0" borderId="4" xfId="11" applyFont="1" applyFill="1" applyBorder="1" applyAlignment="1">
      <alignment horizontal="left" vertical="center" wrapText="1"/>
    </xf>
    <xf numFmtId="0" fontId="11" fillId="0" borderId="10" xfId="11" applyFont="1" applyFill="1" applyBorder="1" applyAlignment="1">
      <alignment horizontal="center" vertical="center"/>
    </xf>
    <xf numFmtId="3" fontId="11" fillId="0" borderId="10" xfId="11" applyNumberFormat="1" applyFont="1" applyFill="1" applyBorder="1" applyAlignment="1">
      <alignment horizontal="right" vertical="center"/>
    </xf>
    <xf numFmtId="0" fontId="11" fillId="0" borderId="10" xfId="11" applyFont="1" applyFill="1" applyBorder="1" applyAlignment="1">
      <alignment horizontal="right" vertical="center"/>
    </xf>
    <xf numFmtId="0" fontId="11" fillId="0" borderId="10" xfId="11" applyFont="1" applyFill="1" applyBorder="1" applyAlignment="1">
      <alignment vertical="center" wrapText="1"/>
    </xf>
    <xf numFmtId="0" fontId="11" fillId="0" borderId="10" xfId="11" applyFont="1" applyFill="1" applyBorder="1" applyAlignment="1">
      <alignment horizontal="center" vertical="center" wrapText="1"/>
    </xf>
    <xf numFmtId="0" fontId="11" fillId="0" borderId="11" xfId="11" applyFont="1" applyFill="1" applyBorder="1" applyAlignment="1">
      <alignment vertical="center" wrapText="1"/>
    </xf>
    <xf numFmtId="0" fontId="11" fillId="0" borderId="11" xfId="11" applyFont="1" applyFill="1" applyBorder="1" applyAlignment="1">
      <alignment horizontal="center" vertical="center" wrapText="1"/>
    </xf>
    <xf numFmtId="0" fontId="11" fillId="0" borderId="5" xfId="11" applyFont="1" applyFill="1" applyBorder="1" applyAlignment="1">
      <alignment horizontal="left" vertical="center" wrapText="1"/>
    </xf>
    <xf numFmtId="0" fontId="11" fillId="0" borderId="11" xfId="11" applyFont="1" applyFill="1" applyBorder="1" applyAlignment="1">
      <alignment horizontal="center" vertical="center"/>
    </xf>
    <xf numFmtId="3" fontId="11" fillId="0" borderId="11" xfId="11" applyNumberFormat="1" applyFont="1" applyFill="1" applyBorder="1" applyAlignment="1">
      <alignment horizontal="right" vertical="center"/>
    </xf>
    <xf numFmtId="3" fontId="11" fillId="0" borderId="12" xfId="11" applyNumberFormat="1" applyFont="1" applyFill="1" applyBorder="1" applyAlignment="1">
      <alignment horizontal="right" vertical="center"/>
    </xf>
    <xf numFmtId="0" fontId="14" fillId="0" borderId="3" xfId="11" applyFont="1" applyFill="1" applyBorder="1" applyAlignment="1">
      <alignment vertical="center" wrapText="1"/>
    </xf>
    <xf numFmtId="0" fontId="16" fillId="0" borderId="9" xfId="11" applyFont="1" applyFill="1" applyBorder="1" applyAlignment="1">
      <alignment horizontal="center" vertical="center"/>
    </xf>
    <xf numFmtId="0" fontId="11" fillId="0" borderId="4" xfId="11" applyFont="1" applyFill="1" applyBorder="1" applyAlignment="1">
      <alignment vertical="center" wrapText="1"/>
    </xf>
    <xf numFmtId="0" fontId="11" fillId="0" borderId="5" xfId="11" applyFont="1" applyFill="1" applyBorder="1" applyAlignment="1">
      <alignment vertical="center" wrapText="1"/>
    </xf>
    <xf numFmtId="0" fontId="14" fillId="0" borderId="14" xfId="11" applyFont="1" applyFill="1" applyBorder="1" applyAlignment="1">
      <alignment vertical="center" wrapText="1"/>
    </xf>
    <xf numFmtId="0" fontId="11" fillId="0" borderId="15" xfId="11" applyFont="1" applyFill="1" applyBorder="1" applyAlignment="1">
      <alignment horizontal="center" vertical="center" wrapText="1"/>
    </xf>
    <xf numFmtId="0" fontId="14" fillId="0" borderId="16" xfId="11" applyFont="1" applyFill="1" applyBorder="1" applyAlignment="1">
      <alignment horizontal="left" vertical="center" wrapText="1"/>
    </xf>
    <xf numFmtId="0" fontId="11" fillId="0" borderId="15" xfId="11" applyFont="1" applyFill="1" applyBorder="1" applyAlignment="1">
      <alignment horizontal="center" vertical="center"/>
    </xf>
    <xf numFmtId="0" fontId="11" fillId="0" borderId="18" xfId="11" applyFont="1" applyFill="1" applyBorder="1" applyAlignment="1">
      <alignment vertical="center" wrapText="1"/>
    </xf>
    <xf numFmtId="0" fontId="11" fillId="0" borderId="20" xfId="11" applyFont="1" applyFill="1" applyBorder="1" applyAlignment="1">
      <alignment vertical="center" wrapText="1"/>
    </xf>
    <xf numFmtId="2" fontId="14" fillId="0" borderId="9" xfId="11" applyNumberFormat="1" applyFont="1" applyFill="1" applyBorder="1" applyAlignment="1">
      <alignment vertical="center" wrapText="1"/>
    </xf>
    <xf numFmtId="2" fontId="11" fillId="0" borderId="9" xfId="11" applyNumberFormat="1" applyFont="1" applyFill="1" applyBorder="1" applyAlignment="1">
      <alignment horizontal="center" vertical="center" wrapText="1"/>
    </xf>
    <xf numFmtId="0" fontId="11" fillId="0" borderId="12" xfId="11" applyFont="1" applyFill="1" applyBorder="1" applyAlignment="1">
      <alignment vertical="center" wrapText="1"/>
    </xf>
    <xf numFmtId="0" fontId="11" fillId="0" borderId="12" xfId="11" applyFont="1" applyFill="1" applyBorder="1" applyAlignment="1">
      <alignment horizontal="center" vertical="center" wrapText="1"/>
    </xf>
    <xf numFmtId="0" fontId="11" fillId="0" borderId="21" xfId="11" applyFont="1" applyFill="1" applyBorder="1" applyAlignment="1">
      <alignment horizontal="left" vertical="center" wrapText="1"/>
    </xf>
    <xf numFmtId="0" fontId="11" fillId="0" borderId="12" xfId="11" applyFont="1" applyFill="1" applyBorder="1" applyAlignment="1">
      <alignment horizontal="center" vertical="center"/>
    </xf>
    <xf numFmtId="0" fontId="11" fillId="0" borderId="21" xfId="11" applyFont="1" applyFill="1" applyBorder="1" applyAlignment="1">
      <alignment vertical="center" wrapText="1"/>
    </xf>
    <xf numFmtId="2" fontId="15" fillId="0" borderId="9" xfId="11" applyNumberFormat="1" applyFont="1" applyFill="1" applyBorder="1" applyAlignment="1">
      <alignment vertical="center" wrapText="1"/>
    </xf>
    <xf numFmtId="2" fontId="16" fillId="0" borderId="9" xfId="11" applyNumberFormat="1" applyFont="1" applyFill="1" applyBorder="1" applyAlignment="1">
      <alignment horizontal="center" vertical="center" wrapText="1"/>
    </xf>
    <xf numFmtId="164" fontId="11" fillId="0" borderId="10" xfId="12" applyNumberFormat="1" applyFont="1" applyFill="1" applyBorder="1" applyAlignment="1">
      <alignment horizontal="right"/>
    </xf>
    <xf numFmtId="164" fontId="11" fillId="0" borderId="11" xfId="12" applyNumberFormat="1" applyFont="1" applyFill="1" applyBorder="1" applyAlignment="1">
      <alignment horizontal="right" vertical="center"/>
    </xf>
    <xf numFmtId="1" fontId="14" fillId="0" borderId="1" xfId="11" applyNumberFormat="1" applyFont="1" applyFill="1" applyBorder="1" applyAlignment="1">
      <alignment horizontal="center" vertical="center" wrapText="1"/>
    </xf>
    <xf numFmtId="2" fontId="14" fillId="0" borderId="1" xfId="11" applyNumberFormat="1" applyFont="1" applyFill="1" applyBorder="1" applyAlignment="1">
      <alignment horizontal="center" vertical="center" textRotation="90" wrapText="1"/>
    </xf>
    <xf numFmtId="2" fontId="15" fillId="0" borderId="1" xfId="11" applyNumberFormat="1" applyFont="1" applyFill="1" applyBorder="1" applyAlignment="1">
      <alignment vertical="center" wrapText="1"/>
    </xf>
    <xf numFmtId="2" fontId="16" fillId="0" borderId="1" xfId="11" applyNumberFormat="1" applyFont="1" applyFill="1" applyBorder="1" applyAlignment="1">
      <alignment horizontal="center" vertical="center" wrapText="1"/>
    </xf>
    <xf numFmtId="0" fontId="11" fillId="0" borderId="6" xfId="11" applyFont="1" applyFill="1" applyBorder="1" applyAlignment="1">
      <alignment horizontal="left" vertical="center" wrapText="1"/>
    </xf>
    <xf numFmtId="0" fontId="11" fillId="0" borderId="1" xfId="11" applyFont="1" applyFill="1" applyBorder="1" applyAlignment="1">
      <alignment horizontal="center" vertical="center"/>
    </xf>
    <xf numFmtId="3" fontId="15" fillId="0" borderId="1" xfId="11" applyNumberFormat="1" applyFont="1" applyFill="1" applyBorder="1" applyAlignment="1">
      <alignment horizontal="right" vertical="center"/>
    </xf>
    <xf numFmtId="0" fontId="11" fillId="0" borderId="23" xfId="11" applyFont="1" applyFill="1" applyBorder="1" applyAlignment="1">
      <alignment vertical="center" wrapText="1"/>
    </xf>
    <xf numFmtId="0" fontId="11" fillId="0" borderId="23" xfId="11" applyFont="1" applyFill="1" applyBorder="1" applyAlignment="1">
      <alignment horizontal="center" vertical="center" wrapText="1"/>
    </xf>
    <xf numFmtId="0" fontId="11" fillId="0" borderId="25" xfId="11" applyFont="1" applyFill="1" applyBorder="1" applyAlignment="1">
      <alignment horizontal="left" vertical="center" wrapText="1"/>
    </xf>
    <xf numFmtId="0" fontId="11" fillId="0" borderId="23" xfId="11" applyFont="1" applyFill="1" applyBorder="1" applyAlignment="1">
      <alignment horizontal="center" vertical="center"/>
    </xf>
    <xf numFmtId="3" fontId="11" fillId="0" borderId="23" xfId="11" applyNumberFormat="1" applyFont="1" applyFill="1" applyBorder="1" applyAlignment="1">
      <alignment horizontal="right" vertical="center"/>
    </xf>
    <xf numFmtId="0" fontId="15" fillId="0" borderId="9" xfId="11" applyFont="1" applyFill="1" applyBorder="1" applyAlignment="1">
      <alignment vertical="center" wrapText="1"/>
    </xf>
    <xf numFmtId="0" fontId="16" fillId="0" borderId="9" xfId="11" applyFont="1" applyFill="1" applyBorder="1" applyAlignment="1">
      <alignment horizontal="center" vertical="center" wrapText="1"/>
    </xf>
    <xf numFmtId="0" fontId="11" fillId="0" borderId="3" xfId="11" applyFont="1" applyFill="1" applyBorder="1" applyAlignment="1">
      <alignment vertical="center" wrapText="1"/>
    </xf>
    <xf numFmtId="0" fontId="11" fillId="0" borderId="10" xfId="11" applyFont="1" applyFill="1" applyBorder="1" applyAlignment="1">
      <alignment vertical="center"/>
    </xf>
    <xf numFmtId="0" fontId="15" fillId="0" borderId="3" xfId="11" applyFont="1" applyFill="1" applyBorder="1" applyAlignment="1">
      <alignment vertical="center" wrapText="1"/>
    </xf>
    <xf numFmtId="0" fontId="15" fillId="0" borderId="15" xfId="11" applyFont="1" applyFill="1" applyBorder="1" applyAlignment="1">
      <alignment vertical="center" wrapText="1"/>
    </xf>
    <xf numFmtId="0" fontId="16" fillId="0" borderId="15" xfId="11" applyFont="1" applyFill="1" applyBorder="1" applyAlignment="1">
      <alignment horizontal="center" vertical="center" wrapText="1"/>
    </xf>
    <xf numFmtId="0" fontId="11" fillId="0" borderId="16" xfId="11" applyFont="1" applyFill="1" applyBorder="1" applyAlignment="1">
      <alignment vertical="center" wrapText="1"/>
    </xf>
    <xf numFmtId="0" fontId="16" fillId="0" borderId="15" xfId="11" applyFont="1" applyFill="1" applyBorder="1" applyAlignment="1">
      <alignment horizontal="center" vertical="center"/>
    </xf>
    <xf numFmtId="3" fontId="15" fillId="0" borderId="15" xfId="11" applyNumberFormat="1" applyFont="1" applyFill="1" applyBorder="1" applyAlignment="1">
      <alignment horizontal="right" vertical="center"/>
    </xf>
    <xf numFmtId="0" fontId="11" fillId="0" borderId="15" xfId="11" applyFont="1" applyFill="1" applyBorder="1" applyAlignment="1">
      <alignment vertical="center"/>
    </xf>
    <xf numFmtId="164" fontId="11" fillId="0" borderId="24" xfId="12" applyNumberFormat="1" applyFont="1" applyFill="1" applyBorder="1" applyAlignment="1">
      <alignment vertical="center"/>
    </xf>
    <xf numFmtId="0" fontId="11" fillId="0" borderId="24" xfId="11" applyFont="1" applyFill="1" applyBorder="1" applyAlignment="1">
      <alignment vertical="center"/>
    </xf>
    <xf numFmtId="0" fontId="11" fillId="0" borderId="24" xfId="11" applyFont="1" applyFill="1" applyBorder="1" applyAlignment="1">
      <alignment horizontal="center" vertical="center"/>
    </xf>
    <xf numFmtId="0" fontId="11" fillId="0" borderId="0" xfId="11" applyFont="1" applyFill="1" applyBorder="1" applyAlignment="1">
      <alignment vertical="center" wrapText="1"/>
    </xf>
    <xf numFmtId="164" fontId="11" fillId="0" borderId="10" xfId="12" applyNumberFormat="1" applyFont="1" applyFill="1" applyBorder="1" applyAlignment="1">
      <alignment vertical="center"/>
    </xf>
    <xf numFmtId="164" fontId="11" fillId="0" borderId="10" xfId="12" applyNumberFormat="1" applyFont="1" applyFill="1" applyBorder="1" applyAlignment="1">
      <alignment horizontal="right" vertical="center"/>
    </xf>
    <xf numFmtId="0" fontId="11" fillId="0" borderId="26" xfId="11" applyFont="1" applyFill="1" applyBorder="1" applyAlignment="1">
      <alignment horizontal="right" vertical="center"/>
    </xf>
    <xf numFmtId="0" fontId="11" fillId="0" borderId="27" xfId="11" applyFont="1" applyFill="1" applyBorder="1" applyAlignment="1">
      <alignment horizontal="right" vertical="center"/>
    </xf>
    <xf numFmtId="164" fontId="15" fillId="0" borderId="9" xfId="12" applyNumberFormat="1" applyFont="1" applyFill="1" applyBorder="1" applyAlignment="1">
      <alignment horizontal="right" vertical="center"/>
    </xf>
    <xf numFmtId="0" fontId="15" fillId="0" borderId="9" xfId="11" applyFont="1" applyFill="1" applyBorder="1" applyAlignment="1">
      <alignment horizontal="right" vertical="center"/>
    </xf>
    <xf numFmtId="0" fontId="17" fillId="0" borderId="0" xfId="11" applyFont="1" applyFill="1" applyAlignment="1">
      <alignment vertical="center"/>
    </xf>
    <xf numFmtId="0" fontId="15" fillId="0" borderId="10" xfId="11" applyFont="1" applyFill="1" applyBorder="1" applyAlignment="1">
      <alignment vertical="center" wrapText="1"/>
    </xf>
    <xf numFmtId="0" fontId="16" fillId="0" borderId="10" xfId="11" applyFont="1" applyFill="1" applyBorder="1" applyAlignment="1">
      <alignment horizontal="center" vertical="center" wrapText="1"/>
    </xf>
    <xf numFmtId="0" fontId="15" fillId="0" borderId="11" xfId="11" applyFont="1" applyFill="1" applyBorder="1" applyAlignment="1">
      <alignment vertical="center" wrapText="1"/>
    </xf>
    <xf numFmtId="0" fontId="16" fillId="0" borderId="11" xfId="11" applyFont="1" applyFill="1" applyBorder="1" applyAlignment="1">
      <alignment horizontal="center" vertical="center" wrapText="1"/>
    </xf>
    <xf numFmtId="164" fontId="11" fillId="0" borderId="11" xfId="12" applyNumberFormat="1" applyFont="1" applyFill="1" applyBorder="1" applyAlignment="1">
      <alignment vertical="center"/>
    </xf>
    <xf numFmtId="0" fontId="11" fillId="0" borderId="15" xfId="11" applyFont="1" applyFill="1" applyBorder="1" applyAlignment="1">
      <alignment vertical="center" wrapText="1"/>
    </xf>
    <xf numFmtId="3" fontId="11" fillId="0" borderId="15" xfId="11" applyNumberFormat="1" applyFont="1" applyFill="1" applyBorder="1" applyAlignment="1">
      <alignment horizontal="right" vertical="center"/>
    </xf>
    <xf numFmtId="0" fontId="11" fillId="0" borderId="23" xfId="11" applyFont="1" applyFill="1" applyBorder="1" applyAlignment="1">
      <alignment vertical="center"/>
    </xf>
    <xf numFmtId="0" fontId="11" fillId="0" borderId="25" xfId="11" applyFont="1" applyFill="1" applyBorder="1" applyAlignment="1">
      <alignment vertical="center" wrapText="1"/>
    </xf>
    <xf numFmtId="3" fontId="11" fillId="0" borderId="24" xfId="11" applyNumberFormat="1" applyFont="1" applyFill="1" applyBorder="1" applyAlignment="1">
      <alignment horizontal="right" vertical="center"/>
    </xf>
    <xf numFmtId="0" fontId="16" fillId="0" borderId="11" xfId="11" applyFont="1" applyFill="1" applyBorder="1" applyAlignment="1">
      <alignment horizontal="center" vertical="center"/>
    </xf>
    <xf numFmtId="3" fontId="15" fillId="0" borderId="11" xfId="11" applyNumberFormat="1" applyFont="1" applyFill="1" applyBorder="1" applyAlignment="1">
      <alignment horizontal="right" vertical="center"/>
    </xf>
    <xf numFmtId="164" fontId="15" fillId="0" borderId="22" xfId="12" applyNumberFormat="1" applyFont="1" applyFill="1" applyBorder="1" applyAlignment="1">
      <alignment horizontal="right" vertical="center"/>
    </xf>
    <xf numFmtId="1" fontId="14" fillId="0" borderId="1" xfId="11" applyNumberFormat="1" applyFont="1" applyFill="1" applyBorder="1" applyAlignment="1">
      <alignment horizontal="center" vertical="center"/>
    </xf>
    <xf numFmtId="0" fontId="16" fillId="0" borderId="23" xfId="11" applyFont="1" applyFill="1" applyBorder="1" applyAlignment="1">
      <alignment horizontal="center" vertical="center" wrapText="1"/>
    </xf>
    <xf numFmtId="0" fontId="16" fillId="0" borderId="23" xfId="11" applyFont="1" applyFill="1" applyBorder="1" applyAlignment="1">
      <alignment horizontal="center" vertical="center"/>
    </xf>
    <xf numFmtId="3" fontId="15" fillId="0" borderId="23" xfId="11" applyNumberFormat="1" applyFont="1" applyFill="1" applyBorder="1" applyAlignment="1">
      <alignment horizontal="right" vertical="center"/>
    </xf>
    <xf numFmtId="0" fontId="15" fillId="0" borderId="23" xfId="11" applyFont="1" applyFill="1" applyBorder="1" applyAlignment="1">
      <alignment vertical="center" wrapText="1"/>
    </xf>
    <xf numFmtId="0" fontId="11" fillId="0" borderId="9" xfId="11" applyFont="1" applyFill="1" applyBorder="1" applyAlignment="1">
      <alignment vertical="center" wrapText="1"/>
    </xf>
    <xf numFmtId="0" fontId="16" fillId="0" borderId="24" xfId="11" applyFont="1" applyFill="1" applyBorder="1" applyAlignment="1">
      <alignment horizontal="center" vertical="center" wrapText="1"/>
    </xf>
    <xf numFmtId="0" fontId="16" fillId="0" borderId="24" xfId="11" applyFont="1" applyFill="1" applyBorder="1" applyAlignment="1">
      <alignment horizontal="center" vertical="center"/>
    </xf>
    <xf numFmtId="0" fontId="16" fillId="0" borderId="22" xfId="11" applyFont="1" applyFill="1" applyBorder="1" applyAlignment="1">
      <alignment horizontal="center" vertical="center" wrapText="1"/>
    </xf>
    <xf numFmtId="0" fontId="11" fillId="0" borderId="6" xfId="11" applyFont="1" applyFill="1" applyBorder="1" applyAlignment="1">
      <alignment vertical="center" wrapText="1"/>
    </xf>
    <xf numFmtId="0" fontId="16" fillId="0" borderId="1" xfId="11" applyFont="1" applyFill="1" applyBorder="1" applyAlignment="1">
      <alignment horizontal="center" vertical="center"/>
    </xf>
    <xf numFmtId="0" fontId="14" fillId="0" borderId="15" xfId="11" applyFont="1" applyFill="1" applyBorder="1" applyAlignment="1">
      <alignment vertical="center" wrapText="1"/>
    </xf>
    <xf numFmtId="0" fontId="11" fillId="0" borderId="9" xfId="11" applyFont="1" applyFill="1" applyBorder="1" applyAlignment="1">
      <alignment horizontal="left" vertical="center" wrapText="1"/>
    </xf>
    <xf numFmtId="0" fontId="11" fillId="0" borderId="16" xfId="11" applyFont="1" applyFill="1" applyBorder="1" applyAlignment="1">
      <alignment horizontal="left" vertical="center" wrapText="1"/>
    </xf>
    <xf numFmtId="0" fontId="14" fillId="0" borderId="31" xfId="11" applyFont="1" applyFill="1" applyBorder="1" applyAlignment="1">
      <alignment vertical="center" wrapText="1"/>
    </xf>
    <xf numFmtId="0" fontId="11" fillId="0" borderId="33" xfId="11" applyFont="1" applyFill="1" applyBorder="1" applyAlignment="1">
      <alignment vertical="center" wrapText="1"/>
    </xf>
    <xf numFmtId="0" fontId="11" fillId="0" borderId="10" xfId="11" applyFont="1" applyFill="1" applyBorder="1" applyAlignment="1">
      <alignment horizontal="left" vertical="center" wrapText="1"/>
    </xf>
    <xf numFmtId="0" fontId="14" fillId="0" borderId="10" xfId="11" applyFont="1" applyFill="1" applyBorder="1" applyAlignment="1">
      <alignment horizontal="justify" vertical="center" wrapText="1"/>
    </xf>
    <xf numFmtId="0" fontId="14" fillId="0" borderId="34" xfId="11" applyFont="1" applyFill="1" applyBorder="1" applyAlignment="1">
      <alignment horizontal="justify" vertical="center" wrapText="1"/>
    </xf>
    <xf numFmtId="0" fontId="11" fillId="0" borderId="36" xfId="11" applyFont="1" applyFill="1" applyBorder="1" applyAlignment="1">
      <alignment vertical="center" wrapText="1"/>
    </xf>
    <xf numFmtId="0" fontId="11" fillId="0" borderId="37" xfId="11" applyFont="1" applyFill="1" applyBorder="1" applyAlignment="1">
      <alignment vertical="center" wrapText="1"/>
    </xf>
    <xf numFmtId="0" fontId="14" fillId="0" borderId="33" xfId="11" applyFont="1" applyFill="1" applyBorder="1" applyAlignment="1">
      <alignment vertical="center" wrapText="1"/>
    </xf>
    <xf numFmtId="3" fontId="15" fillId="0" borderId="10" xfId="11" applyNumberFormat="1" applyFont="1" applyFill="1" applyBorder="1" applyAlignment="1">
      <alignment horizontal="right" vertical="center"/>
    </xf>
    <xf numFmtId="0" fontId="15" fillId="0" borderId="26" xfId="11" applyFont="1" applyFill="1" applyBorder="1" applyAlignment="1">
      <alignment vertical="center" wrapText="1"/>
    </xf>
    <xf numFmtId="0" fontId="11" fillId="0" borderId="33" xfId="11" applyFont="1" applyFill="1" applyBorder="1" applyAlignment="1">
      <alignment vertical="center"/>
    </xf>
    <xf numFmtId="0" fontId="16" fillId="0" borderId="10" xfId="11" applyFont="1" applyFill="1" applyBorder="1" applyAlignment="1">
      <alignment horizontal="center" vertical="center"/>
    </xf>
    <xf numFmtId="0" fontId="11" fillId="0" borderId="37" xfId="11" applyFont="1" applyFill="1" applyBorder="1" applyAlignment="1">
      <alignment vertical="center"/>
    </xf>
    <xf numFmtId="0" fontId="11" fillId="0" borderId="31" xfId="11" applyFont="1" applyFill="1" applyBorder="1" applyAlignment="1">
      <alignment horizontal="left" vertical="center" wrapText="1"/>
    </xf>
    <xf numFmtId="0" fontId="14" fillId="0" borderId="16" xfId="11" applyFont="1" applyFill="1" applyBorder="1" applyAlignment="1">
      <alignment vertical="center" wrapText="1"/>
    </xf>
    <xf numFmtId="0" fontId="11" fillId="0" borderId="24" xfId="11" applyFont="1" applyFill="1" applyBorder="1" applyAlignment="1">
      <alignment vertical="center" wrapText="1"/>
    </xf>
    <xf numFmtId="0" fontId="11" fillId="0" borderId="24" xfId="11" applyFont="1" applyFill="1" applyBorder="1" applyAlignment="1">
      <alignment horizontal="center" vertical="center" wrapText="1"/>
    </xf>
    <xf numFmtId="0" fontId="11" fillId="0" borderId="40" xfId="11" applyFont="1" applyFill="1" applyBorder="1" applyAlignment="1">
      <alignment vertical="center" wrapText="1"/>
    </xf>
    <xf numFmtId="0" fontId="11" fillId="0" borderId="11" xfId="11" applyFont="1" applyFill="1" applyBorder="1" applyAlignment="1">
      <alignment vertical="center"/>
    </xf>
    <xf numFmtId="1" fontId="14" fillId="0" borderId="22" xfId="11" applyNumberFormat="1" applyFont="1" applyFill="1" applyBorder="1" applyAlignment="1">
      <alignment horizontal="center" vertical="center" wrapText="1"/>
    </xf>
    <xf numFmtId="2" fontId="14" fillId="0" borderId="22" xfId="11" applyNumberFormat="1" applyFont="1" applyFill="1" applyBorder="1" applyAlignment="1">
      <alignment horizontal="center" vertical="center" textRotation="90" wrapText="1"/>
    </xf>
    <xf numFmtId="164" fontId="11" fillId="0" borderId="15" xfId="12" applyNumberFormat="1" applyFont="1" applyFill="1" applyBorder="1" applyAlignment="1">
      <alignment vertical="center"/>
    </xf>
    <xf numFmtId="164" fontId="11" fillId="0" borderId="15" xfId="12" applyNumberFormat="1" applyFont="1" applyFill="1" applyBorder="1" applyAlignment="1">
      <alignment horizontal="right" vertical="center"/>
    </xf>
    <xf numFmtId="164" fontId="11" fillId="0" borderId="12" xfId="12" applyNumberFormat="1" applyFont="1" applyFill="1" applyBorder="1" applyAlignment="1">
      <alignment horizontal="right" vertical="center"/>
    </xf>
    <xf numFmtId="0" fontId="11" fillId="0" borderId="31" xfId="11" applyFont="1" applyFill="1" applyBorder="1" applyAlignment="1">
      <alignment horizontal="center" vertical="center" wrapText="1"/>
    </xf>
    <xf numFmtId="164" fontId="11" fillId="0" borderId="9" xfId="12" applyNumberFormat="1" applyFont="1" applyFill="1" applyBorder="1" applyAlignment="1">
      <alignment horizontal="right" vertical="center"/>
    </xf>
    <xf numFmtId="0" fontId="11" fillId="0" borderId="15" xfId="11" applyFont="1" applyFill="1" applyBorder="1" applyAlignment="1">
      <alignment horizontal="left" vertical="center" wrapText="1"/>
    </xf>
    <xf numFmtId="0" fontId="11" fillId="0" borderId="37" xfId="11" applyFont="1" applyFill="1" applyBorder="1" applyAlignment="1">
      <alignment horizontal="center" vertical="center" wrapText="1"/>
    </xf>
    <xf numFmtId="0" fontId="11" fillId="0" borderId="0" xfId="11" applyFont="1" applyFill="1" applyBorder="1" applyAlignment="1">
      <alignment vertical="center"/>
    </xf>
    <xf numFmtId="0" fontId="11" fillId="0" borderId="36" xfId="11" applyFont="1" applyFill="1" applyBorder="1" applyAlignment="1">
      <alignment horizontal="center" vertical="center" wrapText="1"/>
    </xf>
    <xf numFmtId="0" fontId="11" fillId="0" borderId="25" xfId="11" applyFont="1" applyFill="1" applyBorder="1" applyAlignment="1">
      <alignment vertical="center"/>
    </xf>
    <xf numFmtId="164" fontId="11" fillId="0" borderId="9" xfId="12" applyNumberFormat="1" applyFont="1" applyFill="1" applyBorder="1" applyAlignment="1">
      <alignment vertical="center"/>
    </xf>
    <xf numFmtId="164" fontId="11" fillId="0" borderId="23" xfId="12" applyNumberFormat="1" applyFont="1" applyFill="1" applyBorder="1" applyAlignment="1">
      <alignment horizontal="right" vertical="center"/>
    </xf>
    <xf numFmtId="164" fontId="11" fillId="0" borderId="12" xfId="12" applyNumberFormat="1" applyFont="1" applyFill="1" applyBorder="1" applyAlignment="1">
      <alignment vertical="center"/>
    </xf>
    <xf numFmtId="0" fontId="11" fillId="0" borderId="0" xfId="11" applyFont="1" applyFill="1" applyBorder="1" applyAlignment="1">
      <alignment horizontal="left" vertical="center" wrapText="1"/>
    </xf>
    <xf numFmtId="0" fontId="11" fillId="0" borderId="12" xfId="11" applyFont="1" applyFill="1" applyBorder="1" applyAlignment="1">
      <alignment horizontal="left" vertical="center" wrapText="1"/>
    </xf>
    <xf numFmtId="0" fontId="11" fillId="0" borderId="22" xfId="11" applyFont="1" applyFill="1" applyBorder="1" applyAlignment="1">
      <alignment horizontal="center" vertical="center"/>
    </xf>
    <xf numFmtId="164" fontId="11" fillId="0" borderId="22" xfId="12" applyNumberFormat="1" applyFont="1" applyFill="1" applyBorder="1" applyAlignment="1">
      <alignment horizontal="right" vertical="center"/>
    </xf>
    <xf numFmtId="164" fontId="11" fillId="0" borderId="7" xfId="12" applyNumberFormat="1" applyFont="1" applyFill="1" applyBorder="1" applyAlignment="1">
      <alignment vertical="center"/>
    </xf>
    <xf numFmtId="0" fontId="11" fillId="0" borderId="11" xfId="11" applyFont="1" applyFill="1" applyBorder="1" applyAlignment="1">
      <alignment horizontal="left" vertical="center" wrapText="1"/>
    </xf>
    <xf numFmtId="164" fontId="11" fillId="0" borderId="23" xfId="12" applyNumberFormat="1" applyFont="1" applyFill="1" applyBorder="1" applyAlignment="1">
      <alignment vertical="center"/>
    </xf>
    <xf numFmtId="164" fontId="11" fillId="0" borderId="31" xfId="12" applyNumberFormat="1" applyFont="1" applyFill="1" applyBorder="1" applyAlignment="1">
      <alignment vertical="center" wrapText="1"/>
    </xf>
    <xf numFmtId="164" fontId="11" fillId="0" borderId="9" xfId="12" applyNumberFormat="1" applyFont="1" applyFill="1" applyBorder="1" applyAlignment="1">
      <alignment horizontal="center" vertical="center"/>
    </xf>
    <xf numFmtId="3" fontId="11" fillId="0" borderId="9" xfId="11" applyNumberFormat="1" applyFont="1" applyFill="1" applyBorder="1" applyAlignment="1">
      <alignment horizontal="right" vertical="center"/>
    </xf>
    <xf numFmtId="164" fontId="11" fillId="0" borderId="34" xfId="12" applyNumberFormat="1" applyFont="1" applyFill="1" applyBorder="1" applyAlignment="1">
      <alignment vertical="center" wrapText="1"/>
    </xf>
    <xf numFmtId="164" fontId="11" fillId="0" borderId="10" xfId="12" applyNumberFormat="1" applyFont="1" applyFill="1" applyBorder="1" applyAlignment="1">
      <alignment horizontal="center" vertical="center"/>
    </xf>
    <xf numFmtId="164" fontId="11" fillId="0" borderId="33" xfId="12" applyNumberFormat="1" applyFont="1" applyFill="1" applyBorder="1" applyAlignment="1">
      <alignment vertical="center" wrapText="1"/>
    </xf>
    <xf numFmtId="0" fontId="11" fillId="0" borderId="17" xfId="11" applyFont="1" applyFill="1" applyBorder="1" applyAlignment="1">
      <alignment horizontal="center" vertical="center" wrapText="1"/>
    </xf>
    <xf numFmtId="164" fontId="11" fillId="0" borderId="37" xfId="12" applyNumberFormat="1" applyFont="1" applyFill="1" applyBorder="1" applyAlignment="1">
      <alignment vertical="center" wrapText="1"/>
    </xf>
    <xf numFmtId="0" fontId="14" fillId="0" borderId="39" xfId="11" applyFont="1" applyFill="1" applyBorder="1" applyAlignment="1">
      <alignment horizontal="center" vertical="center" textRotation="90" wrapText="1"/>
    </xf>
    <xf numFmtId="164" fontId="11" fillId="0" borderId="12" xfId="12" applyNumberFormat="1" applyFont="1" applyFill="1" applyBorder="1" applyAlignment="1">
      <alignment horizontal="center" vertical="center"/>
    </xf>
    <xf numFmtId="164" fontId="11" fillId="0" borderId="33" xfId="12" applyNumberFormat="1" applyFont="1" applyFill="1" applyBorder="1" applyAlignment="1">
      <alignment horizontal="center" vertical="center" wrapText="1"/>
    </xf>
    <xf numFmtId="0" fontId="14" fillId="0" borderId="28" xfId="11" applyFont="1" applyFill="1" applyBorder="1" applyAlignment="1">
      <alignment horizontal="center" vertical="center" textRotation="90" wrapText="1"/>
    </xf>
    <xf numFmtId="164" fontId="11" fillId="0" borderId="11" xfId="12" applyNumberFormat="1" applyFont="1" applyFill="1" applyBorder="1" applyAlignment="1">
      <alignment horizontal="center" vertical="center"/>
    </xf>
    <xf numFmtId="164" fontId="11" fillId="0" borderId="36" xfId="12" applyNumberFormat="1" applyFont="1" applyFill="1" applyBorder="1" applyAlignment="1">
      <alignment horizontal="center" vertical="center" wrapText="1"/>
    </xf>
    <xf numFmtId="0" fontId="11" fillId="0" borderId="22" xfId="11" applyFont="1" applyFill="1" applyBorder="1" applyAlignment="1">
      <alignment horizontal="center" vertical="center" wrapText="1"/>
    </xf>
    <xf numFmtId="0" fontId="11" fillId="0" borderId="31" xfId="11" applyFont="1" applyFill="1" applyBorder="1" applyAlignment="1">
      <alignment vertical="center" wrapText="1"/>
    </xf>
    <xf numFmtId="164" fontId="11" fillId="0" borderId="9" xfId="12" applyNumberFormat="1" applyFont="1" applyFill="1" applyBorder="1" applyAlignment="1">
      <alignment horizontal="right" vertical="center" wrapText="1"/>
    </xf>
    <xf numFmtId="0" fontId="11" fillId="0" borderId="9" xfId="11" applyFont="1" applyFill="1" applyBorder="1" applyAlignment="1">
      <alignment horizontal="right" vertical="center"/>
    </xf>
    <xf numFmtId="164" fontId="11" fillId="0" borderId="10" xfId="12" applyNumberFormat="1" applyFont="1" applyFill="1" applyBorder="1" applyAlignment="1">
      <alignment horizontal="right" vertical="center" wrapText="1"/>
    </xf>
    <xf numFmtId="164" fontId="11" fillId="0" borderId="11" xfId="12" applyNumberFormat="1" applyFont="1" applyFill="1" applyBorder="1" applyAlignment="1">
      <alignment horizontal="right" vertical="center" wrapText="1"/>
    </xf>
    <xf numFmtId="0" fontId="11" fillId="0" borderId="11" xfId="11" applyFont="1" applyFill="1" applyBorder="1" applyAlignment="1">
      <alignment horizontal="right" vertical="center"/>
    </xf>
    <xf numFmtId="0" fontId="11" fillId="0" borderId="42" xfId="11" applyFont="1" applyFill="1" applyBorder="1" applyAlignment="1">
      <alignment vertical="center" wrapText="1"/>
    </xf>
    <xf numFmtId="0" fontId="11" fillId="0" borderId="15" xfId="11" applyFont="1" applyFill="1" applyBorder="1" applyAlignment="1">
      <alignment horizontal="right" vertical="center"/>
    </xf>
    <xf numFmtId="0" fontId="11" fillId="0" borderId="43" xfId="11" applyFont="1" applyFill="1" applyBorder="1" applyAlignment="1">
      <alignment vertical="center" wrapText="1"/>
    </xf>
    <xf numFmtId="0" fontId="11" fillId="0" borderId="9" xfId="11" applyFont="1" applyFill="1" applyBorder="1" applyAlignment="1">
      <alignment vertical="center"/>
    </xf>
    <xf numFmtId="0" fontId="14" fillId="0" borderId="40" xfId="11" applyFont="1" applyFill="1" applyBorder="1" applyAlignment="1">
      <alignment vertical="center"/>
    </xf>
    <xf numFmtId="0" fontId="14" fillId="0" borderId="40" xfId="11" applyFont="1" applyFill="1" applyBorder="1" applyAlignment="1">
      <alignment horizontal="left" vertical="center"/>
    </xf>
    <xf numFmtId="0" fontId="14" fillId="0" borderId="40" xfId="11" applyFont="1" applyFill="1" applyBorder="1" applyAlignment="1">
      <alignment vertical="center" wrapText="1"/>
    </xf>
    <xf numFmtId="0" fontId="11" fillId="0" borderId="40" xfId="11" applyFont="1" applyFill="1" applyBorder="1" applyAlignment="1">
      <alignment horizontal="center" vertical="center" wrapText="1"/>
    </xf>
    <xf numFmtId="0" fontId="11" fillId="0" borderId="40" xfId="11" applyFont="1" applyFill="1" applyBorder="1" applyAlignment="1">
      <alignment horizontal="center" vertical="center"/>
    </xf>
    <xf numFmtId="164" fontId="14" fillId="0" borderId="40" xfId="12" applyNumberFormat="1" applyFont="1" applyFill="1" applyBorder="1" applyAlignment="1">
      <alignment vertical="center"/>
    </xf>
    <xf numFmtId="0" fontId="11" fillId="0" borderId="0" xfId="11" applyFont="1" applyFill="1" applyBorder="1" applyAlignment="1">
      <alignment horizontal="center" vertical="center"/>
    </xf>
    <xf numFmtId="0" fontId="11" fillId="0" borderId="0" xfId="11" applyFont="1" applyFill="1" applyBorder="1" applyAlignment="1">
      <alignment horizontal="center" vertical="center" wrapText="1"/>
    </xf>
    <xf numFmtId="3" fontId="11" fillId="0" borderId="0" xfId="11" applyNumberFormat="1" applyFont="1" applyFill="1" applyBorder="1" applyAlignment="1">
      <alignment horizontal="right" vertical="center"/>
    </xf>
    <xf numFmtId="0" fontId="11" fillId="0" borderId="0" xfId="11" applyFont="1" applyFill="1" applyAlignment="1">
      <alignment vertical="center" wrapText="1"/>
    </xf>
    <xf numFmtId="0" fontId="2" fillId="8" borderId="1" xfId="1" applyFont="1" applyFill="1" applyBorder="1" applyAlignment="1">
      <alignment horizontal="center" vertical="center" wrapText="1"/>
    </xf>
    <xf numFmtId="164" fontId="2" fillId="8" borderId="1" xfId="6" applyNumberFormat="1" applyFont="1" applyFill="1" applyBorder="1" applyAlignment="1">
      <alignment horizontal="center" vertical="center" wrapText="1"/>
    </xf>
    <xf numFmtId="164" fontId="2" fillId="4" borderId="1" xfId="6" applyNumberFormat="1" applyFont="1" applyFill="1" applyBorder="1" applyAlignment="1" applyProtection="1">
      <alignment horizontal="center" vertical="center" wrapText="1"/>
      <protection locked="0"/>
    </xf>
    <xf numFmtId="164" fontId="7" fillId="0" borderId="1" xfId="6" applyNumberFormat="1" applyFont="1" applyBorder="1" applyAlignment="1" applyProtection="1">
      <alignment vertical="center"/>
      <protection locked="0"/>
    </xf>
    <xf numFmtId="164" fontId="7" fillId="0" borderId="0" xfId="6" applyNumberFormat="1" applyFont="1" applyBorder="1" applyAlignment="1" applyProtection="1">
      <alignment vertical="center"/>
      <protection locked="0"/>
    </xf>
    <xf numFmtId="164" fontId="18" fillId="8" borderId="1" xfId="6" applyNumberFormat="1" applyFont="1" applyFill="1" applyBorder="1" applyAlignment="1">
      <alignment horizontal="center" vertical="center" wrapText="1"/>
    </xf>
    <xf numFmtId="0" fontId="19" fillId="0" borderId="0" xfId="0" applyFont="1"/>
    <xf numFmtId="0" fontId="19" fillId="0" borderId="1" xfId="0" applyFont="1" applyBorder="1"/>
    <xf numFmtId="164" fontId="19" fillId="0" borderId="1" xfId="6" applyNumberFormat="1" applyFont="1" applyBorder="1"/>
    <xf numFmtId="1" fontId="19" fillId="0" borderId="1" xfId="0" applyNumberFormat="1" applyFont="1" applyBorder="1"/>
    <xf numFmtId="164" fontId="19" fillId="0" borderId="0" xfId="6" applyNumberFormat="1" applyFont="1"/>
    <xf numFmtId="0" fontId="19" fillId="0" borderId="1" xfId="0" applyFont="1" applyBorder="1" applyAlignment="1">
      <alignment wrapText="1"/>
    </xf>
    <xf numFmtId="0" fontId="19" fillId="0" borderId="0" xfId="0" applyFont="1" applyAlignment="1">
      <alignment wrapText="1"/>
    </xf>
    <xf numFmtId="0" fontId="2" fillId="2" borderId="1" xfId="1" applyFont="1" applyFill="1" applyBorder="1" applyAlignment="1">
      <alignment horizontal="center" vertical="center" wrapText="1"/>
    </xf>
    <xf numFmtId="0" fontId="2" fillId="10" borderId="1" xfId="1" applyFont="1" applyFill="1" applyBorder="1" applyAlignment="1">
      <alignment horizontal="center" vertical="center" wrapText="1"/>
    </xf>
    <xf numFmtId="164" fontId="18" fillId="10" borderId="1" xfId="6" applyNumberFormat="1" applyFont="1" applyFill="1" applyBorder="1" applyAlignment="1">
      <alignment horizontal="center" vertical="center" wrapText="1"/>
    </xf>
    <xf numFmtId="0" fontId="18" fillId="8" borderId="1" xfId="1" applyFont="1" applyFill="1" applyBorder="1" applyAlignment="1">
      <alignment horizontal="center" vertical="center" wrapText="1"/>
    </xf>
    <xf numFmtId="0" fontId="2" fillId="7" borderId="1" xfId="1" applyFont="1" applyFill="1" applyBorder="1" applyAlignment="1">
      <alignment horizontal="center" vertical="center" wrapText="1"/>
    </xf>
    <xf numFmtId="164" fontId="2" fillId="7" borderId="1" xfId="6" applyNumberFormat="1" applyFont="1" applyFill="1" applyBorder="1" applyAlignment="1">
      <alignment horizontal="center" vertical="center" wrapText="1"/>
    </xf>
    <xf numFmtId="164" fontId="18" fillId="7" borderId="1" xfId="6" applyNumberFormat="1" applyFont="1" applyFill="1" applyBorder="1" applyAlignment="1">
      <alignment horizontal="center" vertical="center" wrapText="1"/>
    </xf>
    <xf numFmtId="0" fontId="2" fillId="11" borderId="1" xfId="1" applyFont="1" applyFill="1" applyBorder="1" applyAlignment="1">
      <alignment horizontal="center" vertical="center" wrapText="1"/>
    </xf>
    <xf numFmtId="164" fontId="2" fillId="11" borderId="1" xfId="6" applyNumberFormat="1" applyFont="1" applyFill="1" applyBorder="1" applyAlignment="1">
      <alignment horizontal="center" vertical="center" wrapText="1"/>
    </xf>
    <xf numFmtId="0" fontId="20" fillId="0" borderId="0" xfId="0" applyFont="1"/>
    <xf numFmtId="0" fontId="21" fillId="2" borderId="1" xfId="1" applyFont="1" applyFill="1" applyBorder="1" applyAlignment="1">
      <alignment horizontal="center" vertical="center" wrapText="1"/>
    </xf>
    <xf numFmtId="0" fontId="21" fillId="10" borderId="1" xfId="1" applyFont="1" applyFill="1" applyBorder="1" applyAlignment="1">
      <alignment horizontal="center" vertical="center" wrapText="1"/>
    </xf>
    <xf numFmtId="164" fontId="22" fillId="10" borderId="1" xfId="6" quotePrefix="1" applyNumberFormat="1" applyFont="1" applyFill="1" applyBorder="1" applyAlignment="1">
      <alignment horizontal="center" vertical="center" wrapText="1"/>
    </xf>
    <xf numFmtId="0" fontId="21" fillId="8" borderId="1" xfId="1" applyFont="1" applyFill="1" applyBorder="1" applyAlignment="1">
      <alignment horizontal="center" vertical="center" wrapText="1"/>
    </xf>
    <xf numFmtId="0" fontId="22" fillId="8" borderId="1" xfId="1" quotePrefix="1" applyFont="1" applyFill="1" applyBorder="1" applyAlignment="1">
      <alignment horizontal="center" vertical="center" wrapText="1"/>
    </xf>
    <xf numFmtId="0" fontId="21" fillId="7" borderId="1" xfId="1" applyFont="1" applyFill="1" applyBorder="1" applyAlignment="1">
      <alignment horizontal="center" vertical="center" wrapText="1"/>
    </xf>
    <xf numFmtId="164" fontId="21" fillId="7" borderId="1" xfId="6" applyNumberFormat="1" applyFont="1" applyFill="1" applyBorder="1" applyAlignment="1">
      <alignment horizontal="center" vertical="center" wrapText="1"/>
    </xf>
    <xf numFmtId="164" fontId="22" fillId="7" borderId="1" xfId="6" quotePrefix="1" applyNumberFormat="1" applyFont="1" applyFill="1" applyBorder="1" applyAlignment="1">
      <alignment horizontal="center" vertical="center" wrapText="1"/>
    </xf>
    <xf numFmtId="164" fontId="21" fillId="8" borderId="1" xfId="6" applyNumberFormat="1" applyFont="1" applyFill="1" applyBorder="1" applyAlignment="1">
      <alignment horizontal="center" vertical="center" wrapText="1"/>
    </xf>
    <xf numFmtId="0" fontId="19" fillId="0" borderId="1" xfId="0" applyFont="1" applyBorder="1" applyAlignment="1">
      <alignment horizontal="center"/>
    </xf>
    <xf numFmtId="0" fontId="19" fillId="0" borderId="0" xfId="0" applyFont="1" applyAlignment="1">
      <alignment horizontal="center"/>
    </xf>
    <xf numFmtId="43" fontId="21" fillId="7" borderId="1" xfId="6" applyNumberFormat="1" applyFont="1" applyFill="1" applyBorder="1" applyAlignment="1">
      <alignment horizontal="center" vertical="center" wrapText="1"/>
    </xf>
    <xf numFmtId="43" fontId="2" fillId="11" borderId="1" xfId="6" applyNumberFormat="1" applyFont="1" applyFill="1" applyBorder="1" applyAlignment="1">
      <alignment horizontal="center" vertical="center" wrapText="1"/>
    </xf>
    <xf numFmtId="43" fontId="19" fillId="0" borderId="1" xfId="0" applyNumberFormat="1" applyFont="1" applyBorder="1"/>
    <xf numFmtId="43" fontId="19" fillId="0" borderId="0" xfId="0" applyNumberFormat="1" applyFont="1"/>
    <xf numFmtId="0" fontId="7" fillId="0" borderId="1" xfId="14" applyFont="1" applyFill="1" applyBorder="1" applyAlignment="1">
      <alignment horizontal="left" wrapText="1"/>
    </xf>
    <xf numFmtId="0" fontId="25" fillId="0" borderId="1" xfId="0" applyFont="1" applyBorder="1"/>
    <xf numFmtId="0" fontId="25" fillId="0" borderId="0" xfId="0" applyFont="1"/>
    <xf numFmtId="164" fontId="24" fillId="9" borderId="1" xfId="6" applyNumberFormat="1" applyFont="1" applyFill="1" applyBorder="1"/>
    <xf numFmtId="0" fontId="19" fillId="12" borderId="1" xfId="0" applyFont="1" applyFill="1" applyBorder="1"/>
    <xf numFmtId="164" fontId="19" fillId="12" borderId="1" xfId="6" applyNumberFormat="1" applyFont="1" applyFill="1" applyBorder="1"/>
    <xf numFmtId="43" fontId="19" fillId="12" borderId="1" xfId="0" applyNumberFormat="1" applyFont="1" applyFill="1" applyBorder="1"/>
    <xf numFmtId="0" fontId="19" fillId="12" borderId="0" xfId="0" applyFont="1" applyFill="1"/>
    <xf numFmtId="164" fontId="7" fillId="0" borderId="1" xfId="6" applyNumberFormat="1" applyFont="1" applyBorder="1"/>
    <xf numFmtId="164" fontId="24" fillId="9" borderId="1" xfId="6" applyNumberFormat="1" applyFont="1" applyFill="1" applyBorder="1" applyAlignment="1">
      <alignment horizontal="center" vertical="center" wrapText="1"/>
    </xf>
    <xf numFmtId="164" fontId="24" fillId="11" borderId="1" xfId="6" applyNumberFormat="1" applyFont="1" applyFill="1" applyBorder="1" applyAlignment="1">
      <alignment horizontal="center" vertical="center" wrapText="1"/>
    </xf>
    <xf numFmtId="164" fontId="24" fillId="9" borderId="0" xfId="6" applyNumberFormat="1" applyFont="1" applyFill="1"/>
    <xf numFmtId="0" fontId="19" fillId="0" borderId="29" xfId="0" applyFont="1" applyBorder="1" applyAlignment="1"/>
    <xf numFmtId="0" fontId="19" fillId="0" borderId="29" xfId="0" applyFont="1" applyBorder="1"/>
    <xf numFmtId="0" fontId="2" fillId="2" borderId="29" xfId="1" applyFont="1" applyFill="1" applyBorder="1" applyAlignment="1">
      <alignment horizontal="center" vertical="center" wrapText="1"/>
    </xf>
    <xf numFmtId="0" fontId="21" fillId="2" borderId="29" xfId="1" applyFont="1" applyFill="1" applyBorder="1" applyAlignment="1">
      <alignment horizontal="center" vertical="center" wrapText="1"/>
    </xf>
    <xf numFmtId="0" fontId="2" fillId="11" borderId="29" xfId="1" applyFont="1" applyFill="1" applyBorder="1" applyAlignment="1">
      <alignment horizontal="center" vertical="center" wrapText="1"/>
    </xf>
    <xf numFmtId="0" fontId="25" fillId="0" borderId="41" xfId="0" applyFont="1" applyBorder="1"/>
    <xf numFmtId="0" fontId="25" fillId="0" borderId="29" xfId="0" applyFont="1" applyBorder="1"/>
    <xf numFmtId="0" fontId="19" fillId="0" borderId="41" xfId="0" applyFont="1" applyBorder="1"/>
    <xf numFmtId="0" fontId="19" fillId="0" borderId="27" xfId="0" applyFont="1" applyBorder="1"/>
    <xf numFmtId="0" fontId="19" fillId="12" borderId="29" xfId="0" applyFont="1" applyFill="1" applyBorder="1"/>
    <xf numFmtId="0" fontId="7" fillId="0" borderId="1" xfId="13" applyFont="1" applyFill="1" applyBorder="1" applyAlignment="1">
      <alignment horizontal="left" wrapText="1"/>
    </xf>
    <xf numFmtId="0" fontId="19" fillId="0" borderId="1" xfId="0" applyFont="1" applyBorder="1" applyAlignment="1">
      <alignment horizontal="center" vertical="center"/>
    </xf>
    <xf numFmtId="0" fontId="19" fillId="0" borderId="1" xfId="0" applyFont="1" applyBorder="1" applyAlignment="1">
      <alignment horizontal="center"/>
    </xf>
    <xf numFmtId="0" fontId="24" fillId="0" borderId="1" xfId="0" applyFont="1" applyBorder="1" applyAlignment="1">
      <alignment horizontal="center" vertical="center"/>
    </xf>
    <xf numFmtId="0" fontId="2" fillId="11" borderId="1" xfId="1" applyFont="1" applyFill="1" applyBorder="1" applyAlignment="1">
      <alignment horizontal="center" vertical="center" wrapText="1"/>
    </xf>
    <xf numFmtId="0" fontId="24" fillId="0" borderId="1" xfId="0" applyFont="1" applyBorder="1" applyAlignment="1">
      <alignment horizontal="center" vertical="center"/>
    </xf>
    <xf numFmtId="0" fontId="19" fillId="0" borderId="0" xfId="0" applyFont="1" applyBorder="1"/>
    <xf numFmtId="0" fontId="7" fillId="0" borderId="0" xfId="14" applyFont="1" applyFill="1" applyBorder="1" applyAlignment="1">
      <alignment horizontal="left" wrapText="1"/>
    </xf>
    <xf numFmtId="0" fontId="7" fillId="9" borderId="1" xfId="14" applyFont="1" applyFill="1" applyBorder="1" applyAlignment="1">
      <alignment horizontal="left" wrapText="1"/>
    </xf>
    <xf numFmtId="0" fontId="7" fillId="10" borderId="1" xfId="14" applyFont="1" applyFill="1" applyBorder="1" applyAlignment="1">
      <alignment horizontal="left" wrapText="1"/>
    </xf>
    <xf numFmtId="0" fontId="7" fillId="13" borderId="1" xfId="14" applyFont="1" applyFill="1" applyBorder="1" applyAlignment="1">
      <alignment horizontal="left" wrapText="1"/>
    </xf>
    <xf numFmtId="0" fontId="24" fillId="0" borderId="1" xfId="0" applyFont="1" applyBorder="1" applyAlignment="1">
      <alignment horizontal="center" vertical="center"/>
    </xf>
    <xf numFmtId="0" fontId="24" fillId="0" borderId="22" xfId="0" applyFont="1" applyBorder="1" applyAlignment="1">
      <alignment horizontal="center" vertical="center"/>
    </xf>
    <xf numFmtId="0" fontId="24" fillId="0" borderId="1" xfId="0" applyFont="1" applyBorder="1" applyAlignment="1">
      <alignment horizontal="center" vertical="center"/>
    </xf>
    <xf numFmtId="0" fontId="24" fillId="0" borderId="1" xfId="0" applyFont="1" applyBorder="1" applyAlignment="1">
      <alignment horizontal="center" vertical="center"/>
    </xf>
    <xf numFmtId="0" fontId="24" fillId="0" borderId="1" xfId="0" applyFont="1" applyBorder="1" applyAlignment="1">
      <alignment horizontal="center" vertical="center"/>
    </xf>
    <xf numFmtId="0" fontId="24" fillId="0" borderId="1" xfId="0" applyFont="1" applyBorder="1" applyAlignment="1">
      <alignment horizontal="center"/>
    </xf>
    <xf numFmtId="43" fontId="19" fillId="0" borderId="0" xfId="0" applyNumberFormat="1" applyFont="1" applyBorder="1"/>
    <xf numFmtId="0" fontId="7" fillId="12" borderId="1" xfId="14" applyFont="1" applyFill="1" applyBorder="1" applyAlignment="1">
      <alignment horizontal="left" wrapText="1"/>
    </xf>
    <xf numFmtId="0" fontId="19" fillId="12" borderId="1" xfId="0" applyFont="1" applyFill="1" applyBorder="1" applyAlignment="1">
      <alignment horizontal="center"/>
    </xf>
    <xf numFmtId="43" fontId="19" fillId="12" borderId="0" xfId="0" applyNumberFormat="1" applyFont="1" applyFill="1" applyBorder="1"/>
    <xf numFmtId="0" fontId="24" fillId="0" borderId="1" xfId="0" applyFont="1" applyBorder="1" applyAlignment="1">
      <alignment horizontal="center" vertical="center"/>
    </xf>
    <xf numFmtId="0" fontId="24" fillId="0" borderId="23" xfId="0" applyFont="1" applyBorder="1" applyAlignment="1">
      <alignment horizontal="center" vertical="center"/>
    </xf>
    <xf numFmtId="0" fontId="24" fillId="0" borderId="23" xfId="0" applyFont="1" applyBorder="1" applyAlignment="1">
      <alignment horizontal="center" vertical="center"/>
    </xf>
    <xf numFmtId="0" fontId="24" fillId="0" borderId="1" xfId="0" applyFont="1" applyBorder="1" applyAlignment="1">
      <alignment horizontal="center" vertical="center"/>
    </xf>
    <xf numFmtId="0" fontId="24" fillId="0" borderId="22" xfId="0" applyFont="1" applyBorder="1" applyAlignment="1">
      <alignment horizontal="center" vertical="center"/>
    </xf>
    <xf numFmtId="0" fontId="24" fillId="0" borderId="23" xfId="0" applyFont="1" applyBorder="1" applyAlignment="1">
      <alignment horizontal="center" vertical="center"/>
    </xf>
    <xf numFmtId="0" fontId="24" fillId="12" borderId="1" xfId="0" applyFont="1" applyFill="1" applyBorder="1" applyAlignment="1">
      <alignment horizontal="center" vertical="center"/>
    </xf>
    <xf numFmtId="0" fontId="19" fillId="12" borderId="1" xfId="0" applyFont="1" applyFill="1" applyBorder="1" applyAlignment="1">
      <alignment wrapText="1"/>
    </xf>
    <xf numFmtId="0" fontId="19" fillId="14" borderId="1" xfId="0" applyFont="1" applyFill="1" applyBorder="1"/>
    <xf numFmtId="0" fontId="7" fillId="14" borderId="1" xfId="14" applyFont="1" applyFill="1" applyBorder="1" applyAlignment="1">
      <alignment horizontal="left" wrapText="1"/>
    </xf>
    <xf numFmtId="0" fontId="13" fillId="0" borderId="0" xfId="11" applyFont="1" applyFill="1" applyAlignment="1">
      <alignment horizontal="center" vertical="center"/>
    </xf>
    <xf numFmtId="0" fontId="14" fillId="6" borderId="1" xfId="11" applyFont="1" applyFill="1" applyBorder="1" applyAlignment="1">
      <alignment horizontal="center" vertical="center"/>
    </xf>
    <xf numFmtId="0" fontId="14" fillId="6" borderId="1" xfId="11" applyFont="1" applyFill="1" applyBorder="1" applyAlignment="1">
      <alignment horizontal="center" vertical="center" wrapText="1"/>
    </xf>
    <xf numFmtId="1" fontId="14" fillId="0" borderId="9" xfId="11" applyNumberFormat="1" applyFont="1" applyFill="1" applyBorder="1" applyAlignment="1">
      <alignment horizontal="center" vertical="center"/>
    </xf>
    <xf numFmtId="1" fontId="14" fillId="0" borderId="10" xfId="11" applyNumberFormat="1" applyFont="1" applyFill="1" applyBorder="1" applyAlignment="1">
      <alignment horizontal="center" vertical="center"/>
    </xf>
    <xf numFmtId="1" fontId="14" fillId="0" borderId="11" xfId="11" applyNumberFormat="1" applyFont="1" applyFill="1" applyBorder="1" applyAlignment="1">
      <alignment horizontal="center" vertical="center"/>
    </xf>
    <xf numFmtId="0" fontId="14" fillId="0" borderId="9" xfId="11" applyFont="1" applyFill="1" applyBorder="1" applyAlignment="1">
      <alignment horizontal="center" vertical="center" textRotation="90" wrapText="1"/>
    </xf>
    <xf numFmtId="0" fontId="14" fillId="0" borderId="10" xfId="11" applyFont="1" applyFill="1" applyBorder="1" applyAlignment="1">
      <alignment horizontal="center" vertical="center" textRotation="90"/>
    </xf>
    <xf numFmtId="0" fontId="14" fillId="0" borderId="11" xfId="11" applyFont="1" applyFill="1" applyBorder="1" applyAlignment="1">
      <alignment horizontal="center" vertical="center" textRotation="90"/>
    </xf>
    <xf numFmtId="1" fontId="14" fillId="0" borderId="13" xfId="11" applyNumberFormat="1" applyFont="1" applyFill="1" applyBorder="1" applyAlignment="1">
      <alignment horizontal="center" vertical="center" wrapText="1"/>
    </xf>
    <xf numFmtId="1" fontId="14" fillId="0" borderId="17" xfId="11" applyNumberFormat="1" applyFont="1" applyFill="1" applyBorder="1" applyAlignment="1">
      <alignment horizontal="center" vertical="center" wrapText="1"/>
    </xf>
    <xf numFmtId="1" fontId="14" fillId="0" borderId="19" xfId="11" applyNumberFormat="1" applyFont="1" applyFill="1" applyBorder="1" applyAlignment="1">
      <alignment horizontal="center" vertical="center" wrapText="1"/>
    </xf>
    <xf numFmtId="2" fontId="14" fillId="0" borderId="13" xfId="11" applyNumberFormat="1" applyFont="1" applyFill="1" applyBorder="1" applyAlignment="1">
      <alignment horizontal="center" vertical="center" textRotation="90" wrapText="1"/>
    </xf>
    <xf numFmtId="2" fontId="14" fillId="0" borderId="17" xfId="11" applyNumberFormat="1" applyFont="1" applyFill="1" applyBorder="1" applyAlignment="1">
      <alignment horizontal="center" vertical="center" textRotation="90" wrapText="1"/>
    </xf>
    <xf numFmtId="2" fontId="14" fillId="0" borderId="19" xfId="11" applyNumberFormat="1" applyFont="1" applyFill="1" applyBorder="1" applyAlignment="1">
      <alignment horizontal="center" vertical="center" textRotation="90" wrapText="1"/>
    </xf>
    <xf numFmtId="1" fontId="14" fillId="0" borderId="9" xfId="11" applyNumberFormat="1" applyFont="1" applyFill="1" applyBorder="1" applyAlignment="1">
      <alignment horizontal="center" vertical="center" wrapText="1"/>
    </xf>
    <xf numFmtId="1" fontId="14" fillId="0" borderId="10" xfId="11" applyNumberFormat="1" applyFont="1" applyFill="1" applyBorder="1" applyAlignment="1">
      <alignment horizontal="center" vertical="center" wrapText="1"/>
    </xf>
    <xf numFmtId="1" fontId="14" fillId="0" borderId="12" xfId="11" applyNumberFormat="1" applyFont="1" applyFill="1" applyBorder="1" applyAlignment="1">
      <alignment horizontal="center" vertical="center" wrapText="1"/>
    </xf>
    <xf numFmtId="2" fontId="14" fillId="0" borderId="9" xfId="11" applyNumberFormat="1" applyFont="1" applyFill="1" applyBorder="1" applyAlignment="1">
      <alignment horizontal="center" vertical="center" textRotation="90" wrapText="1"/>
    </xf>
    <xf numFmtId="2" fontId="14" fillId="0" borderId="10" xfId="11" applyNumberFormat="1" applyFont="1" applyFill="1" applyBorder="1" applyAlignment="1">
      <alignment horizontal="center" vertical="center" textRotation="90" wrapText="1"/>
    </xf>
    <xf numFmtId="2" fontId="14" fillId="0" borderId="12" xfId="11" applyNumberFormat="1" applyFont="1" applyFill="1" applyBorder="1" applyAlignment="1">
      <alignment horizontal="center" vertical="center" textRotation="90" wrapText="1"/>
    </xf>
    <xf numFmtId="1" fontId="14" fillId="0" borderId="11" xfId="11" applyNumberFormat="1" applyFont="1" applyFill="1" applyBorder="1" applyAlignment="1">
      <alignment horizontal="center" vertical="center" wrapText="1"/>
    </xf>
    <xf numFmtId="2" fontId="14" fillId="0" borderId="11" xfId="11" applyNumberFormat="1" applyFont="1" applyFill="1" applyBorder="1" applyAlignment="1">
      <alignment horizontal="center" vertical="center" textRotation="90" wrapText="1"/>
    </xf>
    <xf numFmtId="0" fontId="14" fillId="0" borderId="10" xfId="11" applyFont="1" applyFill="1" applyBorder="1" applyAlignment="1">
      <alignment horizontal="center" vertical="center" textRotation="90" wrapText="1"/>
    </xf>
    <xf numFmtId="0" fontId="14" fillId="0" borderId="11" xfId="11" applyFont="1" applyFill="1" applyBorder="1" applyAlignment="1">
      <alignment horizontal="center" vertical="center" textRotation="90" wrapText="1"/>
    </xf>
    <xf numFmtId="1" fontId="14" fillId="0" borderId="24" xfId="11" applyNumberFormat="1" applyFont="1" applyFill="1" applyBorder="1" applyAlignment="1">
      <alignment horizontal="center" vertical="center" wrapText="1"/>
    </xf>
    <xf numFmtId="1" fontId="14" fillId="0" borderId="23" xfId="11" applyNumberFormat="1" applyFont="1" applyFill="1" applyBorder="1" applyAlignment="1">
      <alignment horizontal="center" vertical="center" wrapText="1"/>
    </xf>
    <xf numFmtId="0" fontId="14" fillId="0" borderId="24" xfId="11" applyFont="1" applyFill="1" applyBorder="1" applyAlignment="1">
      <alignment horizontal="center" vertical="center" textRotation="90" wrapText="1"/>
    </xf>
    <xf numFmtId="1" fontId="14" fillId="0" borderId="1" xfId="11" applyNumberFormat="1" applyFont="1" applyFill="1" applyBorder="1" applyAlignment="1">
      <alignment horizontal="center" vertical="center"/>
    </xf>
    <xf numFmtId="1" fontId="14" fillId="0" borderId="1" xfId="11" applyNumberFormat="1" applyFont="1" applyFill="1" applyBorder="1" applyAlignment="1">
      <alignment horizontal="center" vertical="center" wrapText="1"/>
    </xf>
    <xf numFmtId="1" fontId="14" fillId="0" borderId="22" xfId="11" applyNumberFormat="1" applyFont="1" applyFill="1" applyBorder="1" applyAlignment="1">
      <alignment horizontal="center" vertical="center" wrapText="1"/>
    </xf>
    <xf numFmtId="2" fontId="14" fillId="0" borderId="24" xfId="11" applyNumberFormat="1" applyFont="1" applyFill="1" applyBorder="1" applyAlignment="1">
      <alignment horizontal="center" vertical="center" textRotation="90" wrapText="1"/>
    </xf>
    <xf numFmtId="2" fontId="14" fillId="0" borderId="23" xfId="11" applyNumberFormat="1" applyFont="1" applyFill="1" applyBorder="1" applyAlignment="1">
      <alignment horizontal="center" vertical="center" textRotation="90" wrapText="1"/>
    </xf>
    <xf numFmtId="1" fontId="14" fillId="0" borderId="15" xfId="11" applyNumberFormat="1" applyFont="1" applyFill="1" applyBorder="1" applyAlignment="1">
      <alignment horizontal="center" vertical="center"/>
    </xf>
    <xf numFmtId="1" fontId="14" fillId="0" borderId="24" xfId="11" applyNumberFormat="1" applyFont="1" applyFill="1" applyBorder="1" applyAlignment="1">
      <alignment horizontal="center" vertical="center"/>
    </xf>
    <xf numFmtId="0" fontId="14" fillId="0" borderId="23" xfId="11" applyFont="1" applyFill="1" applyBorder="1" applyAlignment="1">
      <alignment horizontal="center" vertical="center" textRotation="90" wrapText="1"/>
    </xf>
    <xf numFmtId="1" fontId="14" fillId="0" borderId="22" xfId="11" applyNumberFormat="1" applyFont="1" applyFill="1" applyBorder="1" applyAlignment="1">
      <alignment horizontal="center" vertical="center"/>
    </xf>
    <xf numFmtId="1" fontId="14" fillId="0" borderId="23" xfId="11" applyNumberFormat="1" applyFont="1" applyFill="1" applyBorder="1" applyAlignment="1">
      <alignment horizontal="center" vertical="center"/>
    </xf>
    <xf numFmtId="0" fontId="14" fillId="0" borderId="22" xfId="11" applyFont="1" applyFill="1" applyBorder="1" applyAlignment="1">
      <alignment horizontal="center" vertical="center" textRotation="90" wrapText="1"/>
    </xf>
    <xf numFmtId="1" fontId="14" fillId="0" borderId="12" xfId="11" applyNumberFormat="1" applyFont="1" applyFill="1" applyBorder="1" applyAlignment="1">
      <alignment horizontal="center" vertical="center"/>
    </xf>
    <xf numFmtId="0" fontId="15" fillId="0" borderId="2" xfId="11" applyFont="1" applyFill="1" applyBorder="1" applyAlignment="1">
      <alignment horizontal="left" vertical="center" wrapText="1"/>
    </xf>
    <xf numFmtId="0" fontId="15" fillId="0" borderId="27" xfId="11" applyFont="1" applyFill="1" applyBorder="1" applyAlignment="1">
      <alignment horizontal="left" vertical="center" wrapText="1"/>
    </xf>
    <xf numFmtId="0" fontId="15" fillId="0" borderId="28" xfId="11" applyFont="1" applyFill="1" applyBorder="1" applyAlignment="1">
      <alignment horizontal="left" vertical="center" wrapText="1"/>
    </xf>
    <xf numFmtId="0" fontId="14" fillId="0" borderId="2" xfId="11" applyFont="1" applyFill="1" applyBorder="1" applyAlignment="1">
      <alignment horizontal="left" vertical="center"/>
    </xf>
    <xf numFmtId="0" fontId="14" fillId="0" borderId="29" xfId="11" applyFont="1" applyFill="1" applyBorder="1" applyAlignment="1">
      <alignment horizontal="left" vertical="center"/>
    </xf>
    <xf numFmtId="1" fontId="14" fillId="0" borderId="15" xfId="11" applyNumberFormat="1" applyFont="1" applyFill="1" applyBorder="1" applyAlignment="1">
      <alignment horizontal="center" vertical="center" wrapText="1"/>
    </xf>
    <xf numFmtId="2" fontId="14" fillId="0" borderId="15" xfId="11" applyNumberFormat="1" applyFont="1" applyFill="1" applyBorder="1" applyAlignment="1">
      <alignment horizontal="center" vertical="center" textRotation="90" wrapText="1"/>
    </xf>
    <xf numFmtId="1" fontId="14" fillId="0" borderId="30" xfId="11" applyNumberFormat="1" applyFont="1" applyFill="1" applyBorder="1" applyAlignment="1">
      <alignment horizontal="center" vertical="center" wrapText="1"/>
    </xf>
    <xf numFmtId="1" fontId="14" fillId="0" borderId="32" xfId="11" applyNumberFormat="1" applyFont="1" applyFill="1" applyBorder="1" applyAlignment="1">
      <alignment horizontal="center" vertical="center" wrapText="1"/>
    </xf>
    <xf numFmtId="1" fontId="14" fillId="0" borderId="35" xfId="11" applyNumberFormat="1" applyFont="1" applyFill="1" applyBorder="1" applyAlignment="1">
      <alignment horizontal="center" vertical="center" wrapText="1"/>
    </xf>
    <xf numFmtId="2" fontId="14" fillId="0" borderId="22" xfId="11" applyNumberFormat="1" applyFont="1" applyFill="1" applyBorder="1" applyAlignment="1">
      <alignment horizontal="center" vertical="center" textRotation="90" wrapText="1"/>
    </xf>
    <xf numFmtId="2" fontId="14" fillId="0" borderId="38" xfId="11" applyNumberFormat="1" applyFont="1" applyFill="1" applyBorder="1" applyAlignment="1">
      <alignment horizontal="center" vertical="center" textRotation="90" wrapText="1"/>
    </xf>
    <xf numFmtId="2" fontId="14" fillId="0" borderId="39" xfId="11" applyNumberFormat="1" applyFont="1" applyFill="1" applyBorder="1" applyAlignment="1">
      <alignment horizontal="center" vertical="center" textRotation="90" wrapText="1"/>
    </xf>
    <xf numFmtId="1" fontId="14" fillId="0" borderId="2" xfId="11" applyNumberFormat="1" applyFont="1" applyFill="1" applyBorder="1" applyAlignment="1">
      <alignment horizontal="center" vertical="center"/>
    </xf>
    <xf numFmtId="0" fontId="14" fillId="0" borderId="38" xfId="11" applyFont="1" applyFill="1" applyBorder="1" applyAlignment="1">
      <alignment horizontal="left" vertical="center" wrapText="1"/>
    </xf>
    <xf numFmtId="0" fontId="14" fillId="0" borderId="41" xfId="11" applyFont="1" applyFill="1" applyBorder="1" applyAlignment="1">
      <alignment horizontal="left" vertical="center" wrapText="1"/>
    </xf>
    <xf numFmtId="0" fontId="14" fillId="0" borderId="39" xfId="11" applyFont="1" applyFill="1" applyBorder="1" applyAlignment="1">
      <alignment horizontal="left" vertical="center" wrapText="1"/>
    </xf>
    <xf numFmtId="0" fontId="14" fillId="0" borderId="26" xfId="11" applyFont="1" applyFill="1" applyBorder="1" applyAlignment="1">
      <alignment horizontal="left" vertical="center" wrapText="1"/>
    </xf>
    <xf numFmtId="0" fontId="14" fillId="0" borderId="28" xfId="11" applyFont="1" applyFill="1" applyBorder="1" applyAlignment="1">
      <alignment horizontal="left" vertical="center" wrapText="1"/>
    </xf>
    <xf numFmtId="0" fontId="14" fillId="0" borderId="27" xfId="11" applyFont="1" applyFill="1" applyBorder="1" applyAlignment="1">
      <alignment horizontal="left" vertical="center" wrapText="1"/>
    </xf>
    <xf numFmtId="0" fontId="11" fillId="0" borderId="10" xfId="11" applyFont="1" applyFill="1" applyBorder="1" applyAlignment="1">
      <alignment horizontal="left" vertical="center" wrapText="1"/>
    </xf>
    <xf numFmtId="0" fontId="11" fillId="0" borderId="15" xfId="11" applyFont="1" applyFill="1" applyBorder="1" applyAlignment="1">
      <alignment horizontal="center" vertical="center"/>
    </xf>
    <xf numFmtId="0" fontId="11" fillId="0" borderId="10" xfId="11" applyFont="1" applyFill="1" applyBorder="1" applyAlignment="1">
      <alignment horizontal="center" vertical="center"/>
    </xf>
    <xf numFmtId="0" fontId="11" fillId="0" borderId="12" xfId="11" applyFont="1" applyFill="1" applyBorder="1" applyAlignment="1">
      <alignment horizontal="center" vertical="center"/>
    </xf>
    <xf numFmtId="0" fontId="11" fillId="0" borderId="9" xfId="11" applyFont="1" applyFill="1" applyBorder="1" applyAlignment="1">
      <alignment horizontal="left" vertical="center" wrapText="1"/>
    </xf>
    <xf numFmtId="0" fontId="11" fillId="0" borderId="12" xfId="11" applyFont="1" applyFill="1" applyBorder="1" applyAlignment="1">
      <alignment horizontal="left" vertical="center" wrapText="1"/>
    </xf>
    <xf numFmtId="0" fontId="11" fillId="0" borderId="9" xfId="11" applyFont="1" applyFill="1" applyBorder="1" applyAlignment="1">
      <alignment horizontal="center" vertical="center"/>
    </xf>
    <xf numFmtId="1" fontId="11" fillId="0" borderId="38" xfId="11" applyNumberFormat="1" applyFont="1" applyFill="1" applyBorder="1" applyAlignment="1">
      <alignment horizontal="center" vertical="center"/>
    </xf>
    <xf numFmtId="1" fontId="11" fillId="0" borderId="39" xfId="11" applyNumberFormat="1" applyFont="1" applyFill="1" applyBorder="1" applyAlignment="1">
      <alignment horizontal="center" vertical="center"/>
    </xf>
    <xf numFmtId="1" fontId="11" fillId="0" borderId="28" xfId="11" applyNumberFormat="1" applyFont="1" applyFill="1" applyBorder="1" applyAlignment="1">
      <alignment horizontal="center" vertical="center"/>
    </xf>
    <xf numFmtId="0" fontId="14" fillId="0" borderId="38" xfId="11" applyFont="1" applyFill="1" applyBorder="1" applyAlignment="1">
      <alignment horizontal="center" vertical="center" wrapText="1"/>
    </xf>
    <xf numFmtId="0" fontId="14" fillId="0" borderId="41" xfId="11" applyFont="1" applyFill="1" applyBorder="1" applyAlignment="1">
      <alignment horizontal="center" vertical="center" wrapText="1"/>
    </xf>
    <xf numFmtId="0" fontId="14" fillId="0" borderId="39" xfId="11" applyFont="1" applyFill="1" applyBorder="1" applyAlignment="1">
      <alignment horizontal="center" vertical="center" wrapText="1"/>
    </xf>
    <xf numFmtId="0" fontId="14" fillId="0" borderId="26" xfId="11" applyFont="1" applyFill="1" applyBorder="1" applyAlignment="1">
      <alignment horizontal="center" vertical="center" wrapText="1"/>
    </xf>
    <xf numFmtId="0" fontId="14" fillId="0" borderId="28" xfId="11" applyFont="1" applyFill="1" applyBorder="1" applyAlignment="1">
      <alignment horizontal="center" vertical="center" wrapText="1"/>
    </xf>
    <xf numFmtId="0" fontId="14" fillId="0" borderId="27" xfId="11" applyFont="1" applyFill="1" applyBorder="1" applyAlignment="1">
      <alignment horizontal="center" vertical="center" wrapText="1"/>
    </xf>
    <xf numFmtId="0" fontId="11" fillId="0" borderId="22" xfId="11" applyFont="1" applyFill="1" applyBorder="1" applyAlignment="1">
      <alignment horizontal="center" vertical="center" wrapText="1"/>
    </xf>
    <xf numFmtId="0" fontId="11" fillId="0" borderId="24" xfId="11" applyFont="1" applyFill="1" applyBorder="1" applyAlignment="1">
      <alignment horizontal="center" vertical="center" wrapText="1"/>
    </xf>
    <xf numFmtId="0" fontId="11" fillId="0" borderId="23" xfId="11" applyFont="1" applyFill="1" applyBorder="1" applyAlignment="1">
      <alignment horizontal="center" vertical="center" wrapText="1"/>
    </xf>
    <xf numFmtId="0" fontId="11" fillId="0" borderId="24" xfId="11" applyFont="1" applyFill="1" applyBorder="1" applyAlignment="1">
      <alignment horizontal="left" vertical="center" wrapText="1"/>
    </xf>
    <xf numFmtId="0" fontId="11" fillId="0" borderId="23" xfId="11" applyFont="1" applyFill="1" applyBorder="1" applyAlignment="1">
      <alignment horizontal="left" vertical="center" wrapText="1"/>
    </xf>
    <xf numFmtId="1" fontId="11" fillId="0" borderId="22" xfId="11" applyNumberFormat="1" applyFont="1" applyFill="1" applyBorder="1" applyAlignment="1">
      <alignment horizontal="center" vertical="center"/>
    </xf>
    <xf numFmtId="1" fontId="11" fillId="0" borderId="24" xfId="11" applyNumberFormat="1" applyFont="1" applyFill="1" applyBorder="1" applyAlignment="1">
      <alignment horizontal="center" vertical="center"/>
    </xf>
    <xf numFmtId="1" fontId="11" fillId="0" borderId="23" xfId="11" applyNumberFormat="1" applyFont="1" applyFill="1" applyBorder="1" applyAlignment="1">
      <alignment horizontal="center" vertical="center"/>
    </xf>
    <xf numFmtId="0" fontId="14" fillId="0" borderId="42" xfId="11" applyFont="1" applyFill="1" applyBorder="1" applyAlignment="1">
      <alignment horizontal="center" vertical="center" textRotation="90" wrapText="1"/>
    </xf>
    <xf numFmtId="0" fontId="14" fillId="0" borderId="43" xfId="11" applyFont="1" applyFill="1" applyBorder="1" applyAlignment="1">
      <alignment horizontal="center" vertical="center" textRotation="90" wrapText="1"/>
    </xf>
    <xf numFmtId="0" fontId="14" fillId="0" borderId="7" xfId="11" applyFont="1" applyFill="1" applyBorder="1" applyAlignment="1">
      <alignment horizontal="center" vertical="center" textRotation="90" wrapText="1"/>
    </xf>
    <xf numFmtId="0" fontId="14" fillId="0" borderId="44" xfId="11" applyFont="1" applyFill="1" applyBorder="1" applyAlignment="1">
      <alignment horizontal="center" vertical="center" textRotation="90" wrapText="1"/>
    </xf>
    <xf numFmtId="1" fontId="11" fillId="0" borderId="1" xfId="11" applyNumberFormat="1" applyFont="1" applyFill="1" applyBorder="1" applyAlignment="1">
      <alignment horizontal="center" vertical="center"/>
    </xf>
    <xf numFmtId="0" fontId="24" fillId="0" borderId="22" xfId="0" applyFont="1" applyBorder="1" applyAlignment="1">
      <alignment horizontal="center" vertical="center"/>
    </xf>
    <xf numFmtId="0" fontId="24" fillId="0" borderId="23" xfId="0" applyFont="1" applyBorder="1" applyAlignment="1">
      <alignment horizontal="center" vertical="center"/>
    </xf>
    <xf numFmtId="0" fontId="24" fillId="0" borderId="1" xfId="0" applyFont="1" applyBorder="1" applyAlignment="1">
      <alignment horizontal="center" vertical="center"/>
    </xf>
    <xf numFmtId="0" fontId="24" fillId="0" borderId="24" xfId="0" applyFont="1" applyBorder="1" applyAlignment="1">
      <alignment horizontal="center" vertical="center"/>
    </xf>
    <xf numFmtId="0" fontId="24" fillId="12" borderId="22" xfId="0" applyFont="1" applyFill="1" applyBorder="1" applyAlignment="1">
      <alignment horizontal="center" vertical="center"/>
    </xf>
    <xf numFmtId="0" fontId="24" fillId="12" borderId="23" xfId="0" applyFont="1" applyFill="1" applyBorder="1" applyAlignment="1">
      <alignment horizontal="center" vertical="center"/>
    </xf>
    <xf numFmtId="43" fontId="2" fillId="7" borderId="1" xfId="1" applyNumberFormat="1" applyFont="1" applyFill="1" applyBorder="1" applyAlignment="1">
      <alignment horizontal="center" vertical="center" wrapText="1"/>
    </xf>
    <xf numFmtId="0" fontId="24" fillId="12" borderId="1" xfId="0" applyFont="1" applyFill="1" applyBorder="1" applyAlignment="1">
      <alignment horizontal="center" vertical="center"/>
    </xf>
  </cellXfs>
  <cellStyles count="15">
    <cellStyle name="Comma" xfId="6" builtinId="3"/>
    <cellStyle name="Comma 10" xfId="3"/>
    <cellStyle name="Comma 2" xfId="12"/>
    <cellStyle name="Comma 3" xfId="2"/>
    <cellStyle name="Comma 3 2" xfId="5"/>
    <cellStyle name="Normal" xfId="0" builtinId="0"/>
    <cellStyle name="Normal 13" xfId="13"/>
    <cellStyle name="Normal 15" xfId="14"/>
    <cellStyle name="Normal 2" xfId="4"/>
    <cellStyle name="Normal 3" xfId="9"/>
    <cellStyle name="Normal 4" xfId="11"/>
    <cellStyle name="Normal_Supplier" xfId="8"/>
    <cellStyle name="Normal_Template-CatalogueUpload_v2" xfId="7"/>
    <cellStyle name="Style 1" xfId="1"/>
    <cellStyle name="常规_Sheet1"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y%20PC/Desktop/Copy%20of%20Masterdata_catalogue_Lien%20Phat_111386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y%20PC/Desktop/DU%20TOAN%20LAN%20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cription"/>
      <sheetName val="Catalogue"/>
      <sheetName val="Rules"/>
      <sheetName val="HACAT"/>
      <sheetName val="Supplier"/>
    </sheetNames>
    <sheetDataSet>
      <sheetData sheetId="0">
        <row r="32">
          <cell r="A32" t="str">
            <v>BOX</v>
          </cell>
          <cell r="C32" t="str">
            <v>AED</v>
          </cell>
        </row>
        <row r="33">
          <cell r="A33" t="str">
            <v>BTL</v>
          </cell>
          <cell r="C33" t="str">
            <v>AUD</v>
          </cell>
        </row>
        <row r="34">
          <cell r="A34" t="str">
            <v>CAR</v>
          </cell>
          <cell r="C34" t="str">
            <v>BDT</v>
          </cell>
        </row>
        <row r="35">
          <cell r="A35" t="str">
            <v>DAY</v>
          </cell>
          <cell r="C35" t="str">
            <v>BDT</v>
          </cell>
        </row>
        <row r="36">
          <cell r="A36" t="str">
            <v>DRM</v>
          </cell>
          <cell r="C36" t="str">
            <v>CNY</v>
          </cell>
        </row>
        <row r="37">
          <cell r="A37" t="str">
            <v>EA</v>
          </cell>
          <cell r="C37" t="str">
            <v>EUR</v>
          </cell>
        </row>
        <row r="38">
          <cell r="A38" t="str">
            <v>HR</v>
          </cell>
          <cell r="C38" t="str">
            <v>HKD</v>
          </cell>
        </row>
        <row r="39">
          <cell r="A39" t="str">
            <v>MON</v>
          </cell>
          <cell r="C39" t="str">
            <v>INR</v>
          </cell>
        </row>
        <row r="40">
          <cell r="A40" t="str">
            <v>PAC</v>
          </cell>
          <cell r="C40" t="str">
            <v>KRW</v>
          </cell>
        </row>
        <row r="41">
          <cell r="A41" t="str">
            <v>PC</v>
          </cell>
          <cell r="C41" t="str">
            <v>LPY</v>
          </cell>
        </row>
        <row r="42">
          <cell r="A42" t="str">
            <v>TUB</v>
          </cell>
          <cell r="C42" t="str">
            <v>MYR</v>
          </cell>
        </row>
        <row r="43">
          <cell r="A43" t="str">
            <v>WK</v>
          </cell>
          <cell r="C43" t="str">
            <v>NZD</v>
          </cell>
        </row>
        <row r="44">
          <cell r="A44" t="str">
            <v>YR</v>
          </cell>
          <cell r="C44" t="str">
            <v>PHP</v>
          </cell>
        </row>
        <row r="45">
          <cell r="C45" t="str">
            <v>PKR</v>
          </cell>
        </row>
        <row r="46">
          <cell r="C46" t="str">
            <v>SGD</v>
          </cell>
        </row>
        <row r="47">
          <cell r="C47" t="str">
            <v>SGD</v>
          </cell>
        </row>
        <row r="48">
          <cell r="C48" t="str">
            <v>THB</v>
          </cell>
        </row>
        <row r="49">
          <cell r="C49" t="str">
            <v>TWD</v>
          </cell>
        </row>
        <row r="50">
          <cell r="C50" t="str">
            <v>USD</v>
          </cell>
        </row>
        <row r="51">
          <cell r="C51" t="str">
            <v>VND</v>
          </cell>
        </row>
      </sheetData>
      <sheetData sheetId="1"/>
      <sheetData sheetId="2"/>
      <sheetData sheetId="3"/>
      <sheetData sheetId="4">
        <row r="1">
          <cell r="A1" t="str">
            <v>SupplierCode</v>
          </cell>
        </row>
        <row r="2">
          <cell r="A2">
            <v>1068225</v>
          </cell>
        </row>
        <row r="3">
          <cell r="A3" t="str">
            <v>1067899</v>
          </cell>
        </row>
        <row r="4">
          <cell r="A4" t="str">
            <v>1067906</v>
          </cell>
        </row>
        <row r="5">
          <cell r="A5" t="str">
            <v>1067907</v>
          </cell>
        </row>
        <row r="6">
          <cell r="A6" t="str">
            <v>1067911</v>
          </cell>
        </row>
        <row r="7">
          <cell r="A7" t="str">
            <v>1067915</v>
          </cell>
        </row>
        <row r="8">
          <cell r="A8" t="str">
            <v>1067917</v>
          </cell>
        </row>
        <row r="9">
          <cell r="A9" t="str">
            <v>1067967</v>
          </cell>
        </row>
        <row r="10">
          <cell r="A10" t="str">
            <v>1067992</v>
          </cell>
        </row>
        <row r="11">
          <cell r="A11" t="str">
            <v>1067997</v>
          </cell>
        </row>
        <row r="12">
          <cell r="A12" t="str">
            <v>1068017</v>
          </cell>
        </row>
        <row r="13">
          <cell r="A13" t="str">
            <v>1068028</v>
          </cell>
        </row>
        <row r="14">
          <cell r="A14" t="str">
            <v>1068029</v>
          </cell>
        </row>
        <row r="15">
          <cell r="A15" t="str">
            <v>1068030</v>
          </cell>
        </row>
        <row r="16">
          <cell r="A16" t="str">
            <v>1068033</v>
          </cell>
        </row>
        <row r="17">
          <cell r="A17" t="str">
            <v>1068035</v>
          </cell>
        </row>
        <row r="18">
          <cell r="A18" t="str">
            <v>1068112</v>
          </cell>
        </row>
        <row r="19">
          <cell r="A19" t="str">
            <v>1068117</v>
          </cell>
        </row>
        <row r="20">
          <cell r="A20" t="str">
            <v>1068122</v>
          </cell>
        </row>
        <row r="21">
          <cell r="A21" t="str">
            <v>1068129</v>
          </cell>
        </row>
        <row r="22">
          <cell r="A22" t="str">
            <v>1068132</v>
          </cell>
        </row>
        <row r="23">
          <cell r="A23" t="str">
            <v>1068133</v>
          </cell>
        </row>
        <row r="24">
          <cell r="A24" t="str">
            <v>1068139</v>
          </cell>
        </row>
        <row r="25">
          <cell r="A25" t="str">
            <v>1068144</v>
          </cell>
        </row>
        <row r="26">
          <cell r="A26" t="str">
            <v>1068150</v>
          </cell>
        </row>
        <row r="27">
          <cell r="A27" t="str">
            <v>1068153</v>
          </cell>
        </row>
        <row r="28">
          <cell r="A28" t="str">
            <v>1068173</v>
          </cell>
        </row>
        <row r="29">
          <cell r="A29" t="str">
            <v>1068192</v>
          </cell>
        </row>
        <row r="30">
          <cell r="A30" t="str">
            <v>1068195</v>
          </cell>
        </row>
        <row r="31">
          <cell r="A31" t="str">
            <v>1068196</v>
          </cell>
        </row>
        <row r="32">
          <cell r="A32" t="str">
            <v>1068199</v>
          </cell>
        </row>
        <row r="33">
          <cell r="A33" t="str">
            <v>1068202</v>
          </cell>
        </row>
        <row r="34">
          <cell r="A34" t="str">
            <v>1068203</v>
          </cell>
        </row>
        <row r="35">
          <cell r="A35" t="str">
            <v>1068205</v>
          </cell>
        </row>
        <row r="36">
          <cell r="A36" t="str">
            <v>1068211</v>
          </cell>
        </row>
        <row r="37">
          <cell r="A37" t="str">
            <v>1068216</v>
          </cell>
        </row>
        <row r="38">
          <cell r="A38" t="str">
            <v>1068232</v>
          </cell>
        </row>
        <row r="39">
          <cell r="A39" t="str">
            <v>1068235</v>
          </cell>
        </row>
        <row r="40">
          <cell r="A40" t="str">
            <v>1068246</v>
          </cell>
        </row>
        <row r="41">
          <cell r="A41" t="str">
            <v>1068247</v>
          </cell>
        </row>
        <row r="42">
          <cell r="A42" t="str">
            <v>1068251</v>
          </cell>
        </row>
        <row r="43">
          <cell r="A43" t="str">
            <v>1068252</v>
          </cell>
        </row>
        <row r="44">
          <cell r="A44" t="str">
            <v>1068263</v>
          </cell>
        </row>
        <row r="45">
          <cell r="A45" t="str">
            <v>1068266</v>
          </cell>
        </row>
        <row r="46">
          <cell r="A46" t="str">
            <v>1068267</v>
          </cell>
        </row>
        <row r="47">
          <cell r="A47" t="str">
            <v>1068274</v>
          </cell>
        </row>
        <row r="48">
          <cell r="A48" t="str">
            <v>1068277</v>
          </cell>
        </row>
        <row r="49">
          <cell r="A49" t="str">
            <v>1068281</v>
          </cell>
        </row>
        <row r="50">
          <cell r="A50" t="str">
            <v>1068287</v>
          </cell>
        </row>
        <row r="51">
          <cell r="A51" t="str">
            <v>1068288</v>
          </cell>
        </row>
        <row r="52">
          <cell r="A52" t="str">
            <v>1068289</v>
          </cell>
        </row>
        <row r="53">
          <cell r="A53" t="str">
            <v>1068305</v>
          </cell>
        </row>
        <row r="54">
          <cell r="A54" t="str">
            <v>1068314</v>
          </cell>
        </row>
        <row r="55">
          <cell r="A55" t="str">
            <v>1068316</v>
          </cell>
        </row>
        <row r="56">
          <cell r="A56" t="str">
            <v>1068323</v>
          </cell>
        </row>
        <row r="57">
          <cell r="A57" t="str">
            <v>1068324</v>
          </cell>
        </row>
        <row r="58">
          <cell r="A58" t="str">
            <v>1068325</v>
          </cell>
        </row>
        <row r="59">
          <cell r="A59" t="str">
            <v>1068333</v>
          </cell>
        </row>
        <row r="60">
          <cell r="A60" t="str">
            <v>1068362</v>
          </cell>
        </row>
        <row r="61">
          <cell r="A61" t="str">
            <v>1068367</v>
          </cell>
        </row>
        <row r="62">
          <cell r="A62" t="str">
            <v>1068386</v>
          </cell>
        </row>
        <row r="63">
          <cell r="A63" t="str">
            <v>1068388</v>
          </cell>
        </row>
        <row r="64">
          <cell r="A64" t="str">
            <v>1068392</v>
          </cell>
        </row>
        <row r="65">
          <cell r="A65" t="str">
            <v>1068400</v>
          </cell>
        </row>
        <row r="66">
          <cell r="A66" t="str">
            <v>1068402</v>
          </cell>
        </row>
        <row r="67">
          <cell r="A67" t="str">
            <v>1068427</v>
          </cell>
        </row>
        <row r="68">
          <cell r="A68" t="str">
            <v>1068431</v>
          </cell>
        </row>
        <row r="69">
          <cell r="A69" t="str">
            <v>1068496</v>
          </cell>
        </row>
        <row r="70">
          <cell r="A70" t="str">
            <v>1068500</v>
          </cell>
        </row>
        <row r="71">
          <cell r="A71" t="str">
            <v>1068502</v>
          </cell>
        </row>
        <row r="72">
          <cell r="A72" t="str">
            <v>1068505</v>
          </cell>
        </row>
        <row r="73">
          <cell r="A73" t="str">
            <v>1068517</v>
          </cell>
        </row>
        <row r="74">
          <cell r="A74" t="str">
            <v>1068530</v>
          </cell>
        </row>
        <row r="75">
          <cell r="A75" t="str">
            <v>1068531</v>
          </cell>
        </row>
        <row r="76">
          <cell r="A76" t="str">
            <v>1068533</v>
          </cell>
        </row>
        <row r="77">
          <cell r="A77" t="str">
            <v>1068537</v>
          </cell>
        </row>
        <row r="78">
          <cell r="A78" t="str">
            <v>1068539</v>
          </cell>
        </row>
        <row r="79">
          <cell r="A79" t="str">
            <v>1068563</v>
          </cell>
        </row>
        <row r="80">
          <cell r="A80" t="str">
            <v>1068577</v>
          </cell>
        </row>
        <row r="81">
          <cell r="A81" t="str">
            <v>1068581</v>
          </cell>
        </row>
        <row r="82">
          <cell r="A82" t="str">
            <v>1068583</v>
          </cell>
        </row>
        <row r="83">
          <cell r="A83" t="str">
            <v>1068584</v>
          </cell>
        </row>
        <row r="84">
          <cell r="A84" t="str">
            <v>1068592</v>
          </cell>
        </row>
        <row r="85">
          <cell r="A85" t="str">
            <v>1068624</v>
          </cell>
        </row>
        <row r="86">
          <cell r="A86" t="str">
            <v>1068630</v>
          </cell>
        </row>
        <row r="87">
          <cell r="A87" t="str">
            <v>1068644</v>
          </cell>
        </row>
        <row r="88">
          <cell r="A88" t="str">
            <v>1068645</v>
          </cell>
        </row>
        <row r="89">
          <cell r="A89" t="str">
            <v>1068653</v>
          </cell>
        </row>
        <row r="90">
          <cell r="A90" t="str">
            <v>1068656</v>
          </cell>
        </row>
        <row r="91">
          <cell r="A91" t="str">
            <v>1068661</v>
          </cell>
        </row>
        <row r="92">
          <cell r="A92" t="str">
            <v>1068664</v>
          </cell>
        </row>
        <row r="93">
          <cell r="A93" t="str">
            <v>1068666</v>
          </cell>
        </row>
        <row r="94">
          <cell r="A94" t="str">
            <v>1068669</v>
          </cell>
        </row>
        <row r="95">
          <cell r="A95" t="str">
            <v>1068672</v>
          </cell>
        </row>
        <row r="96">
          <cell r="A96" t="str">
            <v>1068676</v>
          </cell>
        </row>
        <row r="97">
          <cell r="A97" t="str">
            <v>1068706</v>
          </cell>
        </row>
        <row r="98">
          <cell r="A98" t="str">
            <v>1068716</v>
          </cell>
        </row>
        <row r="99">
          <cell r="A99" t="str">
            <v>1068722</v>
          </cell>
        </row>
        <row r="100">
          <cell r="A100" t="str">
            <v>1068727</v>
          </cell>
        </row>
        <row r="101">
          <cell r="A101" t="str">
            <v>1068733</v>
          </cell>
        </row>
        <row r="102">
          <cell r="A102" t="str">
            <v>1068743</v>
          </cell>
        </row>
        <row r="103">
          <cell r="A103" t="str">
            <v>1068800</v>
          </cell>
        </row>
        <row r="104">
          <cell r="A104" t="str">
            <v>1068802</v>
          </cell>
        </row>
        <row r="105">
          <cell r="A105" t="str">
            <v>1068804</v>
          </cell>
        </row>
        <row r="106">
          <cell r="A106" t="str">
            <v>1068805</v>
          </cell>
        </row>
        <row r="107">
          <cell r="A107" t="str">
            <v>1068807</v>
          </cell>
        </row>
        <row r="108">
          <cell r="A108" t="str">
            <v>1068814</v>
          </cell>
        </row>
        <row r="109">
          <cell r="A109" t="str">
            <v>1068821</v>
          </cell>
        </row>
        <row r="110">
          <cell r="A110" t="str">
            <v>1068822</v>
          </cell>
        </row>
        <row r="111">
          <cell r="A111" t="str">
            <v>1068836</v>
          </cell>
        </row>
        <row r="112">
          <cell r="A112" t="str">
            <v>1068838</v>
          </cell>
        </row>
        <row r="113">
          <cell r="A113" t="str">
            <v>1068844</v>
          </cell>
        </row>
        <row r="114">
          <cell r="A114" t="str">
            <v>1068846</v>
          </cell>
        </row>
        <row r="115">
          <cell r="A115" t="str">
            <v>1068847</v>
          </cell>
        </row>
        <row r="116">
          <cell r="A116" t="str">
            <v>1068864</v>
          </cell>
        </row>
        <row r="117">
          <cell r="A117" t="str">
            <v>1068869</v>
          </cell>
        </row>
        <row r="118">
          <cell r="A118" t="str">
            <v>1069058</v>
          </cell>
        </row>
        <row r="119">
          <cell r="A119" t="str">
            <v>1069185</v>
          </cell>
        </row>
        <row r="120">
          <cell r="A120" t="str">
            <v>1069269</v>
          </cell>
        </row>
        <row r="121">
          <cell r="A121" t="str">
            <v>1069348</v>
          </cell>
        </row>
        <row r="122">
          <cell r="A122" t="str">
            <v>1069366</v>
          </cell>
        </row>
        <row r="123">
          <cell r="A123" t="str">
            <v>1069515</v>
          </cell>
        </row>
        <row r="124">
          <cell r="A124" t="str">
            <v>1069639</v>
          </cell>
        </row>
        <row r="125">
          <cell r="A125" t="str">
            <v>1069767</v>
          </cell>
        </row>
        <row r="126">
          <cell r="A126" t="str">
            <v>1070051</v>
          </cell>
        </row>
        <row r="127">
          <cell r="A127" t="str">
            <v>1070097</v>
          </cell>
        </row>
        <row r="128">
          <cell r="A128" t="str">
            <v>1070321</v>
          </cell>
        </row>
        <row r="129">
          <cell r="A129" t="str">
            <v>1070403</v>
          </cell>
        </row>
        <row r="130">
          <cell r="A130" t="str">
            <v>1070420</v>
          </cell>
        </row>
        <row r="131">
          <cell r="A131" t="str">
            <v>1070596</v>
          </cell>
        </row>
        <row r="132">
          <cell r="A132" t="str">
            <v>1070599</v>
          </cell>
        </row>
        <row r="133">
          <cell r="A133" t="str">
            <v>1070661</v>
          </cell>
        </row>
        <row r="134">
          <cell r="A134" t="str">
            <v>1070795</v>
          </cell>
        </row>
        <row r="135">
          <cell r="A135" t="str">
            <v>1070796</v>
          </cell>
        </row>
        <row r="136">
          <cell r="A136" t="str">
            <v>1070797</v>
          </cell>
        </row>
        <row r="137">
          <cell r="A137" t="str">
            <v>1070798</v>
          </cell>
        </row>
        <row r="138">
          <cell r="A138" t="str">
            <v>1070799</v>
          </cell>
        </row>
        <row r="139">
          <cell r="A139" t="str">
            <v>1070810</v>
          </cell>
        </row>
        <row r="140">
          <cell r="A140" t="str">
            <v>1070811</v>
          </cell>
        </row>
        <row r="141">
          <cell r="A141" t="str">
            <v>1070833</v>
          </cell>
        </row>
        <row r="142">
          <cell r="A142" t="str">
            <v>1070886</v>
          </cell>
        </row>
        <row r="143">
          <cell r="A143" t="str">
            <v>1070948</v>
          </cell>
        </row>
        <row r="144">
          <cell r="A144" t="str">
            <v>1070969</v>
          </cell>
        </row>
        <row r="145">
          <cell r="A145" t="str">
            <v>1071001</v>
          </cell>
        </row>
        <row r="146">
          <cell r="A146" t="str">
            <v>1071047</v>
          </cell>
        </row>
        <row r="147">
          <cell r="A147" t="str">
            <v>1071048</v>
          </cell>
        </row>
        <row r="148">
          <cell r="A148" t="str">
            <v>1071049</v>
          </cell>
        </row>
        <row r="149">
          <cell r="A149" t="str">
            <v>1071097</v>
          </cell>
        </row>
        <row r="150">
          <cell r="A150" t="str">
            <v>1071311</v>
          </cell>
        </row>
        <row r="151">
          <cell r="A151" t="str">
            <v>1071312</v>
          </cell>
        </row>
        <row r="152">
          <cell r="A152" t="str">
            <v>1071342</v>
          </cell>
        </row>
        <row r="153">
          <cell r="A153" t="str">
            <v>1071343</v>
          </cell>
        </row>
        <row r="154">
          <cell r="A154" t="str">
            <v>1071469</v>
          </cell>
        </row>
        <row r="155">
          <cell r="A155" t="str">
            <v>1071491</v>
          </cell>
        </row>
        <row r="156">
          <cell r="A156" t="str">
            <v>1071821</v>
          </cell>
        </row>
        <row r="157">
          <cell r="A157" t="str">
            <v>1072011</v>
          </cell>
        </row>
        <row r="158">
          <cell r="A158" t="str">
            <v>1072172</v>
          </cell>
        </row>
        <row r="159">
          <cell r="A159" t="str">
            <v>1072265</v>
          </cell>
        </row>
        <row r="160">
          <cell r="A160" t="str">
            <v>1072269</v>
          </cell>
        </row>
        <row r="161">
          <cell r="A161" t="str">
            <v>1072312</v>
          </cell>
        </row>
        <row r="162">
          <cell r="A162" t="str">
            <v>1072466</v>
          </cell>
        </row>
        <row r="163">
          <cell r="A163" t="str">
            <v>1072494</v>
          </cell>
        </row>
        <row r="164">
          <cell r="A164" t="str">
            <v>1072550</v>
          </cell>
        </row>
        <row r="165">
          <cell r="A165" t="str">
            <v>1072551</v>
          </cell>
        </row>
        <row r="166">
          <cell r="A166" t="str">
            <v>1072656</v>
          </cell>
        </row>
        <row r="167">
          <cell r="A167" t="str">
            <v>1072661</v>
          </cell>
        </row>
        <row r="168">
          <cell r="A168" t="str">
            <v>0100104669</v>
          </cell>
        </row>
        <row r="169">
          <cell r="A169" t="str">
            <v>0100107067</v>
          </cell>
        </row>
        <row r="170">
          <cell r="A170" t="str">
            <v>0100107116</v>
          </cell>
        </row>
        <row r="171">
          <cell r="A171" t="str">
            <v>0100107814</v>
          </cell>
        </row>
        <row r="172">
          <cell r="A172" t="str">
            <v>0100108631</v>
          </cell>
        </row>
        <row r="173">
          <cell r="A173" t="str">
            <v>0100109106</v>
          </cell>
        </row>
        <row r="174">
          <cell r="A174" t="str">
            <v>0100110101</v>
          </cell>
        </row>
        <row r="175">
          <cell r="A175" t="str">
            <v>0100110133</v>
          </cell>
        </row>
        <row r="176">
          <cell r="A176" t="str">
            <v>0100111225</v>
          </cell>
        </row>
        <row r="177">
          <cell r="A177" t="str">
            <v>0100112451</v>
          </cell>
        </row>
        <row r="178">
          <cell r="A178" t="str">
            <v>0100112532</v>
          </cell>
        </row>
        <row r="179">
          <cell r="A179" t="str">
            <v>0100112740</v>
          </cell>
        </row>
        <row r="180">
          <cell r="A180" t="str">
            <v>0100112758</v>
          </cell>
        </row>
        <row r="181">
          <cell r="A181">
            <v>1068446</v>
          </cell>
        </row>
        <row r="182">
          <cell r="A182" t="str">
            <v>0100113769</v>
          </cell>
        </row>
        <row r="183">
          <cell r="A183" t="str">
            <v>0100144005</v>
          </cell>
        </row>
        <row r="184">
          <cell r="A184" t="str">
            <v>0100148546</v>
          </cell>
        </row>
        <row r="185">
          <cell r="A185" t="str">
            <v>0100214051</v>
          </cell>
        </row>
        <row r="186">
          <cell r="A186" t="str">
            <v>0100230134</v>
          </cell>
        </row>
        <row r="187">
          <cell r="A187" t="str">
            <v>0100249512</v>
          </cell>
        </row>
        <row r="188">
          <cell r="A188" t="str">
            <v>0100283489</v>
          </cell>
        </row>
        <row r="189">
          <cell r="A189" t="str">
            <v>0100367153</v>
          </cell>
        </row>
        <row r="190">
          <cell r="A190" t="str">
            <v>0100686216</v>
          </cell>
        </row>
        <row r="191">
          <cell r="A191" t="str">
            <v>0100691544</v>
          </cell>
        </row>
        <row r="192">
          <cell r="A192" t="str">
            <v>0100774631</v>
          </cell>
        </row>
        <row r="193">
          <cell r="A193" t="str">
            <v>0100774857</v>
          </cell>
        </row>
        <row r="194">
          <cell r="A194" t="str">
            <v>0100956381</v>
          </cell>
        </row>
        <row r="195">
          <cell r="A195" t="str">
            <v>0101149623</v>
          </cell>
        </row>
        <row r="196">
          <cell r="A196" t="str">
            <v>0101163931</v>
          </cell>
        </row>
        <row r="197">
          <cell r="A197" t="str">
            <v>0101165142</v>
          </cell>
        </row>
        <row r="198">
          <cell r="A198" t="str">
            <v>0101176391</v>
          </cell>
        </row>
        <row r="199">
          <cell r="A199" t="str">
            <v>0101348805</v>
          </cell>
        </row>
        <row r="200">
          <cell r="A200" t="str">
            <v>0101376506</v>
          </cell>
        </row>
        <row r="201">
          <cell r="A201" t="str">
            <v>0101406197</v>
          </cell>
        </row>
        <row r="202">
          <cell r="A202" t="str">
            <v>0101476525</v>
          </cell>
        </row>
        <row r="203">
          <cell r="A203" t="str">
            <v>0101479780</v>
          </cell>
        </row>
        <row r="204">
          <cell r="A204" t="str">
            <v>0101537520</v>
          </cell>
        </row>
        <row r="205">
          <cell r="A205" t="str">
            <v>0101566962</v>
          </cell>
        </row>
        <row r="206">
          <cell r="A206" t="str">
            <v>0101594462</v>
          </cell>
        </row>
        <row r="207">
          <cell r="A207" t="str">
            <v>0101597174</v>
          </cell>
        </row>
        <row r="208">
          <cell r="A208" t="str">
            <v>0101612337</v>
          </cell>
        </row>
        <row r="209">
          <cell r="A209" t="str">
            <v>0101627598</v>
          </cell>
        </row>
        <row r="210">
          <cell r="A210" t="str">
            <v>0101659825</v>
          </cell>
        </row>
        <row r="211">
          <cell r="A211" t="str">
            <v>0101760800</v>
          </cell>
        </row>
        <row r="212">
          <cell r="A212" t="str">
            <v>0101867568</v>
          </cell>
        </row>
        <row r="213">
          <cell r="A213" t="str">
            <v>0101932908</v>
          </cell>
        </row>
        <row r="214">
          <cell r="A214" t="str">
            <v>0101988668</v>
          </cell>
        </row>
        <row r="215">
          <cell r="A215" t="str">
            <v>0102018260</v>
          </cell>
        </row>
        <row r="216">
          <cell r="A216" t="str">
            <v>0102137437</v>
          </cell>
        </row>
        <row r="217">
          <cell r="A217" t="str">
            <v>0102193181</v>
          </cell>
        </row>
        <row r="218">
          <cell r="A218" t="str">
            <v>0102211592</v>
          </cell>
        </row>
        <row r="219">
          <cell r="A219" t="str">
            <v>0102264763</v>
          </cell>
        </row>
        <row r="220">
          <cell r="A220" t="str">
            <v>0102610477</v>
          </cell>
        </row>
        <row r="221">
          <cell r="A221" t="str">
            <v>0102631822</v>
          </cell>
        </row>
        <row r="222">
          <cell r="A222" t="str">
            <v>0102637327</v>
          </cell>
        </row>
        <row r="223">
          <cell r="A223" t="str">
            <v>0102773584</v>
          </cell>
        </row>
        <row r="224">
          <cell r="A224" t="str">
            <v>1068160</v>
          </cell>
        </row>
        <row r="225">
          <cell r="A225" t="str">
            <v>0103840603</v>
          </cell>
        </row>
        <row r="226">
          <cell r="A226" t="str">
            <v>0104175163</v>
          </cell>
        </row>
        <row r="227">
          <cell r="A227" t="str">
            <v>0104186006</v>
          </cell>
        </row>
        <row r="228">
          <cell r="A228" t="str">
            <v>0104256020</v>
          </cell>
        </row>
        <row r="229">
          <cell r="A229" t="str">
            <v>0200403126</v>
          </cell>
        </row>
        <row r="230">
          <cell r="A230" t="str">
            <v>0200911218</v>
          </cell>
        </row>
        <row r="231">
          <cell r="A231" t="str">
            <v>1068061</v>
          </cell>
        </row>
        <row r="232">
          <cell r="A232" t="str">
            <v>0300230533</v>
          </cell>
        </row>
        <row r="233">
          <cell r="A233">
            <v>1078945</v>
          </cell>
        </row>
        <row r="234">
          <cell r="A234" t="str">
            <v>0300384357</v>
          </cell>
        </row>
        <row r="235">
          <cell r="A235" t="str">
            <v>0300444623</v>
          </cell>
        </row>
        <row r="236">
          <cell r="A236" t="str">
            <v>0300446973</v>
          </cell>
        </row>
        <row r="237">
          <cell r="A237" t="str">
            <v>0300508676</v>
          </cell>
        </row>
        <row r="238">
          <cell r="A238" t="str">
            <v>0300509849</v>
          </cell>
        </row>
        <row r="239">
          <cell r="A239" t="str">
            <v>0300558846</v>
          </cell>
        </row>
        <row r="240">
          <cell r="A240" t="str">
            <v>0300563797</v>
          </cell>
        </row>
        <row r="241">
          <cell r="A241" t="str">
            <v>0300568442</v>
          </cell>
        </row>
        <row r="242">
          <cell r="A242" t="str">
            <v>0300604002</v>
          </cell>
        </row>
        <row r="243">
          <cell r="A243" t="str">
            <v>0300625210</v>
          </cell>
        </row>
        <row r="244">
          <cell r="A244" t="str">
            <v>0300631398</v>
          </cell>
        </row>
        <row r="245">
          <cell r="A245" t="str">
            <v>0300649123</v>
          </cell>
        </row>
        <row r="246">
          <cell r="A246" t="str">
            <v>0300741211</v>
          </cell>
        </row>
        <row r="247">
          <cell r="A247" t="str">
            <v>0300763919</v>
          </cell>
        </row>
        <row r="248">
          <cell r="A248" t="str">
            <v>0300766500</v>
          </cell>
        </row>
        <row r="249">
          <cell r="A249" t="str">
            <v>0300786200</v>
          </cell>
        </row>
        <row r="250">
          <cell r="A250" t="str">
            <v>0300787846</v>
          </cell>
        </row>
        <row r="251">
          <cell r="A251" t="str">
            <v>0300849034</v>
          </cell>
        </row>
        <row r="252">
          <cell r="A252" t="str">
            <v>0300853312</v>
          </cell>
        </row>
        <row r="253">
          <cell r="A253" t="str">
            <v>0300884494</v>
          </cell>
        </row>
        <row r="254">
          <cell r="A254" t="str">
            <v>0300908346</v>
          </cell>
        </row>
        <row r="255">
          <cell r="A255" t="str">
            <v>0300972285</v>
          </cell>
        </row>
        <row r="256">
          <cell r="A256" t="str">
            <v>0300985460</v>
          </cell>
        </row>
        <row r="257">
          <cell r="A257" t="str">
            <v>0300992708</v>
          </cell>
        </row>
        <row r="258">
          <cell r="A258" t="str">
            <v>0300997547</v>
          </cell>
        </row>
        <row r="259">
          <cell r="A259" t="str">
            <v>0301005756</v>
          </cell>
        </row>
        <row r="260">
          <cell r="A260" t="str">
            <v>0301171827</v>
          </cell>
        </row>
        <row r="261">
          <cell r="A261" t="str">
            <v>0301187753</v>
          </cell>
        </row>
        <row r="262">
          <cell r="A262" t="str">
            <v>0301217334</v>
          </cell>
        </row>
        <row r="263">
          <cell r="A263" t="str">
            <v>0301221524</v>
          </cell>
        </row>
        <row r="264">
          <cell r="A264" t="str">
            <v>0301249417</v>
          </cell>
        </row>
        <row r="265">
          <cell r="A265" t="str">
            <v>0301264895</v>
          </cell>
        </row>
        <row r="266">
          <cell r="A266" t="str">
            <v>0301323068</v>
          </cell>
        </row>
        <row r="267">
          <cell r="A267" t="str">
            <v>0301438767</v>
          </cell>
        </row>
        <row r="268">
          <cell r="A268" t="str">
            <v>0301442682</v>
          </cell>
        </row>
        <row r="269">
          <cell r="A269" t="str">
            <v>0301448733</v>
          </cell>
        </row>
        <row r="270">
          <cell r="A270" t="str">
            <v>0301450059</v>
          </cell>
        </row>
        <row r="271">
          <cell r="A271" t="str">
            <v>0301450108</v>
          </cell>
        </row>
        <row r="272">
          <cell r="A272" t="str">
            <v>0301452923</v>
          </cell>
        </row>
        <row r="273">
          <cell r="A273" t="str">
            <v>0301453934</v>
          </cell>
        </row>
        <row r="274">
          <cell r="A274" t="str">
            <v>0301458065</v>
          </cell>
        </row>
        <row r="275">
          <cell r="A275" t="str">
            <v>0301463890</v>
          </cell>
        </row>
        <row r="276">
          <cell r="A276" t="str">
            <v>0301473105</v>
          </cell>
        </row>
        <row r="277">
          <cell r="A277" t="str">
            <v>0301483671</v>
          </cell>
        </row>
        <row r="278">
          <cell r="A278" t="str">
            <v>0301483946</v>
          </cell>
        </row>
        <row r="279">
          <cell r="A279" t="str">
            <v>0301485608</v>
          </cell>
        </row>
        <row r="280">
          <cell r="A280" t="str">
            <v>0301543698</v>
          </cell>
        </row>
        <row r="281">
          <cell r="A281" t="str">
            <v>0301576950</v>
          </cell>
        </row>
        <row r="282">
          <cell r="A282" t="str">
            <v>0301657896</v>
          </cell>
        </row>
        <row r="283">
          <cell r="A283" t="str">
            <v>0301679603</v>
          </cell>
        </row>
        <row r="284">
          <cell r="A284" t="str">
            <v>0301692805</v>
          </cell>
        </row>
        <row r="285">
          <cell r="A285" t="str">
            <v>0301714093</v>
          </cell>
        </row>
        <row r="286">
          <cell r="A286" t="str">
            <v>0301758950</v>
          </cell>
        </row>
        <row r="287">
          <cell r="A287" t="str">
            <v>0301762675</v>
          </cell>
        </row>
        <row r="288">
          <cell r="A288" t="str">
            <v>0301860552</v>
          </cell>
        </row>
        <row r="289">
          <cell r="A289" t="str">
            <v>0301865938</v>
          </cell>
        </row>
        <row r="290">
          <cell r="A290" t="str">
            <v>0301879514</v>
          </cell>
        </row>
        <row r="291">
          <cell r="A291" t="str">
            <v>0301922216</v>
          </cell>
        </row>
        <row r="292">
          <cell r="A292" t="str">
            <v>0301981934</v>
          </cell>
        </row>
        <row r="293">
          <cell r="A293" t="str">
            <v>0301996715</v>
          </cell>
        </row>
        <row r="294">
          <cell r="A294" t="str">
            <v>0302009577</v>
          </cell>
        </row>
        <row r="295">
          <cell r="A295" t="str">
            <v>0302010607</v>
          </cell>
        </row>
        <row r="296">
          <cell r="A296" t="str">
            <v>0302021493</v>
          </cell>
        </row>
        <row r="297">
          <cell r="A297" t="str">
            <v>0302026639</v>
          </cell>
        </row>
        <row r="298">
          <cell r="A298" t="str">
            <v>0302029252</v>
          </cell>
        </row>
        <row r="299">
          <cell r="A299" t="str">
            <v>0302035288</v>
          </cell>
        </row>
        <row r="300">
          <cell r="A300" t="str">
            <v>0302035520</v>
          </cell>
        </row>
        <row r="301">
          <cell r="A301" t="str">
            <v>0302044758</v>
          </cell>
        </row>
        <row r="302">
          <cell r="A302" t="str">
            <v>0302095336</v>
          </cell>
        </row>
        <row r="303">
          <cell r="A303" t="str">
            <v>0302174958</v>
          </cell>
        </row>
        <row r="304">
          <cell r="A304" t="str">
            <v>0302203609</v>
          </cell>
        </row>
        <row r="305">
          <cell r="A305" t="str">
            <v>0302210719</v>
          </cell>
        </row>
        <row r="306">
          <cell r="A306" t="str">
            <v>0302237372</v>
          </cell>
        </row>
        <row r="307">
          <cell r="A307" t="str">
            <v>0302263904</v>
          </cell>
        </row>
        <row r="308">
          <cell r="A308" t="str">
            <v>0302319473</v>
          </cell>
        </row>
        <row r="309">
          <cell r="A309" t="str">
            <v>0302342698</v>
          </cell>
        </row>
        <row r="310">
          <cell r="A310" t="str">
            <v>0302362380</v>
          </cell>
        </row>
        <row r="311">
          <cell r="A311" t="str">
            <v>0302378687</v>
          </cell>
        </row>
        <row r="312">
          <cell r="A312" t="str">
            <v>0302382940</v>
          </cell>
        </row>
        <row r="313">
          <cell r="A313" t="str">
            <v>0302406655</v>
          </cell>
        </row>
        <row r="314">
          <cell r="A314" t="str">
            <v>0302429934</v>
          </cell>
        </row>
        <row r="315">
          <cell r="A315" t="str">
            <v>0302477085</v>
          </cell>
        </row>
        <row r="316">
          <cell r="A316" t="str">
            <v>0302502782</v>
          </cell>
        </row>
        <row r="317">
          <cell r="A317" t="str">
            <v>0302531984</v>
          </cell>
        </row>
        <row r="318">
          <cell r="A318" t="str">
            <v>0302541781</v>
          </cell>
        </row>
        <row r="319">
          <cell r="A319" t="str">
            <v>0302586969</v>
          </cell>
        </row>
        <row r="320">
          <cell r="A320" t="str">
            <v>0302588814</v>
          </cell>
        </row>
        <row r="321">
          <cell r="A321" t="str">
            <v>0302625985</v>
          </cell>
        </row>
        <row r="322">
          <cell r="A322" t="str">
            <v>0302626925</v>
          </cell>
        </row>
        <row r="323">
          <cell r="A323" t="str">
            <v>0302694876</v>
          </cell>
        </row>
        <row r="324">
          <cell r="A324" t="str">
            <v>0302710447</v>
          </cell>
        </row>
        <row r="325">
          <cell r="A325" t="str">
            <v>0302728035</v>
          </cell>
        </row>
        <row r="326">
          <cell r="A326" t="str">
            <v>0302740113</v>
          </cell>
        </row>
        <row r="327">
          <cell r="A327" t="str">
            <v>0302752704</v>
          </cell>
        </row>
        <row r="328">
          <cell r="A328" t="str">
            <v>0302766182</v>
          </cell>
        </row>
        <row r="329">
          <cell r="A329" t="str">
            <v>0302787947</v>
          </cell>
        </row>
        <row r="330">
          <cell r="A330" t="str">
            <v>0302792961</v>
          </cell>
        </row>
        <row r="331">
          <cell r="A331" t="str">
            <v>0302795338</v>
          </cell>
        </row>
        <row r="332">
          <cell r="A332" t="str">
            <v>0302804374</v>
          </cell>
        </row>
        <row r="333">
          <cell r="A333" t="str">
            <v>0302844200</v>
          </cell>
        </row>
        <row r="334">
          <cell r="A334" t="str">
            <v>0302854921</v>
          </cell>
        </row>
        <row r="335">
          <cell r="A335" t="str">
            <v>0302939780</v>
          </cell>
        </row>
        <row r="336">
          <cell r="A336" t="str">
            <v>0302976207</v>
          </cell>
        </row>
        <row r="337">
          <cell r="A337" t="str">
            <v>0302992209</v>
          </cell>
        </row>
        <row r="338">
          <cell r="A338" t="str">
            <v>0303041654</v>
          </cell>
        </row>
        <row r="339">
          <cell r="A339" t="str">
            <v>0303081470</v>
          </cell>
        </row>
        <row r="340">
          <cell r="A340" t="str">
            <v>0303096484</v>
          </cell>
        </row>
        <row r="341">
          <cell r="A341" t="str">
            <v>0303130512</v>
          </cell>
        </row>
        <row r="342">
          <cell r="A342" t="str">
            <v>0303140951</v>
          </cell>
        </row>
        <row r="343">
          <cell r="A343" t="str">
            <v>0303158268</v>
          </cell>
        </row>
        <row r="344">
          <cell r="A344" t="str">
            <v>0303198567</v>
          </cell>
        </row>
        <row r="345">
          <cell r="A345" t="str">
            <v>0303206835</v>
          </cell>
        </row>
        <row r="346">
          <cell r="A346" t="str">
            <v>0303213102</v>
          </cell>
        </row>
        <row r="347">
          <cell r="A347" t="str">
            <v>0303224753</v>
          </cell>
        </row>
        <row r="348">
          <cell r="A348" t="str">
            <v>0303226831</v>
          </cell>
        </row>
        <row r="349">
          <cell r="A349" t="str">
            <v>0303284752</v>
          </cell>
        </row>
        <row r="350">
          <cell r="A350" t="str">
            <v>0303298850</v>
          </cell>
        </row>
        <row r="351">
          <cell r="A351" t="str">
            <v>0303326794</v>
          </cell>
        </row>
        <row r="352">
          <cell r="A352" t="str">
            <v>0303363027</v>
          </cell>
        </row>
        <row r="353">
          <cell r="A353" t="str">
            <v>0303374389</v>
          </cell>
        </row>
        <row r="354">
          <cell r="A354" t="str">
            <v>0303388448</v>
          </cell>
        </row>
        <row r="355">
          <cell r="A355" t="str">
            <v>0303462927</v>
          </cell>
        </row>
        <row r="356">
          <cell r="A356" t="str">
            <v>0303513307</v>
          </cell>
        </row>
        <row r="357">
          <cell r="A357" t="str">
            <v>0303516019</v>
          </cell>
        </row>
        <row r="358">
          <cell r="A358" t="str">
            <v>0303519161</v>
          </cell>
        </row>
        <row r="359">
          <cell r="A359" t="str">
            <v>0303587958</v>
          </cell>
        </row>
        <row r="360">
          <cell r="A360" t="str">
            <v>0303609880</v>
          </cell>
        </row>
        <row r="361">
          <cell r="A361" t="str">
            <v>0303657651</v>
          </cell>
        </row>
        <row r="362">
          <cell r="A362" t="str">
            <v>0303675770</v>
          </cell>
        </row>
        <row r="363">
          <cell r="A363" t="str">
            <v>0303679341</v>
          </cell>
        </row>
        <row r="364">
          <cell r="A364" t="str">
            <v>0304023104</v>
          </cell>
        </row>
        <row r="365">
          <cell r="A365" t="str">
            <v>0304052144</v>
          </cell>
        </row>
        <row r="366">
          <cell r="A366" t="str">
            <v>0304052698</v>
          </cell>
        </row>
        <row r="367">
          <cell r="A367" t="str">
            <v>0304084989</v>
          </cell>
        </row>
        <row r="368">
          <cell r="A368" t="str">
            <v>0304086150</v>
          </cell>
        </row>
        <row r="369">
          <cell r="A369" t="str">
            <v>0304132047</v>
          </cell>
        </row>
        <row r="370">
          <cell r="A370" t="str">
            <v>0304153720</v>
          </cell>
        </row>
        <row r="371">
          <cell r="A371" t="str">
            <v>0304179077</v>
          </cell>
        </row>
        <row r="372">
          <cell r="A372" t="str">
            <v>0304232524</v>
          </cell>
        </row>
        <row r="373">
          <cell r="A373" t="str">
            <v>0304232718</v>
          </cell>
        </row>
        <row r="374">
          <cell r="A374" t="str">
            <v>0304291946</v>
          </cell>
        </row>
        <row r="375">
          <cell r="A375" t="str">
            <v>0304335583</v>
          </cell>
        </row>
        <row r="376">
          <cell r="A376" t="str">
            <v>0304436158</v>
          </cell>
        </row>
        <row r="377">
          <cell r="A377" t="str">
            <v>0304446660</v>
          </cell>
        </row>
        <row r="378">
          <cell r="A378" t="str">
            <v>0304465494</v>
          </cell>
        </row>
        <row r="379">
          <cell r="A379" t="str">
            <v>0304512793</v>
          </cell>
        </row>
        <row r="380">
          <cell r="A380" t="str">
            <v>0304519090</v>
          </cell>
        </row>
        <row r="381">
          <cell r="A381" t="str">
            <v>0304563607</v>
          </cell>
        </row>
        <row r="382">
          <cell r="A382" t="str">
            <v>0304585833</v>
          </cell>
        </row>
        <row r="383">
          <cell r="A383" t="str">
            <v>0304602736</v>
          </cell>
        </row>
        <row r="384">
          <cell r="A384">
            <v>1068342</v>
          </cell>
        </row>
        <row r="385">
          <cell r="A385" t="str">
            <v>0304702794</v>
          </cell>
        </row>
        <row r="386">
          <cell r="A386" t="str">
            <v>0304731065</v>
          </cell>
        </row>
        <row r="387">
          <cell r="A387" t="str">
            <v>0304738977</v>
          </cell>
        </row>
        <row r="388">
          <cell r="A388" t="str">
            <v>0304742483</v>
          </cell>
        </row>
        <row r="389">
          <cell r="A389" t="str">
            <v>0304754714</v>
          </cell>
        </row>
        <row r="390">
          <cell r="A390" t="str">
            <v>0304804482</v>
          </cell>
        </row>
        <row r="391">
          <cell r="A391" t="str">
            <v>0304813092</v>
          </cell>
        </row>
        <row r="392">
          <cell r="A392" t="str">
            <v>0304824030</v>
          </cell>
        </row>
        <row r="393">
          <cell r="A393" t="str">
            <v>0304836029</v>
          </cell>
        </row>
        <row r="394">
          <cell r="A394" t="str">
            <v>0304907505</v>
          </cell>
        </row>
        <row r="395">
          <cell r="A395" t="str">
            <v>0304908227</v>
          </cell>
        </row>
        <row r="396">
          <cell r="A396" t="str">
            <v>0304932621</v>
          </cell>
        </row>
        <row r="397">
          <cell r="A397" t="str">
            <v>0304964990</v>
          </cell>
        </row>
        <row r="398">
          <cell r="A398" t="str">
            <v>0304969935</v>
          </cell>
        </row>
        <row r="399">
          <cell r="A399" t="str">
            <v>0305010267</v>
          </cell>
        </row>
        <row r="400">
          <cell r="A400" t="str">
            <v>0305030351</v>
          </cell>
        </row>
        <row r="401">
          <cell r="A401" t="str">
            <v>0305039650</v>
          </cell>
        </row>
        <row r="402">
          <cell r="A402" t="str">
            <v>0305045911</v>
          </cell>
        </row>
        <row r="403">
          <cell r="A403" t="str">
            <v>0305051619</v>
          </cell>
        </row>
        <row r="404">
          <cell r="A404" t="str">
            <v>0305085985</v>
          </cell>
        </row>
        <row r="405">
          <cell r="A405" t="str">
            <v>0305101764</v>
          </cell>
        </row>
        <row r="406">
          <cell r="A406" t="str">
            <v>0305179979</v>
          </cell>
        </row>
        <row r="407">
          <cell r="A407" t="str">
            <v>0305183189</v>
          </cell>
        </row>
        <row r="408">
          <cell r="A408" t="str">
            <v>0305210241</v>
          </cell>
        </row>
        <row r="409">
          <cell r="A409" t="str">
            <v>0305242719</v>
          </cell>
        </row>
        <row r="410">
          <cell r="A410" t="str">
            <v>0305284395</v>
          </cell>
        </row>
        <row r="411">
          <cell r="A411" t="str">
            <v>0305311225</v>
          </cell>
        </row>
        <row r="412">
          <cell r="A412" t="str">
            <v>0305332592</v>
          </cell>
        </row>
        <row r="413">
          <cell r="A413" t="str">
            <v>0305341389</v>
          </cell>
        </row>
        <row r="414">
          <cell r="A414" t="str">
            <v>0305386421</v>
          </cell>
        </row>
        <row r="415">
          <cell r="A415" t="str">
            <v>0305396162</v>
          </cell>
        </row>
        <row r="416">
          <cell r="A416" t="str">
            <v>0305397504</v>
          </cell>
        </row>
        <row r="417">
          <cell r="A417" t="str">
            <v>0305402257</v>
          </cell>
        </row>
        <row r="418">
          <cell r="A418" t="str">
            <v>0305403532</v>
          </cell>
        </row>
        <row r="419">
          <cell r="A419" t="str">
            <v>0305500215</v>
          </cell>
        </row>
        <row r="420">
          <cell r="A420" t="str">
            <v>0305544011</v>
          </cell>
        </row>
        <row r="421">
          <cell r="A421" t="str">
            <v>0305612046</v>
          </cell>
        </row>
        <row r="422">
          <cell r="A422" t="str">
            <v>0305624901</v>
          </cell>
        </row>
        <row r="423">
          <cell r="A423" t="str">
            <v>0305631401</v>
          </cell>
        </row>
        <row r="424">
          <cell r="A424" t="str">
            <v>0305676473</v>
          </cell>
        </row>
        <row r="425">
          <cell r="A425" t="str">
            <v>0305691552</v>
          </cell>
        </row>
        <row r="426">
          <cell r="A426" t="str">
            <v>0305727015</v>
          </cell>
        </row>
        <row r="427">
          <cell r="A427" t="str">
            <v>0305773653</v>
          </cell>
        </row>
        <row r="428">
          <cell r="A428" t="str">
            <v>0305809405</v>
          </cell>
        </row>
        <row r="429">
          <cell r="A429" t="str">
            <v>0305920178</v>
          </cell>
        </row>
        <row r="430">
          <cell r="A430" t="str">
            <v>0306001219</v>
          </cell>
        </row>
        <row r="431">
          <cell r="A431" t="str">
            <v>0306022473</v>
          </cell>
        </row>
        <row r="432">
          <cell r="A432" t="str">
            <v>0306068051</v>
          </cell>
        </row>
        <row r="433">
          <cell r="A433" t="str">
            <v>0306105842</v>
          </cell>
        </row>
        <row r="434">
          <cell r="A434" t="str">
            <v>0306114029</v>
          </cell>
        </row>
        <row r="435">
          <cell r="A435" t="str">
            <v>0306342402</v>
          </cell>
        </row>
        <row r="436">
          <cell r="A436" t="str">
            <v>0306553322</v>
          </cell>
        </row>
        <row r="437">
          <cell r="A437" t="str">
            <v>0306754798</v>
          </cell>
        </row>
        <row r="438">
          <cell r="A438" t="str">
            <v>0306886219</v>
          </cell>
        </row>
        <row r="439">
          <cell r="A439" t="str">
            <v>0306980860</v>
          </cell>
        </row>
        <row r="440">
          <cell r="A440" t="str">
            <v>0307167351</v>
          </cell>
        </row>
        <row r="441">
          <cell r="A441" t="str">
            <v>0307297167</v>
          </cell>
        </row>
        <row r="442">
          <cell r="A442" t="str">
            <v>0307829319</v>
          </cell>
        </row>
        <row r="443">
          <cell r="A443" t="str">
            <v>0308922550</v>
          </cell>
        </row>
        <row r="444">
          <cell r="A444" t="str">
            <v>0308957218</v>
          </cell>
        </row>
        <row r="445">
          <cell r="A445" t="str">
            <v>0309119459</v>
          </cell>
        </row>
        <row r="446">
          <cell r="A446" t="str">
            <v>0309201505</v>
          </cell>
        </row>
        <row r="447">
          <cell r="A447" t="str">
            <v>0309280916</v>
          </cell>
        </row>
        <row r="448">
          <cell r="A448" t="str">
            <v>0309412746</v>
          </cell>
        </row>
        <row r="449">
          <cell r="A449" t="str">
            <v>0309478169</v>
          </cell>
        </row>
        <row r="450">
          <cell r="A450" t="str">
            <v>0309586358</v>
          </cell>
        </row>
        <row r="451">
          <cell r="A451" t="str">
            <v>0309586421</v>
          </cell>
        </row>
        <row r="452">
          <cell r="A452" t="str">
            <v>0309732778</v>
          </cell>
        </row>
        <row r="453">
          <cell r="A453" t="str">
            <v>0309893711</v>
          </cell>
        </row>
        <row r="454">
          <cell r="A454" t="str">
            <v>0309969343</v>
          </cell>
        </row>
        <row r="455">
          <cell r="A455" t="str">
            <v>0309982457</v>
          </cell>
        </row>
        <row r="456">
          <cell r="A456" t="str">
            <v>0310030491</v>
          </cell>
        </row>
        <row r="457">
          <cell r="A457" t="str">
            <v>0310123805</v>
          </cell>
        </row>
        <row r="458">
          <cell r="A458" t="str">
            <v>0310137290</v>
          </cell>
        </row>
        <row r="459">
          <cell r="A459" t="str">
            <v>0310152884</v>
          </cell>
        </row>
        <row r="460">
          <cell r="A460" t="str">
            <v>0310178699</v>
          </cell>
        </row>
        <row r="461">
          <cell r="A461" t="str">
            <v>0310217235</v>
          </cell>
        </row>
        <row r="462">
          <cell r="A462" t="str">
            <v>0310257478</v>
          </cell>
        </row>
        <row r="463">
          <cell r="A463" t="str">
            <v>0310280318</v>
          </cell>
        </row>
        <row r="464">
          <cell r="A464" t="str">
            <v>0310481007</v>
          </cell>
        </row>
        <row r="465">
          <cell r="A465" t="str">
            <v>0400101669</v>
          </cell>
        </row>
        <row r="466">
          <cell r="A466" t="str">
            <v>0400102207</v>
          </cell>
        </row>
        <row r="467">
          <cell r="A467" t="str">
            <v>0400126293</v>
          </cell>
        </row>
        <row r="468">
          <cell r="A468" t="str">
            <v>0400127402</v>
          </cell>
        </row>
        <row r="469">
          <cell r="A469" t="str">
            <v>0400458570</v>
          </cell>
        </row>
        <row r="470">
          <cell r="A470" t="str">
            <v>0400580789</v>
          </cell>
        </row>
        <row r="471">
          <cell r="A471" t="str">
            <v>0401281414</v>
          </cell>
        </row>
        <row r="472">
          <cell r="A472" t="str">
            <v>0500587763</v>
          </cell>
        </row>
        <row r="473">
          <cell r="A473" t="str">
            <v>0600001044</v>
          </cell>
        </row>
        <row r="474">
          <cell r="A474" t="str">
            <v>0600082558</v>
          </cell>
        </row>
        <row r="475">
          <cell r="A475">
            <v>1081311</v>
          </cell>
        </row>
        <row r="476">
          <cell r="A476" t="str">
            <v>1100498260</v>
          </cell>
        </row>
        <row r="477">
          <cell r="A477" t="str">
            <v>1100715331</v>
          </cell>
        </row>
        <row r="478">
          <cell r="A478" t="str">
            <v>1200102191</v>
          </cell>
        </row>
        <row r="479">
          <cell r="A479" t="str">
            <v>1300240446</v>
          </cell>
        </row>
        <row r="480">
          <cell r="A480" t="str">
            <v>1400491594</v>
          </cell>
        </row>
        <row r="481">
          <cell r="A481" t="str">
            <v>1500216753</v>
          </cell>
        </row>
        <row r="482">
          <cell r="A482" t="str">
            <v>1600191767</v>
          </cell>
        </row>
        <row r="483">
          <cell r="A483" t="str">
            <v>1700537828</v>
          </cell>
        </row>
        <row r="484">
          <cell r="A484" t="str">
            <v>1800278197</v>
          </cell>
        </row>
        <row r="485">
          <cell r="A485" t="str">
            <v>1800493518</v>
          </cell>
        </row>
        <row r="486">
          <cell r="A486" t="str">
            <v>1800521821</v>
          </cell>
        </row>
        <row r="487">
          <cell r="A487" t="str">
            <v>1800579317</v>
          </cell>
        </row>
        <row r="488">
          <cell r="A488" t="str">
            <v>1900303908</v>
          </cell>
        </row>
        <row r="489">
          <cell r="A489" t="str">
            <v>2000371103</v>
          </cell>
        </row>
        <row r="490">
          <cell r="A490" t="str">
            <v>2000398786</v>
          </cell>
        </row>
        <row r="491">
          <cell r="A491" t="str">
            <v>2200212213</v>
          </cell>
        </row>
        <row r="492">
          <cell r="A492" t="str">
            <v>2700117293</v>
          </cell>
        </row>
        <row r="493">
          <cell r="A493" t="str">
            <v>2700276007</v>
          </cell>
        </row>
        <row r="494">
          <cell r="A494" t="str">
            <v>2801158881</v>
          </cell>
        </row>
        <row r="495">
          <cell r="A495" t="str">
            <v>2900330692</v>
          </cell>
        </row>
        <row r="496">
          <cell r="A496" t="str">
            <v>3300353192</v>
          </cell>
        </row>
        <row r="497">
          <cell r="A497" t="str">
            <v>3300379190</v>
          </cell>
        </row>
        <row r="498">
          <cell r="A498" t="str">
            <v>3300387522</v>
          </cell>
        </row>
        <row r="499">
          <cell r="A499" t="str">
            <v>3500101812</v>
          </cell>
        </row>
        <row r="500">
          <cell r="A500" t="str">
            <v>3500103432</v>
          </cell>
        </row>
        <row r="501">
          <cell r="A501" t="str">
            <v>3600450214</v>
          </cell>
        </row>
        <row r="502">
          <cell r="A502" t="str">
            <v>3600519071</v>
          </cell>
        </row>
        <row r="503">
          <cell r="A503" t="str">
            <v>3600660148</v>
          </cell>
        </row>
        <row r="504">
          <cell r="A504" t="str">
            <v>3600724433</v>
          </cell>
        </row>
        <row r="505">
          <cell r="A505" t="str">
            <v>3700144362</v>
          </cell>
        </row>
        <row r="506">
          <cell r="A506" t="str">
            <v>3700233968</v>
          </cell>
        </row>
        <row r="507">
          <cell r="A507" t="str">
            <v>3700240066</v>
          </cell>
        </row>
        <row r="508">
          <cell r="A508" t="str">
            <v>3700799753</v>
          </cell>
        </row>
        <row r="509">
          <cell r="A509" t="str">
            <v>4000398934</v>
          </cell>
        </row>
        <row r="510">
          <cell r="A510" t="str">
            <v>4100258747</v>
          </cell>
        </row>
        <row r="511">
          <cell r="A511" t="str">
            <v>4100599514</v>
          </cell>
        </row>
        <row r="512">
          <cell r="A512" t="str">
            <v>4200402578</v>
          </cell>
        </row>
        <row r="513">
          <cell r="A513" t="str">
            <v>4200454470</v>
          </cell>
        </row>
        <row r="514">
          <cell r="A514">
            <v>1068200</v>
          </cell>
        </row>
        <row r="515">
          <cell r="A515" t="str">
            <v>4200850812</v>
          </cell>
        </row>
        <row r="516">
          <cell r="A516" t="str">
            <v>4300204065</v>
          </cell>
        </row>
        <row r="517">
          <cell r="A517" t="str">
            <v>4600118064</v>
          </cell>
        </row>
        <row r="518">
          <cell r="A518" t="str">
            <v>4600202044</v>
          </cell>
        </row>
        <row r="519">
          <cell r="A519" t="str">
            <v>4600357739</v>
          </cell>
        </row>
        <row r="520">
          <cell r="A520" t="str">
            <v>5700101122</v>
          </cell>
        </row>
        <row r="521">
          <cell r="A521" t="str">
            <v>5700299313</v>
          </cell>
        </row>
        <row r="522">
          <cell r="A522" t="str">
            <v>5800271921</v>
          </cell>
        </row>
        <row r="523">
          <cell r="A523" t="str">
            <v>5900377720</v>
          </cell>
        </row>
        <row r="524">
          <cell r="A524" t="str">
            <v>6000175829</v>
          </cell>
        </row>
        <row r="525">
          <cell r="A525" t="str">
            <v>6000185640</v>
          </cell>
        </row>
        <row r="526">
          <cell r="A526" t="str">
            <v>6000346418</v>
          </cell>
        </row>
        <row r="527">
          <cell r="A527" t="str">
            <v>6000597041</v>
          </cell>
        </row>
        <row r="528">
          <cell r="A528" t="str">
            <v>6000920478</v>
          </cell>
        </row>
        <row r="529">
          <cell r="A529" t="str">
            <v>8007770891</v>
          </cell>
        </row>
        <row r="530">
          <cell r="A530">
            <v>1105176</v>
          </cell>
        </row>
        <row r="531">
          <cell r="A531">
            <v>1113864</v>
          </cell>
        </row>
        <row r="532">
          <cell r="A532" t="str">
            <v>B196</v>
          </cell>
        </row>
        <row r="533">
          <cell r="A533" t="str">
            <v>C213</v>
          </cell>
        </row>
        <row r="534">
          <cell r="A534" t="str">
            <v>C485</v>
          </cell>
        </row>
        <row r="535">
          <cell r="A535" t="str">
            <v>C494</v>
          </cell>
        </row>
        <row r="536">
          <cell r="A536" t="str">
            <v>D387</v>
          </cell>
        </row>
        <row r="537">
          <cell r="A537" t="str">
            <v>E033</v>
          </cell>
        </row>
        <row r="538">
          <cell r="A538" t="str">
            <v>H555</v>
          </cell>
        </row>
        <row r="539">
          <cell r="A539" t="str">
            <v>K168</v>
          </cell>
        </row>
        <row r="540">
          <cell r="A540" t="str">
            <v>K308</v>
          </cell>
        </row>
        <row r="541">
          <cell r="A541" t="str">
            <v>N442</v>
          </cell>
        </row>
        <row r="542">
          <cell r="A542" t="str">
            <v>N458</v>
          </cell>
        </row>
        <row r="543">
          <cell r="A543" t="str">
            <v>O025</v>
          </cell>
        </row>
        <row r="544">
          <cell r="A544" t="str">
            <v>P281</v>
          </cell>
        </row>
        <row r="545">
          <cell r="A545" t="str">
            <v>S175</v>
          </cell>
        </row>
        <row r="546">
          <cell r="A546" t="str">
            <v>S273</v>
          </cell>
        </row>
        <row r="547">
          <cell r="A547" t="str">
            <v>T249</v>
          </cell>
        </row>
        <row r="548">
          <cell r="A548" t="str">
            <v>T382</v>
          </cell>
        </row>
        <row r="549">
          <cell r="A549" t="str">
            <v>V252</v>
          </cell>
        </row>
        <row r="550">
          <cell r="A550" t="str">
            <v>V413</v>
          </cell>
        </row>
        <row r="551">
          <cell r="A551" t="str">
            <v>X049</v>
          </cell>
        </row>
        <row r="552">
          <cell r="A552" t="str">
            <v>Y027</v>
          </cell>
        </row>
        <row r="553">
          <cell r="A553" t="str">
            <v>Z000</v>
          </cell>
        </row>
        <row r="554">
          <cell r="A554" t="str">
            <v>Z001</v>
          </cell>
        </row>
        <row r="555">
          <cell r="A555" t="str">
            <v>Z002</v>
          </cell>
        </row>
        <row r="556">
          <cell r="A556" t="str">
            <v>Z003</v>
          </cell>
        </row>
        <row r="557">
          <cell r="A557" t="str">
            <v>Z005</v>
          </cell>
        </row>
        <row r="558">
          <cell r="A558" t="str">
            <v>Z006</v>
          </cell>
        </row>
        <row r="559">
          <cell r="A559" t="str">
            <v>Z007</v>
          </cell>
        </row>
        <row r="560">
          <cell r="A560" t="str">
            <v>Z008</v>
          </cell>
        </row>
        <row r="561">
          <cell r="A561" t="str">
            <v>Z009</v>
          </cell>
        </row>
        <row r="562">
          <cell r="A562" t="str">
            <v>Z010</v>
          </cell>
        </row>
        <row r="563">
          <cell r="A563" t="str">
            <v>Z013</v>
          </cell>
        </row>
        <row r="564">
          <cell r="A564" t="str">
            <v>Z014</v>
          </cell>
        </row>
        <row r="565">
          <cell r="A565" t="str">
            <v>Z015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ricing - 4th round"/>
      <sheetName val="Catalogue"/>
      <sheetName val="Master chi phi"/>
      <sheetName val="Sheet1"/>
    </sheetNames>
    <sheetDataSet>
      <sheetData sheetId="0" refreshError="1"/>
      <sheetData sheetId="1" refreshError="1">
        <row r="2">
          <cell r="F2" t="str">
            <v>M001S_Hộp đèn Mica 4.0 ly 1 mặt in decal</v>
          </cell>
          <cell r="G2" t="str">
            <v xml:space="preserve">Có vách ngăn giữa AW và Thông tin NT, Mica TQ 4ly, bóng đèn ĐQ/Phillips + tăng phô + chuột Điện Quang, tole tráng kẽm 3zem, viền nhôm, ốc vít </v>
          </cell>
          <cell r="H2" t="str">
            <v>m2</v>
          </cell>
          <cell r="I2" t="str">
            <v>PC</v>
          </cell>
          <cell r="J2">
            <v>1195000</v>
          </cell>
        </row>
        <row r="3">
          <cell r="F3" t="str">
            <v>M001N_Hộp đèn Mica 4.0 ly 1 mặt in decal</v>
          </cell>
          <cell r="G3" t="str">
            <v xml:space="preserve">Có vách ngăn giữa AW và Thông tin NT, Mica TQ 4ly, bóng đèn ĐQ/Phillips + tăng phô + chuột Điện Quang, tole tráng kẽm 3zem, viền nhôm, ốc vít </v>
          </cell>
          <cell r="H3" t="str">
            <v>m2</v>
          </cell>
          <cell r="I3" t="str">
            <v>PC</v>
          </cell>
          <cell r="J3">
            <v>1270000</v>
          </cell>
        </row>
        <row r="4">
          <cell r="F4" t="str">
            <v xml:space="preserve">M002S_Hộp đèn Hiflex 1 mặt in KTS </v>
          </cell>
          <cell r="G4" t="str">
            <v xml:space="preserve">Có vách ngăn giữa AW và Thông tin NT. Bóng đèn ĐQ/Phillips + tăng phô + chuột Điện Quang, tole tráng kẽm 3zem, viền nhôm, ốc vít </v>
          </cell>
          <cell r="H4" t="str">
            <v>m2</v>
          </cell>
          <cell r="I4" t="str">
            <v>PC</v>
          </cell>
          <cell r="J4">
            <v>648000</v>
          </cell>
        </row>
        <row r="5">
          <cell r="F5" t="str">
            <v xml:space="preserve">M002N_Hộp đèn Hiflex 1 mặt in KTS </v>
          </cell>
          <cell r="G5" t="str">
            <v xml:space="preserve">Có vách ngăn giữa AW và Thông tin NT. Bóng đèn ĐQ/Phillips + tăng phô + chuột Điện Quang, tole tráng kẽm 3zem, viền nhôm, ốc vít </v>
          </cell>
          <cell r="H5" t="str">
            <v>m2</v>
          </cell>
          <cell r="I5" t="str">
            <v>PC</v>
          </cell>
          <cell r="J5">
            <v>688000</v>
          </cell>
        </row>
        <row r="6">
          <cell r="F6" t="str">
            <v>M003S_Hộp đèn mica 3ly, 2mặt in decal</v>
          </cell>
          <cell r="G6" t="str">
            <v xml:space="preserve">Mica TQ 3ly, bóng đèn ĐQ/Phillips + tăng phô + chuột Điện Quang, tole tráng kẽm 3zem, viền nhôm, ốc vít </v>
          </cell>
          <cell r="H6" t="str">
            <v>m2</v>
          </cell>
          <cell r="I6" t="str">
            <v>PC</v>
          </cell>
          <cell r="J6">
            <v>1515000</v>
          </cell>
        </row>
        <row r="7">
          <cell r="F7" t="str">
            <v>M003N_Hộp đèn mica 3ly, 2mặt in decal</v>
          </cell>
          <cell r="G7" t="str">
            <v xml:space="preserve">Mica TQ 3ly, bóng đèn ĐQ/Phillips + tăng phô + chuột Điện Quang, tole tráng kẽm 3zem, viền nhôm, ốc vít </v>
          </cell>
          <cell r="H7" t="str">
            <v>m2</v>
          </cell>
          <cell r="I7" t="str">
            <v>PC</v>
          </cell>
          <cell r="J7">
            <v>1535000</v>
          </cell>
        </row>
        <row r="8">
          <cell r="F8" t="str">
            <v>M004S_Hộp đèn Hiflex 2 mặt in KTS</v>
          </cell>
          <cell r="G8" t="str">
            <v xml:space="preserve">khung sắt vuông 20, mặt căng hiflet in kts, bóng đèn ĐQ/Phillips + tăng phô + chuột Điện Quang, tole tráng kẽm 3zem, viền nhôm, ốc vít </v>
          </cell>
          <cell r="H8" t="str">
            <v>m2</v>
          </cell>
          <cell r="I8" t="str">
            <v>PC</v>
          </cell>
          <cell r="J8">
            <v>676000</v>
          </cell>
        </row>
        <row r="9">
          <cell r="F9" t="str">
            <v>M004N_Hộp đèn Hiflex 2 mặt in KTS</v>
          </cell>
          <cell r="G9" t="str">
            <v xml:space="preserve">khung sắt vuông 20, mặt căng hiflet in kts, bóng đèn ĐQ/Phillips + tăng phô + chuột Điện Quang, tole tráng kẽm 3zem, viền nhôm, ốc vít </v>
          </cell>
          <cell r="H9" t="str">
            <v>m2</v>
          </cell>
          <cell r="I9" t="str">
            <v>PC</v>
          </cell>
          <cell r="J9">
            <v>706000</v>
          </cell>
        </row>
        <row r="10">
          <cell r="F10" t="str">
            <v>M005S_Bảng hiệu 2 mặt bằng Format 5ly</v>
          </cell>
          <cell r="G10" t="str">
            <v xml:space="preserve">* Khung: Khung sắt vuông 16x16mm, dày 1.2, mạ kẽm, sơn khung tĩnh điện trắng
* Artwork : Format 5ly,  Decal mực dầu, định lượng 110um.  </v>
          </cell>
          <cell r="H10" t="str">
            <v>m2</v>
          </cell>
          <cell r="I10" t="str">
            <v>PC</v>
          </cell>
          <cell r="J10">
            <v>420000</v>
          </cell>
        </row>
        <row r="11">
          <cell r="F11" t="str">
            <v>M005N_Bảng hiệu 2 mặt bằng Format 5ly</v>
          </cell>
          <cell r="G11" t="str">
            <v xml:space="preserve">* Khung: Khung sắt vuông 16x16mm, dày 1.2, mạ kẽm, sơn khung tĩnh điện trắng
* Artwork : Format 5ly,  Decal mực dầu, định lượng 110um.  </v>
          </cell>
          <cell r="H11" t="str">
            <v>m2</v>
          </cell>
          <cell r="I11" t="str">
            <v>PC</v>
          </cell>
          <cell r="J11">
            <v>440000</v>
          </cell>
        </row>
        <row r="12">
          <cell r="F12" t="str">
            <v>M006S_Bảng hiệu Hiflex ngoài trời(1 mặt)</v>
          </cell>
          <cell r="G12" t="str">
            <v>Khung sắt căng hiflex, viền nhôm 4 cạnh</v>
          </cell>
          <cell r="H12" t="str">
            <v>m2</v>
          </cell>
          <cell r="I12" t="str">
            <v>PC</v>
          </cell>
          <cell r="J12">
            <v>222000</v>
          </cell>
        </row>
        <row r="13">
          <cell r="F13" t="str">
            <v>M006N_Bảng hiệu Hiflex ngoài trời(1 mặt)</v>
          </cell>
          <cell r="G13" t="str">
            <v>Khung sắt căng hiflex, viền nhôm 4 cạnh</v>
          </cell>
          <cell r="H13" t="str">
            <v>m2</v>
          </cell>
          <cell r="I13" t="str">
            <v>PC</v>
          </cell>
          <cell r="J13">
            <v>248000</v>
          </cell>
        </row>
        <row r="14">
          <cell r="F14" t="str">
            <v>M007S_Bảng hiệu Hiflex ngoài trời(2 mặt)</v>
          </cell>
          <cell r="G14" t="str">
            <v>Khung sắt căng hiflex viền nhôm 4 cạnh.</v>
          </cell>
          <cell r="H14" t="str">
            <v>m2</v>
          </cell>
          <cell r="I14" t="str">
            <v>PC</v>
          </cell>
          <cell r="J14">
            <v>316000</v>
          </cell>
        </row>
        <row r="15">
          <cell r="F15" t="str">
            <v>M007N_Bảng hiệu Hiflex ngoài trời(2 mặt)</v>
          </cell>
          <cell r="G15" t="str">
            <v>Khung sắt căng hiflex viền nhôm 4 cạnh.</v>
          </cell>
          <cell r="H15" t="str">
            <v>m2</v>
          </cell>
          <cell r="I15" t="str">
            <v>PC</v>
          </cell>
          <cell r="J15">
            <v>336000</v>
          </cell>
        </row>
        <row r="16">
          <cell r="F16" t="str">
            <v>M008S_Bảng hiệu Alu có AW</v>
          </cell>
          <cell r="G16" t="str">
            <v>chữ bằng mica Đài Loan 2.5mm</v>
          </cell>
          <cell r="H16" t="str">
            <v>m2</v>
          </cell>
          <cell r="I16" t="str">
            <v>PC</v>
          </cell>
          <cell r="J16">
            <v>665000</v>
          </cell>
        </row>
        <row r="17">
          <cell r="F17" t="str">
            <v>M008N_Bảng hiệu Alu có AW</v>
          </cell>
          <cell r="G17" t="str">
            <v>chữ bằng mica Đài Loan 2.5mm</v>
          </cell>
          <cell r="H17" t="str">
            <v>m2</v>
          </cell>
          <cell r="I17" t="str">
            <v>PC</v>
          </cell>
          <cell r="J17">
            <v>740000</v>
          </cell>
        </row>
        <row r="18">
          <cell r="F18" t="str">
            <v>M009S_Cắt chữ laze</v>
          </cell>
          <cell r="G18" t="str">
            <v>Mica Đài Loan 2.5mm, cắt laze,  (dùng cho thông tin NT, địa chỉ, Số giấy phép,…)</v>
          </cell>
          <cell r="H18" t="str">
            <v>m2</v>
          </cell>
          <cell r="I18" t="str">
            <v>PC</v>
          </cell>
          <cell r="J18">
            <v>450000</v>
          </cell>
        </row>
        <row r="19">
          <cell r="F19" t="str">
            <v>M009N_Cắt chữ laze</v>
          </cell>
          <cell r="G19" t="str">
            <v>Mica Đài Loan 2.5mm, cắt laze,  (dùng cho thông tin NT, địa chỉ, Số giấy phép,…)</v>
          </cell>
          <cell r="H19" t="str">
            <v>m2</v>
          </cell>
          <cell r="I19" t="str">
            <v>PC</v>
          </cell>
          <cell r="J19">
            <v>500000</v>
          </cell>
        </row>
        <row r="20">
          <cell r="F20" t="str">
            <v>M010S_Mica chữ nổi không đèn</v>
          </cell>
          <cell r="G20" t="str">
            <v>Tính theo chiều cao và chiều ngang nội dung chữ,Cấn nổi 3cm. Mica Đài Loan 2.5mm. Dùng cho tên NT và logo</v>
          </cell>
          <cell r="H20" t="str">
            <v>m2</v>
          </cell>
          <cell r="I20" t="str">
            <v>PC</v>
          </cell>
          <cell r="J20">
            <v>750000</v>
          </cell>
        </row>
        <row r="21">
          <cell r="F21" t="str">
            <v>M010N_Mica chữ nổi không đèn</v>
          </cell>
          <cell r="G21" t="str">
            <v>Tính theo chiều cao và chiều ngang nội dung chữ,Cấn nổi 3cm. Mica Đài Loan 2.5mm. Dùng cho tên NT và logo</v>
          </cell>
          <cell r="H21" t="str">
            <v>m2</v>
          </cell>
          <cell r="I21" t="str">
            <v>PC</v>
          </cell>
          <cell r="J21">
            <v>800000</v>
          </cell>
        </row>
        <row r="22">
          <cell r="F22" t="str">
            <v>M011S_Mica chữ nổi có đèn</v>
          </cell>
          <cell r="G22" t="str">
            <v>Tính theo chiều cao và chiều ngang nội dung chữ, có đèn LED bên trong từng chữ. Cấn nổi 3cm. Mica Đài Loan 2.5mm.Dùng cho tên NT và logo</v>
          </cell>
          <cell r="H22" t="str">
            <v>m2</v>
          </cell>
          <cell r="I22" t="str">
            <v>PC</v>
          </cell>
          <cell r="J22">
            <v>1150000</v>
          </cell>
        </row>
        <row r="23">
          <cell r="F23" t="str">
            <v>M011N_Mica chữ nổi có đèn</v>
          </cell>
          <cell r="G23" t="str">
            <v>Tính theo chiều cao và chiều ngang nội dung chữ, có đèn LED bên trong từng chữ. Cấn nổi 3cm. Mica Đài Loan 2.5mm.Dùng cho tên NT và logo</v>
          </cell>
          <cell r="H23" t="str">
            <v>m2</v>
          </cell>
          <cell r="I23" t="str">
            <v>PC</v>
          </cell>
          <cell r="J23">
            <v>1400000</v>
          </cell>
        </row>
        <row r="24">
          <cell r="F24" t="str">
            <v xml:space="preserve">M012S_Công thay mica chữ nổi </v>
          </cell>
          <cell r="G24" t="str">
            <v>Công thay mica chữ nổi (không thuộc t/h bảo hành)</v>
          </cell>
          <cell r="H24" t="str">
            <v>Job</v>
          </cell>
          <cell r="I24" t="str">
            <v>PC</v>
          </cell>
          <cell r="J24">
            <v>300000</v>
          </cell>
        </row>
        <row r="25">
          <cell r="F25" t="str">
            <v xml:space="preserve">M012N_Công thay mica chữ nổi </v>
          </cell>
          <cell r="G25" t="str">
            <v>Công thay mica chữ nổi (không thuộc t/h bảo hành)</v>
          </cell>
          <cell r="H25" t="str">
            <v>Job</v>
          </cell>
          <cell r="I25" t="str">
            <v>PC</v>
          </cell>
          <cell r="J25">
            <v>300000</v>
          </cell>
        </row>
        <row r="26">
          <cell r="F26" t="str">
            <v>M013S_Sửa chữa hệ thống điện cho hộp đèn</v>
          </cell>
          <cell r="G26" t="str">
            <v>bóng đèn ĐQ/Philips, tăng phô, chuột Điện Quang, dây điện Cadivi</v>
          </cell>
          <cell r="H26" t="str">
            <v>set</v>
          </cell>
          <cell r="I26" t="str">
            <v>PC</v>
          </cell>
          <cell r="J26">
            <v>350000</v>
          </cell>
        </row>
        <row r="27">
          <cell r="F27" t="str">
            <v>M013N_Sửa chữa hệ thống điện cho hộp đèn</v>
          </cell>
          <cell r="G27" t="str">
            <v>bóng đèn ĐQ/Philips, tăng phô, chuột Điện Quang, dây điện Cadivi</v>
          </cell>
          <cell r="H27" t="str">
            <v>set</v>
          </cell>
          <cell r="I27" t="str">
            <v>PC</v>
          </cell>
          <cell r="J27">
            <v>350000</v>
          </cell>
        </row>
        <row r="28">
          <cell r="F28" t="str">
            <v>M014S_Sản xuất mới toàn bộ bạt mái hiên</v>
          </cell>
          <cell r="G28" t="str">
            <v>Khung sườn mái hiên,Pass bắt lên tường,Bạt hiflex chuyên dụng,Ròng rọc cuốn bạt mái hiên,Công sx + lắp đặt</v>
          </cell>
          <cell r="H28" t="str">
            <v>m2</v>
          </cell>
          <cell r="I28" t="str">
            <v>PC</v>
          </cell>
          <cell r="J28">
            <v>608000</v>
          </cell>
        </row>
        <row r="29">
          <cell r="F29" t="str">
            <v>M014N_Sản xuất mới toàn bộ bạt mái hiên</v>
          </cell>
          <cell r="G29" t="str">
            <v>Khung sườn mái hiên,Pass bắt lên tường,Bạt hiflex chuyên dụng,Ròng rọc cuốn bạt mái hiên,Công sx + lắp đặt</v>
          </cell>
          <cell r="H29" t="str">
            <v>m2</v>
          </cell>
          <cell r="I29" t="str">
            <v>PC</v>
          </cell>
          <cell r="J29">
            <v>608000</v>
          </cell>
        </row>
        <row r="30">
          <cell r="F30" t="str">
            <v>M015S_Thay bạt mái hiên Hiflex</v>
          </cell>
          <cell r="G30" t="str">
            <v>Hiflex không xuyên đèn Hàn Quốc 0.38mm, in kỹ thuật số. Đóng khoen, thành phẩm, treo gắn</v>
          </cell>
          <cell r="H30" t="str">
            <v>m2</v>
          </cell>
          <cell r="I30" t="str">
            <v>PC</v>
          </cell>
          <cell r="J30">
            <v>88000</v>
          </cell>
        </row>
        <row r="31">
          <cell r="F31" t="str">
            <v>M015N_Thay bạt mái hiên Hiflex</v>
          </cell>
          <cell r="G31" t="str">
            <v>Hiflex không xuyên đèn Hàn Quốc 0.38mm, in kỹ thuật số. Đóng khoen, thành phẩm, treo gắn</v>
          </cell>
          <cell r="H31" t="str">
            <v>m2</v>
          </cell>
          <cell r="I31" t="str">
            <v>PC</v>
          </cell>
          <cell r="J31">
            <v>88000</v>
          </cell>
        </row>
        <row r="32">
          <cell r="F32" t="str">
            <v>M016S_Thay cùi chỏ bạt mái hiên</v>
          </cell>
          <cell r="G32" t="str">
            <v>Dây dù,Ròng rọc,Công sx + lắp đặt</v>
          </cell>
          <cell r="H32" t="str">
            <v>set</v>
          </cell>
          <cell r="I32" t="str">
            <v>PC</v>
          </cell>
          <cell r="J32">
            <v>330000</v>
          </cell>
        </row>
        <row r="33">
          <cell r="F33" t="str">
            <v>M016N_Thay cùi chỏ bạt mái hiên</v>
          </cell>
          <cell r="G33" t="str">
            <v>Dây dù,Ròng rọc,Công sx + lắp đặt</v>
          </cell>
          <cell r="H33" t="str">
            <v>set</v>
          </cell>
          <cell r="I33" t="str">
            <v>PC</v>
          </cell>
          <cell r="J33">
            <v>350000</v>
          </cell>
        </row>
        <row r="34">
          <cell r="F34" t="str">
            <v>M017S_Hộp đèn LED siêu mỏng (KT40x60)</v>
          </cell>
          <cell r="G34" t="str">
            <v>Production.Backlit film.Có 2 lớp mica. Lớp ngoài mica trong Đài Loan 3mm, lớp trong mica dẫn sáng 5mm. Nhôm Đài Loan</v>
          </cell>
          <cell r="H34" t="str">
            <v>set</v>
          </cell>
          <cell r="I34" t="str">
            <v>PC</v>
          </cell>
          <cell r="J34">
            <v>610000</v>
          </cell>
        </row>
        <row r="35">
          <cell r="F35" t="str">
            <v>M017N_Hộp đèn LED siêu mỏng (KT40x60)</v>
          </cell>
          <cell r="G35" t="str">
            <v>Production.Backlit film.Có 2 lớp mica. Lớp ngoài mica trong Đài Loan 3mm, lớp trong mica dẫn sáng 5mm. Nhôm Đài Loan</v>
          </cell>
          <cell r="H35" t="str">
            <v>set</v>
          </cell>
          <cell r="I35" t="str">
            <v>PC</v>
          </cell>
          <cell r="J35">
            <v>610000</v>
          </cell>
        </row>
        <row r="36">
          <cell r="F36" t="str">
            <v>M018S_Hộp đèn LED siêu mỏng (KT 60x80)</v>
          </cell>
          <cell r="G36" t="str">
            <v>Production.Backlit film.Có 2 lớp mica. Lớp ngoài mica trong Đài Loan 3mm, lớp trong mica dẫn sáng 5mm. Nhôm Đài Loan</v>
          </cell>
          <cell r="H36" t="str">
            <v>set</v>
          </cell>
          <cell r="I36" t="str">
            <v>PC</v>
          </cell>
          <cell r="J36">
            <v>1000000</v>
          </cell>
        </row>
        <row r="37">
          <cell r="F37" t="str">
            <v>M018N_Hộp đèn LED siêu mỏng (KT 60x80)</v>
          </cell>
          <cell r="G37" t="str">
            <v>Production.Backlit film.Có 2 lớp mica. Lớp ngoài mica trong Đài Loan 3mm, lớp trong mica dẫn sáng 5mm. Nhôm Đài Loan</v>
          </cell>
          <cell r="H37" t="str">
            <v>set</v>
          </cell>
          <cell r="I37" t="str">
            <v>PC</v>
          </cell>
          <cell r="J37">
            <v>1045000</v>
          </cell>
        </row>
        <row r="38">
          <cell r="F38" t="str">
            <v>M019S_Hộp đèn LED siêu mỏng(không KTC)</v>
          </cell>
          <cell r="G38" t="str">
            <v>Production.Backlit film.Có 2 lớp mica. Lớp ngoài mica trong Đài Loan 3mm, lớp trong mica dẫn sáng 5mm. Nhôm Đài Loan</v>
          </cell>
          <cell r="H38" t="str">
            <v>m2</v>
          </cell>
          <cell r="I38" t="str">
            <v>PC</v>
          </cell>
          <cell r="J38">
            <v>2000000</v>
          </cell>
        </row>
        <row r="39">
          <cell r="F39" t="str">
            <v>M019N_Hộp đèn LED siêu mỏng(không KTC)</v>
          </cell>
          <cell r="G39" t="str">
            <v>Production.Backlit film.Có 2 lớp mica. Lớp ngoài mica trong Đài Loan 3mm, lớp trong mica dẫn sáng 5mm. Nhôm Đài Loan</v>
          </cell>
          <cell r="H39" t="str">
            <v>m2</v>
          </cell>
          <cell r="I39" t="str">
            <v>PC</v>
          </cell>
          <cell r="J39">
            <v>2090000</v>
          </cell>
        </row>
        <row r="40">
          <cell r="F40" t="str">
            <v>M020S_Đèn pha (bóng LED)</v>
          </cell>
          <cell r="G40" t="str">
            <v>bao gồm bóng đèn và tay sắt</v>
          </cell>
          <cell r="H40" t="str">
            <v>set</v>
          </cell>
          <cell r="I40" t="str">
            <v>PC</v>
          </cell>
          <cell r="J40">
            <v>500000</v>
          </cell>
        </row>
        <row r="41">
          <cell r="F41" t="str">
            <v>M020N_Đèn pha (bóng LED)</v>
          </cell>
          <cell r="G41" t="str">
            <v>bao gồm bóng đèn và tay sắt</v>
          </cell>
          <cell r="H41" t="str">
            <v>set</v>
          </cell>
          <cell r="I41" t="str">
            <v>PC</v>
          </cell>
          <cell r="J41">
            <v>550000</v>
          </cell>
        </row>
        <row r="42">
          <cell r="F42" t="str">
            <v>M021S_Bộ đèn</v>
          </cell>
          <cell r="G42" t="str">
            <v>Bao gồm tay sắt</v>
          </cell>
          <cell r="H42" t="str">
            <v>set</v>
          </cell>
          <cell r="I42" t="str">
            <v>PC</v>
          </cell>
          <cell r="J42">
            <v>400000</v>
          </cell>
        </row>
        <row r="43">
          <cell r="F43" t="str">
            <v>M021N_Bộ đèn</v>
          </cell>
          <cell r="G43" t="str">
            <v>Bao gồm tay sắt</v>
          </cell>
          <cell r="H43" t="str">
            <v>set</v>
          </cell>
          <cell r="I43" t="str">
            <v>PC</v>
          </cell>
          <cell r="J43">
            <v>400000</v>
          </cell>
        </row>
        <row r="44">
          <cell r="F44" t="str">
            <v>M022S_Công lắp đặt</v>
          </cell>
          <cell r="H44" t="str">
            <v>Job</v>
          </cell>
          <cell r="I44" t="str">
            <v>PC</v>
          </cell>
          <cell r="J44">
            <v>100000</v>
          </cell>
        </row>
        <row r="45">
          <cell r="F45" t="str">
            <v>M022N_Công lắp đặt</v>
          </cell>
          <cell r="H45" t="str">
            <v>Job</v>
          </cell>
          <cell r="I45" t="str">
            <v>PC</v>
          </cell>
          <cell r="J45">
            <v>150000</v>
          </cell>
        </row>
        <row r="46">
          <cell r="F46" t="str">
            <v>M023S_Thay bóng đèn cho hộp đèn</v>
          </cell>
          <cell r="G46" t="str">
            <v>Bóng đèn,Công tháo gỡ và thay bóng đèn.</v>
          </cell>
          <cell r="H46" t="str">
            <v>set</v>
          </cell>
          <cell r="I46" t="str">
            <v>PC</v>
          </cell>
          <cell r="J46">
            <v>270000</v>
          </cell>
        </row>
        <row r="47">
          <cell r="F47" t="str">
            <v>M023N_Thay bóng đèn cho hộp đèn</v>
          </cell>
          <cell r="G47" t="str">
            <v>Bóng đèn,Công tháo gỡ và thay bóng đèn.</v>
          </cell>
          <cell r="H47" t="str">
            <v>set</v>
          </cell>
          <cell r="I47" t="str">
            <v>PC</v>
          </cell>
          <cell r="J47">
            <v>270000</v>
          </cell>
        </row>
        <row r="48">
          <cell r="F48" t="str">
            <v>M024S_Thay AW đèn LED</v>
          </cell>
          <cell r="G48" t="str">
            <v>Backlit film,Công tháo gỡ, lắp ráp.</v>
          </cell>
          <cell r="H48" t="str">
            <v>m2</v>
          </cell>
          <cell r="I48" t="str">
            <v>PC</v>
          </cell>
          <cell r="J48">
            <v>380000</v>
          </cell>
        </row>
        <row r="49">
          <cell r="F49" t="str">
            <v>M024N_Thay AW đèn LED</v>
          </cell>
          <cell r="G49" t="str">
            <v>Backlit film,Công tháo gỡ, lắp ráp.</v>
          </cell>
          <cell r="H49" t="str">
            <v>m2</v>
          </cell>
          <cell r="I49" t="str">
            <v>PC</v>
          </cell>
          <cell r="J49">
            <v>380000</v>
          </cell>
        </row>
        <row r="50">
          <cell r="F50" t="str">
            <v>M025S_Thay bóng Led đèn pha</v>
          </cell>
          <cell r="G50" t="str">
            <v>Bóng đèn,Công tháo gỡ và thay bóng đèn.</v>
          </cell>
          <cell r="H50" t="str">
            <v>set</v>
          </cell>
          <cell r="I50" t="str">
            <v>PC</v>
          </cell>
          <cell r="J50">
            <v>270000</v>
          </cell>
        </row>
        <row r="51">
          <cell r="F51" t="str">
            <v>M025N_Thay bóng Led đèn pha</v>
          </cell>
          <cell r="G51" t="str">
            <v>Bóng đèn,Công tháo gỡ và thay bóng đèn.</v>
          </cell>
          <cell r="H51" t="str">
            <v>set</v>
          </cell>
          <cell r="I51" t="str">
            <v>PC</v>
          </cell>
          <cell r="J51">
            <v>270000</v>
          </cell>
        </row>
        <row r="52">
          <cell r="F52" t="str">
            <v xml:space="preserve">M026S_Thay mica có dán Artwork cho HĐ </v>
          </cell>
          <cell r="G52" t="str">
            <v>Mica trong 4mm (Trung Quốc). PP keo, xuyên đèn, ngoài trời</v>
          </cell>
          <cell r="H52" t="str">
            <v>m2</v>
          </cell>
          <cell r="I52" t="str">
            <v>PC</v>
          </cell>
          <cell r="J52">
            <v>435000</v>
          </cell>
        </row>
        <row r="53">
          <cell r="F53" t="str">
            <v xml:space="preserve">M026N_Thay mica có dán Artwork cho HĐ </v>
          </cell>
          <cell r="G53" t="str">
            <v>Mica trong 4mm (Trung Quốc). PP keo, xuyên đèn, ngoài trời</v>
          </cell>
          <cell r="H53" t="str">
            <v>m2</v>
          </cell>
          <cell r="I53" t="str">
            <v>PC</v>
          </cell>
          <cell r="J53">
            <v>435000</v>
          </cell>
        </row>
        <row r="54">
          <cell r="F54" t="str">
            <v>M027S_Công tháo gỡ, thay mica có dán AW</v>
          </cell>
          <cell r="G54" t="str">
            <v>Công tính riêng</v>
          </cell>
          <cell r="H54" t="str">
            <v>Job</v>
          </cell>
          <cell r="I54" t="str">
            <v>PC</v>
          </cell>
          <cell r="J54">
            <v>300000</v>
          </cell>
        </row>
        <row r="55">
          <cell r="F55" t="str">
            <v>M027N_Công tháo gỡ, thay mica có dán AW</v>
          </cell>
          <cell r="G55" t="str">
            <v>Công tính riêng</v>
          </cell>
          <cell r="H55" t="str">
            <v>Job</v>
          </cell>
          <cell r="I55" t="str">
            <v>PC</v>
          </cell>
          <cell r="J55">
            <v>300000</v>
          </cell>
        </row>
        <row r="56">
          <cell r="F56" t="str">
            <v>M028S_Cắt chữ</v>
          </cell>
          <cell r="H56" t="str">
            <v>m2</v>
          </cell>
          <cell r="I56" t="str">
            <v>PC</v>
          </cell>
          <cell r="J56">
            <v>38000</v>
          </cell>
        </row>
        <row r="57">
          <cell r="F57" t="str">
            <v>M028N_Cắt chữ</v>
          </cell>
          <cell r="H57" t="str">
            <v>m2</v>
          </cell>
          <cell r="I57" t="str">
            <v>PC</v>
          </cell>
          <cell r="J57">
            <v>45000</v>
          </cell>
        </row>
        <row r="58">
          <cell r="F58" t="str">
            <v xml:space="preserve">M029S_Công tháo gỡ,dán chữ và lắp đặt </v>
          </cell>
          <cell r="G58" t="str">
            <v>Công tính riêng</v>
          </cell>
          <cell r="H58" t="str">
            <v>Job</v>
          </cell>
          <cell r="I58" t="str">
            <v>PC</v>
          </cell>
          <cell r="J58">
            <v>100000</v>
          </cell>
        </row>
        <row r="59">
          <cell r="F59" t="str">
            <v xml:space="preserve">M029N_Công tháo gỡ,dán chữ và lắp đặt </v>
          </cell>
          <cell r="G59" t="str">
            <v>Công tính riêng</v>
          </cell>
          <cell r="H59" t="str">
            <v>Job</v>
          </cell>
          <cell r="I59" t="str">
            <v>PC</v>
          </cell>
          <cell r="J59">
            <v>120000</v>
          </cell>
        </row>
        <row r="60">
          <cell r="F60" t="str">
            <v>M030S_Thay mica &amp; cắt chữ decal dán HĐ</v>
          </cell>
          <cell r="G60" t="str">
            <v>Mica trong 4mm (Trung Quốc).Cắt chữ</v>
          </cell>
          <cell r="H60" t="str">
            <v>m2</v>
          </cell>
          <cell r="I60" t="str">
            <v>PC</v>
          </cell>
          <cell r="J60">
            <v>388000</v>
          </cell>
        </row>
        <row r="61">
          <cell r="F61" t="str">
            <v>M030N_Thay mica &amp; cắt chữ decal dán HĐ</v>
          </cell>
          <cell r="G61" t="str">
            <v>Mica trong 4mm (Trung Quốc).Cắt chữ</v>
          </cell>
          <cell r="H61" t="str">
            <v>m2</v>
          </cell>
          <cell r="I61" t="str">
            <v>PC</v>
          </cell>
          <cell r="J61">
            <v>395000</v>
          </cell>
        </row>
        <row r="62">
          <cell r="F62" t="str">
            <v xml:space="preserve">M031_Công tháo gỡ, thay mica, dán chữ </v>
          </cell>
          <cell r="G62" t="str">
            <v>Công tính riêng</v>
          </cell>
          <cell r="H62" t="str">
            <v>Job</v>
          </cell>
          <cell r="I62" t="str">
            <v>PC</v>
          </cell>
          <cell r="J62">
            <v>200000</v>
          </cell>
        </row>
        <row r="63">
          <cell r="F63" t="str">
            <v xml:space="preserve">M031_Công tháo gỡ, thay mica, dán chữ </v>
          </cell>
          <cell r="G63" t="str">
            <v>Công tính riêng</v>
          </cell>
          <cell r="H63" t="str">
            <v>Job</v>
          </cell>
          <cell r="I63" t="str">
            <v>PC</v>
          </cell>
          <cell r="J63">
            <v>250000</v>
          </cell>
        </row>
        <row r="64">
          <cell r="F64" t="str">
            <v>M032S_Công thay mica toàn bộ mặt trướcHD</v>
          </cell>
          <cell r="G64" t="str">
            <v>Trong trường hợp vừa thay bóng đèn, thay mica có dán AW và cắt chữ decal cho hộp đèn (16,19 &amp; 20 hoặc (16,19 &amp; 21) thì chi phí công thay sẽ tính theo job</v>
          </cell>
          <cell r="H64" t="str">
            <v>Job</v>
          </cell>
          <cell r="I64" t="str">
            <v>PC</v>
          </cell>
          <cell r="J64">
            <v>400000</v>
          </cell>
        </row>
        <row r="65">
          <cell r="F65" t="str">
            <v>M032N_Công thay mica toàn bộ mặt trướcHD</v>
          </cell>
          <cell r="G65" t="str">
            <v>Trong trường hợp vừa thay bóng đèn, thay mica có dán AW và cắt chữ decal cho hộp đèn (16,19 &amp; 20 hoặc (16,19 &amp; 21) thì chi phí công thay sẽ tính theo job</v>
          </cell>
          <cell r="H65" t="str">
            <v>Job</v>
          </cell>
          <cell r="I65" t="str">
            <v>PC</v>
          </cell>
          <cell r="J65">
            <v>400000</v>
          </cell>
        </row>
        <row r="66">
          <cell r="F66" t="str">
            <v>M033S_Công thay bóng đèn và mica hộp đèn</v>
          </cell>
          <cell r="G66" t="str">
            <v>Trong trường hợp vừa thay bóng đèn, thay mica có dán AW và cắt chữ decal cho hộp đèn (16,19 &amp; 20 hoặc (16,19 &amp; 21) thì chi phí công thay sẽ tính theo job</v>
          </cell>
          <cell r="H66" t="str">
            <v>Job</v>
          </cell>
          <cell r="I66" t="str">
            <v>PC</v>
          </cell>
          <cell r="J66">
            <v>500000</v>
          </cell>
        </row>
        <row r="67">
          <cell r="F67" t="str">
            <v>M033N_Công thay bóng đèn và mica hộp đèn</v>
          </cell>
          <cell r="G67" t="str">
            <v>Trong trường hợp vừa thay bóng đèn, thay mica có dán AW và cắt chữ decal cho hộp đèn (16,19 &amp; 20 hoặc (16,19 &amp; 21) thì chi phí công thay sẽ tính theo job</v>
          </cell>
          <cell r="H67" t="str">
            <v>Job</v>
          </cell>
          <cell r="I67" t="str">
            <v>PC</v>
          </cell>
          <cell r="J67">
            <v>500000</v>
          </cell>
        </row>
        <row r="68">
          <cell r="F68" t="str">
            <v>M034S_Thay bạt Hiflex hộp đèn</v>
          </cell>
          <cell r="G68" t="str">
            <v>Thay bạt Hiflex hộp đèn (trong trường hợp NT đang sử dụng hộp đèn bạt Hiflex)</v>
          </cell>
          <cell r="H68" t="str">
            <v>m2</v>
          </cell>
          <cell r="I68" t="str">
            <v>PC</v>
          </cell>
          <cell r="J68">
            <v>118000</v>
          </cell>
        </row>
        <row r="69">
          <cell r="F69" t="str">
            <v>M034N_Thay bạt Hiflex hộp đèn</v>
          </cell>
          <cell r="G69" t="str">
            <v>Thay bạt Hiflex hộp đèn (trong trường hợp NT đang sử dụng hộp đèn bạt Hiflex)</v>
          </cell>
          <cell r="H69" t="str">
            <v>m2</v>
          </cell>
          <cell r="I69" t="str">
            <v>PC</v>
          </cell>
          <cell r="J69">
            <v>118000</v>
          </cell>
        </row>
        <row r="70">
          <cell r="F70" t="str">
            <v>M035S_Công tháo dỡ hộp đèn xuống</v>
          </cell>
          <cell r="G70" t="str">
            <v>Công tính riêng. Công tháo dỡ hộp đèn xuống và lắp đặt lại vị trí cũ</v>
          </cell>
          <cell r="H70" t="str">
            <v>Job</v>
          </cell>
          <cell r="I70" t="str">
            <v>PC</v>
          </cell>
          <cell r="J70">
            <v>200000</v>
          </cell>
        </row>
        <row r="71">
          <cell r="F71" t="str">
            <v>M035N_Công tháo dỡ hộp đèn xuống</v>
          </cell>
          <cell r="G71" t="str">
            <v>Công tính riêng. Công tháo dỡ hộp đèn xuống và lắp đặt lại vị trí cũ</v>
          </cell>
          <cell r="H71" t="str">
            <v>Job</v>
          </cell>
          <cell r="I71" t="str">
            <v>PC</v>
          </cell>
          <cell r="J71">
            <v>200000</v>
          </cell>
        </row>
        <row r="72">
          <cell r="F72" t="str">
            <v>M036S_Thay AW bảng ngoài trời</v>
          </cell>
          <cell r="G72" t="str">
            <v>AW : Decal ngoài trời,Cán màng,Format 5ly.</v>
          </cell>
          <cell r="H72" t="str">
            <v>m2</v>
          </cell>
          <cell r="I72" t="str">
            <v>PC</v>
          </cell>
          <cell r="J72">
            <v>155000</v>
          </cell>
        </row>
        <row r="73">
          <cell r="F73" t="str">
            <v>M036N_Thay AW bảng ngoài trời</v>
          </cell>
          <cell r="G73" t="str">
            <v>AW : Decal ngoài trời,Cán màng,Format 5ly.</v>
          </cell>
          <cell r="H73" t="str">
            <v>m2</v>
          </cell>
          <cell r="I73" t="str">
            <v>PC</v>
          </cell>
          <cell r="J73">
            <v>155000</v>
          </cell>
        </row>
        <row r="74">
          <cell r="F74" t="str">
            <v xml:space="preserve">M037S_Công tháo dỡ bảng &amp; lắp đặt </v>
          </cell>
          <cell r="G74" t="str">
            <v>Công tính riêng</v>
          </cell>
          <cell r="H74" t="str">
            <v>Job</v>
          </cell>
          <cell r="I74" t="str">
            <v>PC</v>
          </cell>
          <cell r="J74">
            <v>200000</v>
          </cell>
        </row>
        <row r="75">
          <cell r="F75" t="str">
            <v xml:space="preserve">M037N_Công tháo dỡ bảng &amp; lắp đặt </v>
          </cell>
          <cell r="G75" t="str">
            <v>Công tính riêng</v>
          </cell>
          <cell r="H75" t="str">
            <v>Job</v>
          </cell>
          <cell r="I75" t="str">
            <v>PC</v>
          </cell>
          <cell r="J75">
            <v>200000</v>
          </cell>
        </row>
        <row r="76">
          <cell r="F76" t="str">
            <v>M038S_Giàn giáo</v>
          </cell>
          <cell r="G76" t="str">
            <v>Số lượng giàn phụ thuộc vị trí cao của Hộp đèn</v>
          </cell>
          <cell r="H76" t="str">
            <v>Job</v>
          </cell>
          <cell r="I76" t="str">
            <v>PC</v>
          </cell>
          <cell r="J76">
            <v>15000</v>
          </cell>
        </row>
        <row r="77">
          <cell r="F77" t="str">
            <v>M038N_Giàn giáo</v>
          </cell>
          <cell r="G77" t="str">
            <v>Số lượng giàn phụ thuộc vị trí cao của Hộp đèn</v>
          </cell>
          <cell r="H77" t="str">
            <v>Job</v>
          </cell>
          <cell r="I77" t="str">
            <v>PC</v>
          </cell>
          <cell r="J77">
            <v>15000</v>
          </cell>
        </row>
        <row r="78">
          <cell r="F78" t="str">
            <v>M039S_Vận chuyển giàn giáo</v>
          </cell>
          <cell r="G78" t="str">
            <v>2 chiều</v>
          </cell>
          <cell r="H78" t="str">
            <v>Job</v>
          </cell>
          <cell r="I78" t="str">
            <v>PC</v>
          </cell>
          <cell r="J78">
            <v>300000</v>
          </cell>
        </row>
        <row r="79">
          <cell r="F79" t="str">
            <v>M039N_Vận chuyển giàn giáo</v>
          </cell>
          <cell r="G79" t="str">
            <v>2 chiều</v>
          </cell>
          <cell r="H79" t="str">
            <v>Job</v>
          </cell>
          <cell r="I79" t="str">
            <v>PC</v>
          </cell>
          <cell r="J79">
            <v>300000</v>
          </cell>
        </row>
        <row r="80">
          <cell r="F80" t="str">
            <v>M040S_Mica trong ốp POSM</v>
          </cell>
          <cell r="G80" t="str">
            <v>Mica trong 3mm (Đài Loan)</v>
          </cell>
          <cell r="H80" t="str">
            <v>m2</v>
          </cell>
          <cell r="I80" t="str">
            <v>PC</v>
          </cell>
          <cell r="J80">
            <v>332500</v>
          </cell>
        </row>
        <row r="81">
          <cell r="F81" t="str">
            <v>M040N_Mica trong ốp POSM</v>
          </cell>
          <cell r="G81" t="str">
            <v>Mica trong 3mm (Đài Loan)</v>
          </cell>
          <cell r="H81" t="str">
            <v>m2</v>
          </cell>
          <cell r="I81" t="str">
            <v>PC</v>
          </cell>
          <cell r="J81">
            <v>350000</v>
          </cell>
        </row>
        <row r="82">
          <cell r="F82" t="str">
            <v>M041S_Ốc kiểu sát tường</v>
          </cell>
          <cell r="H82" t="str">
            <v>cái</v>
          </cell>
          <cell r="I82" t="str">
            <v>PC</v>
          </cell>
          <cell r="J82">
            <v>2000</v>
          </cell>
        </row>
        <row r="83">
          <cell r="F83" t="str">
            <v>M041N_Ốc kiểu sát tường</v>
          </cell>
          <cell r="H83" t="str">
            <v>cái</v>
          </cell>
          <cell r="I83" t="str">
            <v>PC</v>
          </cell>
          <cell r="J83">
            <v>2000</v>
          </cell>
        </row>
        <row r="84">
          <cell r="F84" t="str">
            <v>M042S_Ốc kiểu bắt cách mặt tường</v>
          </cell>
          <cell r="H84" t="str">
            <v>cái</v>
          </cell>
          <cell r="I84" t="str">
            <v>PC</v>
          </cell>
          <cell r="J84">
            <v>8000</v>
          </cell>
        </row>
        <row r="85">
          <cell r="F85" t="str">
            <v>M042N_Ốc kiểu bắt cách mặt tường</v>
          </cell>
          <cell r="H85" t="str">
            <v>cái</v>
          </cell>
          <cell r="I85" t="str">
            <v>PC</v>
          </cell>
          <cell r="J85">
            <v>9000</v>
          </cell>
        </row>
        <row r="86">
          <cell r="F86" t="str">
            <v>M043S_Bảng ốp Hiflex  (không đèn)</v>
          </cell>
          <cell r="G86" t="str">
            <v xml:space="preserve">Khung sắt 16x16, viền nhôm, in hiflex, ốc vít </v>
          </cell>
          <cell r="H86" t="str">
            <v>m2</v>
          </cell>
          <cell r="I86" t="str">
            <v>PC</v>
          </cell>
          <cell r="J86">
            <v>202000</v>
          </cell>
        </row>
        <row r="87">
          <cell r="F87" t="str">
            <v>M043N_Bảng ốp Hiflex  (không đèn)</v>
          </cell>
          <cell r="G87" t="str">
            <v xml:space="preserve">Khung sắt 16x16, viền nhôm, in hiflex, ốc vít </v>
          </cell>
          <cell r="H87" t="str">
            <v>m2</v>
          </cell>
          <cell r="I87" t="str">
            <v>PC</v>
          </cell>
          <cell r="J87">
            <v>242000</v>
          </cell>
        </row>
        <row r="88">
          <cell r="F88" t="str">
            <v>M044S_Bảng ốp Hiflex  (có đèn)</v>
          </cell>
          <cell r="G88" t="str">
            <v xml:space="preserve">Khung sắt 16x16, viền nhôm, in hiflex, hệ thống điện + bóng đèn ĐQ/Phillips + ốc vít </v>
          </cell>
          <cell r="H88" t="str">
            <v>m2</v>
          </cell>
          <cell r="I88" t="str">
            <v>PC</v>
          </cell>
          <cell r="J88">
            <v>602000</v>
          </cell>
        </row>
        <row r="89">
          <cell r="F89" t="str">
            <v>M044N_Bảng ốp Hiflex  (có đèn)</v>
          </cell>
          <cell r="G89" t="str">
            <v xml:space="preserve">Khung sắt 16x16, viền nhôm, in hiflex, hệ thống điện + bóng đèn ĐQ/Phillips + ốc vít </v>
          </cell>
          <cell r="H89" t="str">
            <v>m2</v>
          </cell>
          <cell r="I89" t="str">
            <v>PC</v>
          </cell>
          <cell r="J89">
            <v>628000</v>
          </cell>
        </row>
        <row r="90">
          <cell r="F90" t="str">
            <v>M045S_Bảng ốp Decal bằng Format 5ly</v>
          </cell>
          <cell r="G90" t="str">
            <v>Khung sắt 16x16, viền nhôm, in Decal ngoài trời, ốc vít bắt cố định</v>
          </cell>
          <cell r="H90" t="str">
            <v>m2</v>
          </cell>
          <cell r="I90" t="str">
            <v>PC</v>
          </cell>
          <cell r="J90">
            <v>337000</v>
          </cell>
        </row>
        <row r="91">
          <cell r="F91" t="str">
            <v>M045N_Bảng ốp Decal bằng Format 5ly</v>
          </cell>
          <cell r="G91" t="str">
            <v>Khung sắt 16x16, viền nhôm, in Decal ngoài trời, ốc vít bắt cố định</v>
          </cell>
          <cell r="H91" t="str">
            <v>m2</v>
          </cell>
          <cell r="I91" t="str">
            <v>PC</v>
          </cell>
          <cell r="J91">
            <v>375000</v>
          </cell>
        </row>
        <row r="92">
          <cell r="F92" t="str">
            <v>M046S_Thay aw trên bảng ốp cột có sẵn</v>
          </cell>
          <cell r="G92" t="str">
            <v>In decal dán vào format 3ly, bắt vít vào khung sắt có sẵn. 3.4zem, Digital 720dpi. Ốc, vít…..,Bao gồm công vệ sinh</v>
          </cell>
          <cell r="H92" t="str">
            <v>m2</v>
          </cell>
          <cell r="I92" t="str">
            <v>PC</v>
          </cell>
          <cell r="J92">
            <v>195000</v>
          </cell>
        </row>
        <row r="93">
          <cell r="F93" t="str">
            <v>M046N_Thay aw trên bảng ốp cột có sẵn</v>
          </cell>
          <cell r="G93" t="str">
            <v>In decal dán vào format 3ly, bắt vít vào khung sắt có sẵn. 3.4zem, Digital 720dpi. Ốc, vít…..,Bao gồm công vệ sinh</v>
          </cell>
          <cell r="H93" t="str">
            <v>m2</v>
          </cell>
          <cell r="I93" t="str">
            <v>PC</v>
          </cell>
          <cell r="J93">
            <v>205000</v>
          </cell>
        </row>
        <row r="94">
          <cell r="F94" t="str">
            <v>M047S_Poster bằng Decal ngoài trời</v>
          </cell>
          <cell r="G94" t="str">
            <v>Decal  ngoài trời in KTS  có cán màng + chi phí vận chuyển và lắp đặt tại HCM</v>
          </cell>
          <cell r="H94" t="str">
            <v>m2</v>
          </cell>
          <cell r="I94" t="str">
            <v>PC</v>
          </cell>
          <cell r="J94">
            <v>165000</v>
          </cell>
        </row>
        <row r="95">
          <cell r="F95" t="str">
            <v>M047N_Poster bằng Decal ngoài trời</v>
          </cell>
          <cell r="G95" t="str">
            <v>Decal  ngoài trời in KTS  có cán màng + chi phí vận chuyển và lắp đặt tại HCM</v>
          </cell>
          <cell r="H95" t="str">
            <v>m2</v>
          </cell>
          <cell r="I95" t="str">
            <v>PC</v>
          </cell>
          <cell r="J95">
            <v>190000</v>
          </cell>
        </row>
        <row r="96">
          <cell r="F96" t="str">
            <v>M048S_Poster Decal ngoài trời Format 3ly</v>
          </cell>
          <cell r="G96" t="str">
            <v>Decal ngoài trời in KTS có cán màng, format 3ly + chi phí vận chuyển và lắp đặt tại HCM</v>
          </cell>
          <cell r="H96" t="str">
            <v>m2</v>
          </cell>
          <cell r="I96" t="str">
            <v>PC</v>
          </cell>
          <cell r="J96">
            <v>235000</v>
          </cell>
        </row>
        <row r="97">
          <cell r="F97" t="str">
            <v>M048N_Poster Decal ngoài trời Format 3ly</v>
          </cell>
          <cell r="G97" t="str">
            <v>Decal ngoài trời in KTS có cán màng, format 3ly + chi phí vận chuyển và lắp đặt tại HCM</v>
          </cell>
          <cell r="H97" t="str">
            <v>m2</v>
          </cell>
          <cell r="I97" t="str">
            <v>PC</v>
          </cell>
          <cell r="J97">
            <v>255000</v>
          </cell>
        </row>
        <row r="98">
          <cell r="F98" t="str">
            <v>M049S_Poster Decal ngoài trời Format 5ly</v>
          </cell>
          <cell r="G98" t="str">
            <v>Decal ngoài trời in KTS có cán màng, format 5ly + chi phí vận chuyển và lắp đặt tại HCM</v>
          </cell>
          <cell r="H98" t="str">
            <v>m2</v>
          </cell>
          <cell r="I98" t="str">
            <v>PC</v>
          </cell>
          <cell r="J98">
            <v>255000</v>
          </cell>
        </row>
        <row r="99">
          <cell r="F99" t="str">
            <v>M049N_Poster Decal ngoài trời Format 5ly</v>
          </cell>
          <cell r="G99" t="str">
            <v>Decal ngoài trời in KTS có cán màng, format 5ly + chi phí vận chuyển và lắp đặt tại HCM</v>
          </cell>
          <cell r="H99" t="str">
            <v>m2</v>
          </cell>
          <cell r="I99" t="str">
            <v>PC</v>
          </cell>
          <cell r="J99">
            <v>270000</v>
          </cell>
        </row>
        <row r="100">
          <cell r="F100" t="str">
            <v>M050S_Topboard Decal ngoài trời F3ly</v>
          </cell>
          <cell r="G100" t="str">
            <v xml:space="preserve">Decal ngoài trời in KTS cán màng, format 3ly, khung sắt 16x16, ốc vít, bắt vít cố định vào tường/tủ/kệ </v>
          </cell>
          <cell r="H100" t="str">
            <v>m2</v>
          </cell>
          <cell r="I100" t="str">
            <v>PC</v>
          </cell>
          <cell r="J100">
            <v>295000</v>
          </cell>
        </row>
        <row r="101">
          <cell r="F101" t="str">
            <v>M050N_Topboard Decal ngoài trời F3ly</v>
          </cell>
          <cell r="G101" t="str">
            <v xml:space="preserve">Decal ngoài trời in KTS cán màng, format 3ly, khung sắt 16x16, ốc vít, bắt vít cố định vào tường/tủ/kệ </v>
          </cell>
          <cell r="H101" t="str">
            <v>m2</v>
          </cell>
          <cell r="I101" t="str">
            <v>PC</v>
          </cell>
          <cell r="J101">
            <v>325000</v>
          </cell>
        </row>
        <row r="102">
          <cell r="F102" t="str">
            <v>M051S_Topboard Decal ngoài trời F5ly</v>
          </cell>
          <cell r="G102" t="str">
            <v xml:space="preserve">Decal ngoài trời in KTS cán màng, format 5ly, khung sắt 16x16, ốc vít, bắt vít cố định vào tường/tủ/kệ </v>
          </cell>
          <cell r="H102" t="str">
            <v>m2</v>
          </cell>
          <cell r="I102" t="str">
            <v>PC</v>
          </cell>
          <cell r="J102">
            <v>335000</v>
          </cell>
        </row>
        <row r="103">
          <cell r="F103" t="str">
            <v>M051N_Topboard Decal ngoài trời F5ly</v>
          </cell>
          <cell r="G103" t="str">
            <v xml:space="preserve">Decal ngoài trời in KTS cán màng, format 5ly, khung sắt 16x16, ốc vít, bắt vít cố định vào tường/tủ/kệ </v>
          </cell>
          <cell r="H103" t="str">
            <v>m2</v>
          </cell>
          <cell r="I103" t="str">
            <v>PC</v>
          </cell>
          <cell r="J103">
            <v>355000</v>
          </cell>
        </row>
        <row r="104">
          <cell r="F104" t="str">
            <v>M052S_Topboard dạng hộp</v>
          </cell>
          <cell r="G104" t="str">
            <v>Ván MDF 9mm + 15mm (đóng thành hộp).Sơn trắng,Dán Decal,Công sản xuất.</v>
          </cell>
          <cell r="H104" t="str">
            <v>m2</v>
          </cell>
          <cell r="I104" t="str">
            <v>PC</v>
          </cell>
          <cell r="J104">
            <v>475000</v>
          </cell>
        </row>
        <row r="105">
          <cell r="F105" t="str">
            <v>M052N_Topboard dạng hộp</v>
          </cell>
          <cell r="G105" t="str">
            <v>Ván MDF 9mm + 15mm (đóng thành hộp).Sơn trắng,Dán Decal,Công sản xuất.</v>
          </cell>
          <cell r="H105" t="str">
            <v>m2</v>
          </cell>
          <cell r="I105" t="str">
            <v>PC</v>
          </cell>
          <cell r="J105">
            <v>505000</v>
          </cell>
        </row>
        <row r="106">
          <cell r="F106" t="str">
            <v>M053S_Gia cố topboard</v>
          </cell>
          <cell r="G106" t="str">
            <v>Trong trường hợp Nt không cho bắt ốc vít hoặc khoangtường.Sắt làm hộp tam giác,Công sản xuất + lắp đặt.</v>
          </cell>
          <cell r="H106" t="str">
            <v>m2</v>
          </cell>
          <cell r="I106" t="str">
            <v>PC</v>
          </cell>
          <cell r="J106">
            <v>130000</v>
          </cell>
        </row>
        <row r="107">
          <cell r="F107" t="str">
            <v>M053N_Gia cố topboard</v>
          </cell>
          <cell r="G107" t="str">
            <v>Trong trường hợp Nt không cho bắt ốc vít hoặc khoangtường.Sắt làm hộp tam giác,Công sản xuất + lắp đặt.</v>
          </cell>
          <cell r="H107" t="str">
            <v>m2</v>
          </cell>
          <cell r="I107" t="str">
            <v>PC</v>
          </cell>
          <cell r="J107">
            <v>130000</v>
          </cell>
        </row>
        <row r="108">
          <cell r="F108" t="str">
            <v>M054S_Nối topboard</v>
          </cell>
          <cell r="G108" t="str">
            <v>Trong trường hợp các topboard làm từng khung riêng và nối lại 1 bảng. Sắt nối + nhôm ốp + ốc vít để nối topboard. Công sản xuất + lắp đặt</v>
          </cell>
          <cell r="H108" t="str">
            <v>Job</v>
          </cell>
          <cell r="I108" t="str">
            <v>PC</v>
          </cell>
          <cell r="J108">
            <v>80000</v>
          </cell>
        </row>
        <row r="109">
          <cell r="F109" t="str">
            <v>M054N_Nối topboard</v>
          </cell>
          <cell r="G109" t="str">
            <v>Trong trường hợp các topboard làm từng khung riêng và nối lại 1 bảng. Sắt nối + nhôm ốp + ốc vít để nối topboard. Công sản xuất + lắp đặt</v>
          </cell>
          <cell r="H109" t="str">
            <v>Job</v>
          </cell>
          <cell r="I109" t="str">
            <v>PC</v>
          </cell>
          <cell r="J109">
            <v>80000</v>
          </cell>
        </row>
        <row r="110">
          <cell r="F110" t="str">
            <v>M055S_Standee bằng Decal mực dầu N.trời</v>
          </cell>
          <cell r="G110" t="str">
            <v>* Khung standee : kích thước 0.5m ngang x 1.4m cao : Khung sắt vuông 16x16mm, dày 1.2, mạ kẽm, sơn khung tĩnh điện trắng.</v>
          </cell>
          <cell r="H110" t="str">
            <v>set</v>
          </cell>
          <cell r="I110" t="str">
            <v>PC</v>
          </cell>
          <cell r="J110">
            <v>289000</v>
          </cell>
        </row>
        <row r="111">
          <cell r="F111" t="str">
            <v>M055N_Standee bằng Decal mực dầu N.trời</v>
          </cell>
          <cell r="G111" t="str">
            <v>* Khung standee : kích thước 0.5m ngang x 1.4m cao : Khung sắt vuông 16x16mm, dày 1.2, mạ kẽm, sơn khung tĩnh điện trắng.</v>
          </cell>
          <cell r="H111" t="str">
            <v>set</v>
          </cell>
          <cell r="I111" t="str">
            <v>PC</v>
          </cell>
          <cell r="J111">
            <v>289000</v>
          </cell>
        </row>
        <row r="112">
          <cell r="F112" t="str">
            <v>M056S_Standee bằng Decal mực dầu N.trời</v>
          </cell>
          <cell r="G112" t="str">
            <v xml:space="preserve">* Khung standee : Khung sắt vuông 16x16mm, dày 1.2, mạ kẽm, sơn khung tĩnh điện trắng
* Artwork : Alu,  Decal mực dầu, định lượng 110um.  </v>
          </cell>
          <cell r="H112" t="str">
            <v>m2</v>
          </cell>
          <cell r="I112" t="str">
            <v>PC</v>
          </cell>
          <cell r="J112">
            <v>445000</v>
          </cell>
        </row>
        <row r="113">
          <cell r="F113" t="str">
            <v>M056N_Standee bằng Decal mực dầu N.trời</v>
          </cell>
          <cell r="G113" t="str">
            <v xml:space="preserve">* Khung standee : Khung sắt vuông 16x16mm, dày 1.2, mạ kẽm, sơn khung tĩnh điện trắng
* Artwork : Alu,  Decal mực dầu, định lượng 110um.  </v>
          </cell>
          <cell r="H113" t="str">
            <v>m2</v>
          </cell>
          <cell r="I113" t="str">
            <v>PC</v>
          </cell>
          <cell r="J113">
            <v>445000</v>
          </cell>
        </row>
        <row r="114">
          <cell r="F114" t="str">
            <v>M057S_Thêm 1 mặt Alu có dán AW trên Stan</v>
          </cell>
          <cell r="G114" t="str">
            <v>Alu Board,Decal ngoài trời,Cán màng,Công dán từng Nhà thuốc.</v>
          </cell>
          <cell r="H114" t="str">
            <v>set</v>
          </cell>
          <cell r="I114" t="str">
            <v>PC</v>
          </cell>
          <cell r="J114">
            <v>216000</v>
          </cell>
        </row>
        <row r="115">
          <cell r="F115" t="str">
            <v>M057N_Thêm 1 mặt Alu có dán AW trên Stan</v>
          </cell>
          <cell r="G115" t="str">
            <v>Alu Board,Decal ngoài trời,Cán màng,Công dán từng Nhà thuốc.</v>
          </cell>
          <cell r="H115" t="str">
            <v>set</v>
          </cell>
          <cell r="I115" t="str">
            <v>PC</v>
          </cell>
          <cell r="J115">
            <v>216000</v>
          </cell>
        </row>
        <row r="116">
          <cell r="F116" t="str">
            <v>M058S_Dán AW trên Standee có sẵn tại NT</v>
          </cell>
          <cell r="G116" t="str">
            <v>Decal ngoài trời,Cán màng,Công dán từng Nhà thuốc.</v>
          </cell>
          <cell r="H116" t="str">
            <v>set</v>
          </cell>
          <cell r="I116" t="str">
            <v>PC</v>
          </cell>
          <cell r="J116">
            <v>125000</v>
          </cell>
        </row>
        <row r="117">
          <cell r="F117" t="str">
            <v>M058N_Dán AW trên Standee có sẵn tại NT</v>
          </cell>
          <cell r="G117" t="str">
            <v>Decal ngoài trời,Cán màng,Công dán từng Nhà thuốc.</v>
          </cell>
          <cell r="H117" t="str">
            <v>set</v>
          </cell>
          <cell r="I117" t="str">
            <v>PC</v>
          </cell>
          <cell r="J117">
            <v>145000</v>
          </cell>
        </row>
        <row r="118">
          <cell r="F118" t="str">
            <v>M059S_Thay AW standee với KT # KT chuẩn</v>
          </cell>
          <cell r="G118" t="str">
            <v>Decal ngoài trời + Cán màng. Công dán từng Nhà thuốc</v>
          </cell>
          <cell r="H118" t="str">
            <v>m2</v>
          </cell>
          <cell r="I118" t="str">
            <v>PC</v>
          </cell>
          <cell r="J118">
            <v>125000</v>
          </cell>
        </row>
        <row r="119">
          <cell r="F119" t="str">
            <v>M059N_Thay AW standee với KT # KT chuẩn</v>
          </cell>
          <cell r="G119" t="str">
            <v>Decal ngoài trời + Cán màng. Công dán từng Nhà thuốc</v>
          </cell>
          <cell r="H119" t="str">
            <v>m2</v>
          </cell>
          <cell r="I119" t="str">
            <v>PC</v>
          </cell>
          <cell r="J119">
            <v>145000</v>
          </cell>
        </row>
        <row r="120">
          <cell r="F120" t="str">
            <v>M060S_Chân Stanee</v>
          </cell>
          <cell r="G120" t="str">
            <v>Gia cố chắc chắn chân standee chắn gió bão ( khoen, bas). Công sx + lắp đặt</v>
          </cell>
          <cell r="H120" t="str">
            <v>set</v>
          </cell>
          <cell r="I120" t="str">
            <v>PC</v>
          </cell>
          <cell r="J120">
            <v>100000</v>
          </cell>
        </row>
        <row r="121">
          <cell r="F121" t="str">
            <v>M060N_Chân Stanee</v>
          </cell>
          <cell r="G121" t="str">
            <v>Gia cố chắc chắn chân standee chắn gió bão ( khoen, bas). Công sx + lắp đặt</v>
          </cell>
          <cell r="H121" t="str">
            <v>set</v>
          </cell>
          <cell r="I121" t="str">
            <v>PC</v>
          </cell>
          <cell r="J121">
            <v>100000</v>
          </cell>
        </row>
        <row r="122">
          <cell r="F122" t="str">
            <v>M061S_Bánh xe</v>
          </cell>
          <cell r="G122" t="str">
            <v>Bánh xe ( 4pcs). Công sx + lắp đặt</v>
          </cell>
          <cell r="H122" t="str">
            <v>set</v>
          </cell>
          <cell r="I122" t="str">
            <v>PC</v>
          </cell>
          <cell r="J122">
            <v>130000</v>
          </cell>
        </row>
        <row r="123">
          <cell r="F123" t="str">
            <v>M061N_Bánh xe</v>
          </cell>
          <cell r="G123" t="str">
            <v>Bánh xe ( 4pcs). Công sx + lắp đặt</v>
          </cell>
          <cell r="H123" t="str">
            <v>set</v>
          </cell>
          <cell r="I123" t="str">
            <v>PC</v>
          </cell>
          <cell r="J123">
            <v>130000</v>
          </cell>
        </row>
        <row r="124">
          <cell r="F124" t="str">
            <v>M062S_Dù 6 múi</v>
          </cell>
          <cell r="G124" t="str">
            <v>Bán kính 1m2, In hiflex dầy Hàn Quốc 0.38mm. Sắt phi 27, sơn tỉnh điện, chống sét. Đế sắt đúc beton. Sắt 5ly</v>
          </cell>
          <cell r="H124" t="str">
            <v>set</v>
          </cell>
          <cell r="I124" t="str">
            <v>PC</v>
          </cell>
          <cell r="J124">
            <v>420000</v>
          </cell>
        </row>
        <row r="125">
          <cell r="F125" t="str">
            <v>M062N_Dù 6 múi</v>
          </cell>
          <cell r="G125" t="str">
            <v>Bán kính 1m2, In hiflex dầy Hàn Quốc 0.38mm. Sắt phi 27, sơn tỉnh điện, chống sét. Đế sắt đúc beton. Sắt 5ly</v>
          </cell>
          <cell r="H125" t="str">
            <v>set</v>
          </cell>
          <cell r="I125" t="str">
            <v>PC</v>
          </cell>
          <cell r="J125">
            <v>420000</v>
          </cell>
        </row>
        <row r="126">
          <cell r="F126" t="str">
            <v>M063S_Chi phí giấy phép HCM&gt;3 nha thuoc</v>
          </cell>
          <cell r="G126" t="str">
            <v>Giấy phép HCM (&gt; 3NT)</v>
          </cell>
          <cell r="H126" t="str">
            <v>m2</v>
          </cell>
          <cell r="I126" t="str">
            <v>PC</v>
          </cell>
          <cell r="J126">
            <v>145000</v>
          </cell>
        </row>
        <row r="127">
          <cell r="F127" t="str">
            <v>M064S_Chi phí giấy phép tỉnh MN&gt;3 NT</v>
          </cell>
          <cell r="G127" t="str">
            <v>Giấy phép Các tỉnh (&gt; 3NT) : B.Dương, V.Tàu, BMT, Đ.Lạt và các tỉnh mekong</v>
          </cell>
          <cell r="H127" t="str">
            <v>m2</v>
          </cell>
          <cell r="I127" t="str">
            <v>PC</v>
          </cell>
          <cell r="J127">
            <v>160000</v>
          </cell>
        </row>
        <row r="128">
          <cell r="F128" t="str">
            <v>M065N_Chi phí giấy phép Hà Nội&gt;3 NT</v>
          </cell>
          <cell r="G128" t="str">
            <v>Giấy phép HN (&gt; 3NT)</v>
          </cell>
          <cell r="H128" t="str">
            <v>m2</v>
          </cell>
          <cell r="I128" t="str">
            <v>PC</v>
          </cell>
          <cell r="J128">
            <v>175000</v>
          </cell>
        </row>
        <row r="129">
          <cell r="F129" t="str">
            <v>M066N_Chi phí giấy phép tỉnh MB&gt;3 NT</v>
          </cell>
          <cell r="G129" t="str">
            <v xml:space="preserve">Giấy phép Các tỉnh (&gt; 3NT): HP, Q.Ninh, N.An, T.Hoá, Huế, Đ.Nẵng, Q.Nam, Q.Ngãi, </v>
          </cell>
          <cell r="H129" t="str">
            <v>m2</v>
          </cell>
          <cell r="I129" t="str">
            <v>PC</v>
          </cell>
          <cell r="J129">
            <v>140000</v>
          </cell>
        </row>
        <row r="130">
          <cell r="F130" t="str">
            <v>M067S_Chi phí giấy phép HCM (1-3NT)</v>
          </cell>
          <cell r="G130" t="str">
            <v>Giấy phép HCM (1- 3NT)</v>
          </cell>
          <cell r="H130" t="str">
            <v>m2</v>
          </cell>
          <cell r="I130" t="str">
            <v>PC</v>
          </cell>
          <cell r="J130">
            <v>180000</v>
          </cell>
        </row>
        <row r="131">
          <cell r="F131" t="str">
            <v>M068S_Chi phí giấy phép tỉnh MN (1-3NT)</v>
          </cell>
          <cell r="G131" t="str">
            <v>Giấy phép Các tỉnh (1- 3NT) : B.Dương, V.Tàu, BMT, Đ.Lạt và các tỉnh mekong</v>
          </cell>
          <cell r="H131" t="str">
            <v>m2</v>
          </cell>
          <cell r="I131" t="str">
            <v>PC</v>
          </cell>
          <cell r="J131">
            <v>200000</v>
          </cell>
        </row>
        <row r="132">
          <cell r="F132" t="str">
            <v>M069N_Chi phí giấy phép Hà Nội (1-3NT)</v>
          </cell>
          <cell r="G132" t="str">
            <v>Giấy phép Hà Nội (1- 3NT)</v>
          </cell>
          <cell r="H132" t="str">
            <v>m2</v>
          </cell>
          <cell r="I132" t="str">
            <v>PC</v>
          </cell>
          <cell r="J132">
            <v>200000</v>
          </cell>
        </row>
        <row r="133">
          <cell r="F133" t="str">
            <v>M070N_Chi phí giấy phép tỉnh MB (1-3NT)</v>
          </cell>
          <cell r="G133" t="str">
            <v xml:space="preserve">Giấy phép Các tỉnh (1- 3NT): HP, Q.Ninh, N.An, T.Hoá, Huế, Đ.Nẵng, Q.Nam, Q.Ngãi, </v>
          </cell>
          <cell r="H133" t="str">
            <v>m2</v>
          </cell>
          <cell r="I133" t="str">
            <v>PC</v>
          </cell>
          <cell r="J133">
            <v>180000</v>
          </cell>
        </row>
        <row r="134">
          <cell r="F134" t="str">
            <v xml:space="preserve">M071S_Chi phí công chứng HCM </v>
          </cell>
          <cell r="G134" t="str">
            <v>Chi phí công chứng: phí photo hồ sơ, in màu phối cảnh, sao y công chứng (tính cho từng NT cần xin phép). HCM</v>
          </cell>
          <cell r="H134" t="str">
            <v>NT</v>
          </cell>
          <cell r="I134" t="str">
            <v>PC</v>
          </cell>
          <cell r="J134">
            <v>50000</v>
          </cell>
        </row>
        <row r="135">
          <cell r="F135" t="str">
            <v>M072S_Chi phí công chứng tỉnh MN</v>
          </cell>
          <cell r="G135" t="str">
            <v>Phí công chứng các tỉnh : B.Dương, V.Tàu, BMT, Đ.Lạt và các tỉnh mekong</v>
          </cell>
          <cell r="H135" t="str">
            <v>NT</v>
          </cell>
          <cell r="I135" t="str">
            <v>PC</v>
          </cell>
          <cell r="J135">
            <v>50000</v>
          </cell>
        </row>
        <row r="136">
          <cell r="F136" t="str">
            <v>M073N_Chi phí công chứng hồ sơ Hà Nội</v>
          </cell>
          <cell r="G136" t="str">
            <v>Chi phí công chứng: phí photo hồ sơ, in màu phối cảnh, sao y công chứng (tính cho từng NT cần xin phép). Hà Nội</v>
          </cell>
          <cell r="H136" t="str">
            <v>NT</v>
          </cell>
          <cell r="I136" t="str">
            <v>PC</v>
          </cell>
          <cell r="J136">
            <v>70000</v>
          </cell>
        </row>
        <row r="137">
          <cell r="F137" t="str">
            <v xml:space="preserve">M074N_Chi phí công chứng tỉnh MB </v>
          </cell>
          <cell r="G137" t="str">
            <v xml:space="preserve">Phí công chứng các tỉnh HP, Q.Ninh, N.An, T.Hoá, Huế, Đ.Nẵng, Q.Nam, Q.Ngãi, </v>
          </cell>
          <cell r="H137" t="str">
            <v>NT</v>
          </cell>
          <cell r="I137" t="str">
            <v>PC</v>
          </cell>
          <cell r="J137">
            <v>60000</v>
          </cell>
        </row>
        <row r="138">
          <cell r="F138" t="str">
            <v>M075S_Chi phí khảo sát HCM</v>
          </cell>
          <cell r="H138" t="str">
            <v>NT</v>
          </cell>
          <cell r="I138" t="str">
            <v>PC</v>
          </cell>
          <cell r="J138">
            <v>40000</v>
          </cell>
        </row>
        <row r="139">
          <cell r="F139" t="str">
            <v>M076S_Chi phí khảo sát quận ngoại thành</v>
          </cell>
          <cell r="G139" t="str">
            <v>Phí khảo sát HCM (Q9, Q12, Thủ Đức, Hóc Môn, Bình Chánh, Nhà Bè, Bình Tân)</v>
          </cell>
          <cell r="H139" t="str">
            <v>NT</v>
          </cell>
          <cell r="I139" t="str">
            <v>PC</v>
          </cell>
          <cell r="J139">
            <v>50000</v>
          </cell>
        </row>
        <row r="140">
          <cell r="F140" t="str">
            <v>M077S_Chi phí khảo sát (Miền Đông,MK)</v>
          </cell>
          <cell r="G140" t="str">
            <v>Phí khảo sát  các tỉnh : B.Dương, Đnai, V.Tàu, BMT, Gia Lai, Đ.Lạt và các tỉnh mekong</v>
          </cell>
          <cell r="H140" t="str">
            <v>NT</v>
          </cell>
          <cell r="I140" t="str">
            <v>PC</v>
          </cell>
          <cell r="J140">
            <v>120000</v>
          </cell>
        </row>
        <row r="141">
          <cell r="F141" t="str">
            <v>M078N_Chi phí khảo sát Hà Nội</v>
          </cell>
          <cell r="H141" t="str">
            <v>NT</v>
          </cell>
          <cell r="I141" t="str">
            <v>PC</v>
          </cell>
          <cell r="J141">
            <v>60000</v>
          </cell>
        </row>
        <row r="142">
          <cell r="F142" t="str">
            <v>M079N_Chi phí khảo sát Miền Bắc, Trung</v>
          </cell>
          <cell r="G142" t="str">
            <v xml:space="preserve">Phí khảo sát  các tỉnh HP, Q.Ninh, N.An, T.Hoá, Huế, Đ.Nẵng, Q.Nam, Q.Ngãi, </v>
          </cell>
          <cell r="H142" t="str">
            <v>NT</v>
          </cell>
          <cell r="I142" t="str">
            <v>PC</v>
          </cell>
          <cell r="J142">
            <v>120000</v>
          </cell>
        </row>
        <row r="143">
          <cell r="F143" t="str">
            <v>M080S_Chi phí vệ sinh HCM</v>
          </cell>
          <cell r="H143" t="str">
            <v>NT</v>
          </cell>
          <cell r="I143" t="str">
            <v>PC</v>
          </cell>
          <cell r="J143">
            <v>50000</v>
          </cell>
        </row>
        <row r="144">
          <cell r="F144" t="str">
            <v>M081S_Chi phí vệ sinh (Miền Đông,MK)</v>
          </cell>
          <cell r="G144" t="str">
            <v>Chi phí vệ sinh Các tỉnh : B.Dương, V.Tàu, BMT, Đ.Lạt và các tỉnh mekong</v>
          </cell>
          <cell r="H144" t="str">
            <v>NT</v>
          </cell>
          <cell r="I144" t="str">
            <v>PC</v>
          </cell>
          <cell r="J144">
            <v>50000</v>
          </cell>
        </row>
        <row r="145">
          <cell r="F145" t="str">
            <v>M082N_Chi phí vệ sinh Hà Nội</v>
          </cell>
          <cell r="H145" t="str">
            <v>NT</v>
          </cell>
          <cell r="I145" t="str">
            <v>PC</v>
          </cell>
          <cell r="J145">
            <v>50000</v>
          </cell>
        </row>
        <row r="146">
          <cell r="F146" t="str">
            <v>M083N_Chi phí vệ sinh Miền Bắc, Trung</v>
          </cell>
          <cell r="G146" t="str">
            <v xml:space="preserve">Chi phí vệ sinh các tỉnh HP, Q.Ninh, N.An, T.Hoá, Huế, Đ.Nẵng, Q.Nam, Q.Ngãi, </v>
          </cell>
          <cell r="H146" t="str">
            <v>NT</v>
          </cell>
          <cell r="I146" t="str">
            <v>PC</v>
          </cell>
          <cell r="J146">
            <v>50000</v>
          </cell>
        </row>
        <row r="147">
          <cell r="F147" t="str">
            <v>M084S_Chi phí tháo gỡ, vệ sinh HCM</v>
          </cell>
          <cell r="G147" t="str">
            <v>Chi phí tháo gỡ , vệ sinh HCM</v>
          </cell>
          <cell r="H147" t="str">
            <v>NT</v>
          </cell>
          <cell r="I147" t="str">
            <v>PC</v>
          </cell>
          <cell r="J147">
            <v>200000</v>
          </cell>
        </row>
        <row r="148">
          <cell r="F148" t="str">
            <v>M085S_Chi phí tháo gỡ, vệ sinh South, MK</v>
          </cell>
          <cell r="G148" t="str">
            <v>Chi phí tháo gỡ , vệ sinh Các tỉnh : B.Dương, V.Tàu, BMT, Đ.Lạt và các tỉnh mekong</v>
          </cell>
          <cell r="H148" t="str">
            <v>NT</v>
          </cell>
          <cell r="I148" t="str">
            <v>PC</v>
          </cell>
          <cell r="J148">
            <v>250000</v>
          </cell>
        </row>
        <row r="149">
          <cell r="F149" t="str">
            <v>M086N_Chi phí tháo gỡ, vệ sinh Hà Nội</v>
          </cell>
          <cell r="G149" t="str">
            <v>Chi phí tháo gỡ , vệ sinh HN</v>
          </cell>
          <cell r="H149" t="str">
            <v>NT</v>
          </cell>
          <cell r="I149" t="str">
            <v>PC</v>
          </cell>
          <cell r="J149">
            <v>200000</v>
          </cell>
        </row>
        <row r="150">
          <cell r="F150" t="str">
            <v>M087N_Chi phí tháo gỡ, vệ sinh miền Bắc</v>
          </cell>
          <cell r="G150" t="str">
            <v xml:space="preserve">Chi phí tháo gỡ , vệ sinh Các tỉnh HP, Q.Ninh, N.An, T.Hoá, Huế, Đ.Nẵng, Q.Nam, Q.Ngãi, </v>
          </cell>
          <cell r="H150" t="str">
            <v>NT</v>
          </cell>
          <cell r="I150" t="str">
            <v>PC</v>
          </cell>
          <cell r="J150">
            <v>250000</v>
          </cell>
        </row>
        <row r="151">
          <cell r="F151" t="str">
            <v>M088S_Lắp đặt hộp đèn HCM</v>
          </cell>
          <cell r="H151" t="str">
            <v>m2</v>
          </cell>
          <cell r="I151" t="str">
            <v>PC</v>
          </cell>
          <cell r="J151">
            <v>80000</v>
          </cell>
        </row>
        <row r="152">
          <cell r="F152" t="str">
            <v>M089S_Lắp đặt hộp đèn (Miền Đông,MeKong)</v>
          </cell>
          <cell r="G152" t="str">
            <v>Các tỉnh : B.Dương, V.Tàu, BMT, Đ.Lạt và các tỉnh mekong</v>
          </cell>
          <cell r="H152" t="str">
            <v>m2</v>
          </cell>
          <cell r="I152" t="str">
            <v>PC</v>
          </cell>
          <cell r="J152">
            <v>120000</v>
          </cell>
        </row>
        <row r="153">
          <cell r="F153" t="str">
            <v>M090N_Lắp đặt hộp đèn Hà Nội</v>
          </cell>
          <cell r="G153" t="str">
            <v>Hà Nội</v>
          </cell>
          <cell r="H153" t="str">
            <v>m2</v>
          </cell>
          <cell r="I153" t="str">
            <v>PC</v>
          </cell>
          <cell r="J153">
            <v>75000</v>
          </cell>
        </row>
        <row r="154">
          <cell r="F154" t="str">
            <v>M091N_Lắp đặt hộp đèn Miền Bắc, Trung</v>
          </cell>
          <cell r="G154" t="str">
            <v xml:space="preserve">Các tỉnh HP, Q.Ninh, N.An, T.Hoá, Huế, Đ.Nẵng, Q.Nam, Q.Ngãi, </v>
          </cell>
          <cell r="H154" t="str">
            <v>m2</v>
          </cell>
          <cell r="I154" t="str">
            <v>PC</v>
          </cell>
          <cell r="J154">
            <v>120000</v>
          </cell>
        </row>
        <row r="155">
          <cell r="F155" t="str">
            <v>M092S_Lắp đặt LED HCM</v>
          </cell>
          <cell r="H155" t="str">
            <v>Site</v>
          </cell>
          <cell r="I155" t="str">
            <v>PC</v>
          </cell>
          <cell r="J155">
            <v>80000</v>
          </cell>
        </row>
        <row r="156">
          <cell r="F156" t="str">
            <v>M093S_Lắp đặt LED( Miền Đông, Mekong)</v>
          </cell>
          <cell r="G156" t="str">
            <v>Các tỉnh : B.Dương, V.Tàu, BMT, Đ.Lạt và các tỉnh mekong</v>
          </cell>
          <cell r="H156" t="str">
            <v>Site</v>
          </cell>
          <cell r="I156" t="str">
            <v>PC</v>
          </cell>
          <cell r="J156">
            <v>120000</v>
          </cell>
        </row>
        <row r="157">
          <cell r="F157" t="str">
            <v>M094N_Lắp đặt LED Hà Nội</v>
          </cell>
          <cell r="G157" t="str">
            <v>Hà Nội</v>
          </cell>
          <cell r="H157" t="str">
            <v>Site</v>
          </cell>
          <cell r="I157" t="str">
            <v>PC</v>
          </cell>
          <cell r="J157">
            <v>100000</v>
          </cell>
        </row>
        <row r="158">
          <cell r="F158" t="str">
            <v>M095N_Lắp đặt LED Miền Bắc, Miền Trung</v>
          </cell>
          <cell r="G158" t="str">
            <v xml:space="preserve">Các tỉnh HP, Q.Ninh, N.An, T.Hoá, Huế, Đ.Nẵng, Q.Nam, Q.Ngãi, </v>
          </cell>
          <cell r="H158" t="str">
            <v>Site</v>
          </cell>
          <cell r="I158" t="str">
            <v>PC</v>
          </cell>
          <cell r="J158">
            <v>120000</v>
          </cell>
        </row>
        <row r="159">
          <cell r="F159" t="str">
            <v>M096S_Lắp đặt bảng ốp cột -HCM</v>
          </cell>
          <cell r="H159" t="str">
            <v>m2</v>
          </cell>
          <cell r="I159" t="str">
            <v>PC</v>
          </cell>
          <cell r="J159">
            <v>50000</v>
          </cell>
        </row>
        <row r="160">
          <cell r="F160" t="str">
            <v>M097S_Lắp đặt bảng ốp cột - Miền Đông,MK</v>
          </cell>
          <cell r="G160" t="str">
            <v>Các tỉnh : B.Dương, V.Tàu, BMT, Đ.Lạt và các tỉnh mekong</v>
          </cell>
          <cell r="H160" t="str">
            <v>m2</v>
          </cell>
          <cell r="I160" t="str">
            <v>PC</v>
          </cell>
          <cell r="J160">
            <v>120000</v>
          </cell>
        </row>
        <row r="161">
          <cell r="F161" t="str">
            <v>M098N_Lắp đặt bảng ốp cột - Hà Nội</v>
          </cell>
          <cell r="G161" t="str">
            <v>Hà Nội</v>
          </cell>
          <cell r="H161" t="str">
            <v>m2</v>
          </cell>
          <cell r="I161" t="str">
            <v>PC</v>
          </cell>
          <cell r="J161">
            <v>60000</v>
          </cell>
        </row>
        <row r="162">
          <cell r="F162" t="str">
            <v>M099N_Lắp đặt bảng ốp cột Miền Bắc,Trung</v>
          </cell>
          <cell r="G162" t="str">
            <v xml:space="preserve">Các tỉnh HP, Q.Ninh, N.An, T.Hoá, Huế, Đ.Nẵng, Q.Nam, Q.Ngãi, </v>
          </cell>
          <cell r="H162" t="str">
            <v>m2</v>
          </cell>
          <cell r="I162" t="str">
            <v>PC</v>
          </cell>
          <cell r="J162">
            <v>120000</v>
          </cell>
        </row>
        <row r="163">
          <cell r="F163" t="str">
            <v>M100S_Lắp đặt Topboard/POSM HCM</v>
          </cell>
          <cell r="G163" t="str">
            <v>HCM</v>
          </cell>
          <cell r="H163" t="str">
            <v>m2</v>
          </cell>
          <cell r="I163" t="str">
            <v>PC</v>
          </cell>
          <cell r="J163">
            <v>50000</v>
          </cell>
        </row>
        <row r="164">
          <cell r="F164" t="str">
            <v>M101S_Lắp đặt Topboard/POSM MĐ, MK</v>
          </cell>
          <cell r="G164" t="str">
            <v>Các tỉnh : B.Dương, V.Tàu, BMT, Đ.Lạt và các tỉnh mekong</v>
          </cell>
          <cell r="H164" t="str">
            <v>m2</v>
          </cell>
          <cell r="I164" t="str">
            <v>PC</v>
          </cell>
          <cell r="J164">
            <v>120000</v>
          </cell>
        </row>
        <row r="165">
          <cell r="F165" t="str">
            <v>M102N_Lắp đặt Topboard/POSM Hà Nội</v>
          </cell>
          <cell r="G165" t="str">
            <v>Hà Nội</v>
          </cell>
          <cell r="H165" t="str">
            <v>m2</v>
          </cell>
          <cell r="I165" t="str">
            <v>PC</v>
          </cell>
          <cell r="J165">
            <v>60000</v>
          </cell>
        </row>
        <row r="166">
          <cell r="F166" t="str">
            <v>M103N_Lắp đặt Topboard/POSM MBắc, Trung</v>
          </cell>
          <cell r="G166" t="str">
            <v xml:space="preserve">Các tỉnh HP, Q.Ninh, N.An, T.Hoá, Huế, Đ.Nẵng, Q.Nam, Q.Ngãi, </v>
          </cell>
          <cell r="H166" t="str">
            <v>m2</v>
          </cell>
          <cell r="I166" t="str">
            <v>PC</v>
          </cell>
          <cell r="J166">
            <v>120000</v>
          </cell>
        </row>
        <row r="167">
          <cell r="F167" t="str">
            <v>M104SA_Lắp đặt Standee HCM, South</v>
          </cell>
          <cell r="G167" t="str">
            <v>Miền Nam, HCM, Cao Nguyên</v>
          </cell>
          <cell r="H167" t="str">
            <v>cái</v>
          </cell>
          <cell r="I167" t="str">
            <v>PC</v>
          </cell>
          <cell r="J167">
            <v>50000</v>
          </cell>
        </row>
        <row r="168">
          <cell r="F168" t="str">
            <v>M104NA_Lắp đặt Standee Hà nội, North</v>
          </cell>
          <cell r="G168" t="str">
            <v>Miền Nam, HCM, Cao Nguyên</v>
          </cell>
          <cell r="H168" t="str">
            <v>cái</v>
          </cell>
          <cell r="I168" t="str">
            <v>PC</v>
          </cell>
          <cell r="J168">
            <v>60000</v>
          </cell>
        </row>
        <row r="169">
          <cell r="F169" t="str">
            <v>M104SB_Lắp đặt poster, decal HCM, South</v>
          </cell>
          <cell r="G169" t="str">
            <v>Miền Nam, HCM, Cao Nguyên</v>
          </cell>
          <cell r="H169" t="str">
            <v>cái</v>
          </cell>
          <cell r="I169" t="str">
            <v>PC</v>
          </cell>
          <cell r="J169">
            <v>100000</v>
          </cell>
        </row>
        <row r="170">
          <cell r="F170" t="str">
            <v>M104NB_Lắp đặt poster, decal HN, North</v>
          </cell>
          <cell r="G170" t="str">
            <v>Miền Nam, HCM, Cao Nguyên</v>
          </cell>
          <cell r="H170" t="str">
            <v>cái</v>
          </cell>
          <cell r="I170" t="str">
            <v>PC</v>
          </cell>
          <cell r="J170">
            <v>120000</v>
          </cell>
        </row>
        <row r="171">
          <cell r="F171" t="str">
            <v>M104SC_Lắp đặt dù HCM, South</v>
          </cell>
          <cell r="G171" t="str">
            <v>Miền Nam, HCM, Cao Nguyên</v>
          </cell>
          <cell r="H171" t="str">
            <v>cái</v>
          </cell>
          <cell r="I171" t="str">
            <v>PC</v>
          </cell>
          <cell r="J171">
            <v>80000</v>
          </cell>
        </row>
        <row r="172">
          <cell r="F172" t="str">
            <v>M104NC_Lắp đặt dù HN, North</v>
          </cell>
          <cell r="G172" t="str">
            <v>Miền Nam, HCM, Cao Nguyên</v>
          </cell>
          <cell r="H172" t="str">
            <v>cái</v>
          </cell>
          <cell r="I172" t="str">
            <v>PC</v>
          </cell>
          <cell r="J172">
            <v>100000</v>
          </cell>
        </row>
        <row r="173">
          <cell r="F173" t="str">
            <v>M105S_Treo lắp hoặc tháo gỡ - LCD -South</v>
          </cell>
          <cell r="G173" t="str">
            <v>Miền Nam, HCM, Cao Nguyên</v>
          </cell>
          <cell r="H173" t="str">
            <v>Site</v>
          </cell>
          <cell r="I173" t="str">
            <v>PC</v>
          </cell>
          <cell r="J173">
            <v>150000</v>
          </cell>
        </row>
        <row r="174">
          <cell r="F174" t="str">
            <v>M105N_Treo lắp hoặc tháo gỡ-LCD-North</v>
          </cell>
          <cell r="G174" t="str">
            <v>Miền Trung, Hà Nội, Miền Bắc.</v>
          </cell>
          <cell r="H174" t="str">
            <v>Site</v>
          </cell>
          <cell r="I174" t="str">
            <v>PC</v>
          </cell>
          <cell r="J174">
            <v>150000</v>
          </cell>
        </row>
        <row r="175">
          <cell r="F175" t="str">
            <v>M106S_Khung treo LCD_South</v>
          </cell>
          <cell r="G175" t="str">
            <v>Miền Nam, HCM, Cao Nguyên</v>
          </cell>
          <cell r="H175" t="str">
            <v>set</v>
          </cell>
          <cell r="I175" t="str">
            <v>PC</v>
          </cell>
          <cell r="J175">
            <v>300000</v>
          </cell>
        </row>
        <row r="176">
          <cell r="F176" t="str">
            <v>M106N_Khung treo LCD_North</v>
          </cell>
          <cell r="G176" t="str">
            <v>Miền Trung, Hà Nội, Miền Bắc.</v>
          </cell>
          <cell r="H176" t="str">
            <v>set</v>
          </cell>
          <cell r="I176" t="str">
            <v>PC</v>
          </cell>
          <cell r="J176">
            <v>300000</v>
          </cell>
        </row>
        <row r="177">
          <cell r="F177" t="str">
            <v>M107S_Vận chuyển LCD_South</v>
          </cell>
          <cell r="G177" t="str">
            <v>Miền Nam, HCM, Cao Nguyên</v>
          </cell>
          <cell r="H177" t="str">
            <v>Site</v>
          </cell>
          <cell r="I177" t="str">
            <v>PC</v>
          </cell>
          <cell r="J177">
            <v>100000</v>
          </cell>
        </row>
        <row r="178">
          <cell r="F178" t="str">
            <v>M107N_Vận chuyển LCD_North</v>
          </cell>
          <cell r="G178" t="str">
            <v>Miền Trung, Hà Nội, Miền Bắc.</v>
          </cell>
          <cell r="H178" t="str">
            <v>Site</v>
          </cell>
          <cell r="I178" t="str">
            <v>PC</v>
          </cell>
          <cell r="J178">
            <v>100000</v>
          </cell>
        </row>
        <row r="179">
          <cell r="F179" t="str">
            <v>M108_Chi phí vận chuyển B.Dương_xe tải</v>
          </cell>
          <cell r="H179" t="str">
            <v>Site</v>
          </cell>
          <cell r="I179" t="str">
            <v>PC</v>
          </cell>
          <cell r="J179">
            <v>1000000</v>
          </cell>
        </row>
        <row r="180">
          <cell r="F180" t="str">
            <v>M109_Chi phí vận chuyển ĐồngNai_xe tải</v>
          </cell>
          <cell r="H180" t="str">
            <v>Site</v>
          </cell>
          <cell r="I180" t="str">
            <v>PC</v>
          </cell>
          <cell r="J180">
            <v>1300000</v>
          </cell>
        </row>
        <row r="181">
          <cell r="F181" t="str">
            <v>M110_Chi phí vận chuyển Long An_xe tải</v>
          </cell>
          <cell r="H181" t="str">
            <v>Site</v>
          </cell>
          <cell r="I181" t="str">
            <v>PC</v>
          </cell>
          <cell r="J181">
            <v>1000000</v>
          </cell>
        </row>
        <row r="182">
          <cell r="F182" t="str">
            <v>M111_Chi phí vận chuyển TiềnGiang_xetải</v>
          </cell>
          <cell r="H182" t="str">
            <v>Site</v>
          </cell>
          <cell r="I182" t="str">
            <v>PC</v>
          </cell>
          <cell r="J182">
            <v>1500000</v>
          </cell>
        </row>
        <row r="183">
          <cell r="F183" t="str">
            <v>M112_Chi phí vận chuyển Bến Tre_xe tải</v>
          </cell>
          <cell r="H183" t="str">
            <v>Site</v>
          </cell>
          <cell r="I183" t="str">
            <v>PC</v>
          </cell>
          <cell r="J183">
            <v>1900000</v>
          </cell>
        </row>
        <row r="184">
          <cell r="F184" t="str">
            <v>M113_Chi phí vận chuyển An Giang_xetải</v>
          </cell>
          <cell r="H184" t="str">
            <v>Site</v>
          </cell>
          <cell r="I184" t="str">
            <v>PC</v>
          </cell>
          <cell r="J184">
            <v>1500000</v>
          </cell>
        </row>
        <row r="185">
          <cell r="F185" t="str">
            <v>M114_Chi phí vận chuyển Vĩnh Long_xe tải</v>
          </cell>
          <cell r="H185" t="str">
            <v>Site</v>
          </cell>
          <cell r="I185" t="str">
            <v>PC</v>
          </cell>
          <cell r="J185">
            <v>1200000</v>
          </cell>
        </row>
        <row r="186">
          <cell r="F186" t="str">
            <v>M115_Chi phí vận chuyển Cần Thơ_xe tải</v>
          </cell>
          <cell r="H186" t="str">
            <v>Site</v>
          </cell>
          <cell r="I186" t="str">
            <v>PC</v>
          </cell>
          <cell r="J186">
            <v>700000</v>
          </cell>
        </row>
        <row r="187">
          <cell r="F187" t="str">
            <v>M116_Chi phí vận chuyển Sóc Trăng_xe tải</v>
          </cell>
          <cell r="H187" t="str">
            <v>Site</v>
          </cell>
          <cell r="I187" t="str">
            <v>PC</v>
          </cell>
          <cell r="J187">
            <v>1500000</v>
          </cell>
        </row>
        <row r="188">
          <cell r="F188" t="str">
            <v>M117_Chi phí vận chuyển Kiên Giang_xetải</v>
          </cell>
          <cell r="H188" t="str">
            <v>Site</v>
          </cell>
          <cell r="I188" t="str">
            <v>PC</v>
          </cell>
          <cell r="J188">
            <v>2200000</v>
          </cell>
        </row>
        <row r="189">
          <cell r="F189" t="str">
            <v>M118_Chi phí vận chuyển Bạc Liêu_xe tải</v>
          </cell>
          <cell r="H189" t="str">
            <v>Site</v>
          </cell>
          <cell r="I189" t="str">
            <v>PC</v>
          </cell>
          <cell r="J189">
            <v>2200000</v>
          </cell>
        </row>
        <row r="190">
          <cell r="F190" t="str">
            <v>M119_Chi phí vận chuyển Cà Mau_xe tải</v>
          </cell>
          <cell r="H190" t="str">
            <v>Site</v>
          </cell>
          <cell r="I190" t="str">
            <v>PC</v>
          </cell>
          <cell r="J190">
            <v>3200000</v>
          </cell>
        </row>
        <row r="191">
          <cell r="F191" t="str">
            <v>M120_ Chi phí vận chuyển ĐồngTháp_xetải</v>
          </cell>
          <cell r="H191" t="str">
            <v>Site</v>
          </cell>
          <cell r="I191" t="str">
            <v>PC</v>
          </cell>
          <cell r="J191">
            <v>2650000</v>
          </cell>
        </row>
        <row r="192">
          <cell r="F192" t="str">
            <v>M121_ Chi phí vận chuyển Vũng Tàu_xe tải</v>
          </cell>
          <cell r="H192" t="str">
            <v>Site</v>
          </cell>
          <cell r="I192" t="str">
            <v>PC</v>
          </cell>
          <cell r="J192">
            <v>2300000</v>
          </cell>
        </row>
        <row r="193">
          <cell r="F193" t="str">
            <v>M122_Chi phí vận chuyển BM Thuột_xe tải</v>
          </cell>
          <cell r="H193" t="str">
            <v>Site</v>
          </cell>
          <cell r="I193" t="str">
            <v>PC</v>
          </cell>
          <cell r="J193">
            <v>6000000</v>
          </cell>
        </row>
        <row r="194">
          <cell r="F194" t="str">
            <v>M123_Chi phí vận chuyển Gia Lai_xe tải</v>
          </cell>
          <cell r="H194" t="str">
            <v>Site</v>
          </cell>
          <cell r="I194" t="str">
            <v>PC</v>
          </cell>
          <cell r="J194">
            <v>6500000</v>
          </cell>
        </row>
        <row r="195">
          <cell r="F195" t="str">
            <v>M124_Chi phí vận chuyển Đà Lạt_xe tải</v>
          </cell>
          <cell r="H195" t="str">
            <v>Site</v>
          </cell>
          <cell r="I195" t="str">
            <v>PC</v>
          </cell>
          <cell r="J195">
            <v>5000000</v>
          </cell>
        </row>
        <row r="196">
          <cell r="F196" t="str">
            <v>M125_Chi phí vận chuyển HP-Qninh_xe tải</v>
          </cell>
          <cell r="G196" t="str">
            <v>đi 2 tỉnh cùng một đợt</v>
          </cell>
          <cell r="H196" t="str">
            <v>Site</v>
          </cell>
          <cell r="I196" t="str">
            <v>PC</v>
          </cell>
          <cell r="J196">
            <v>3800000</v>
          </cell>
        </row>
        <row r="197">
          <cell r="F197" t="str">
            <v>M126_Chi phí vận chuyển NAn-T.Hóa_xetải</v>
          </cell>
          <cell r="G197" t="str">
            <v>đi 2 tỉnh cùng một đợt</v>
          </cell>
          <cell r="H197" t="str">
            <v>Site</v>
          </cell>
          <cell r="I197" t="str">
            <v>PC</v>
          </cell>
          <cell r="J197">
            <v>5000000</v>
          </cell>
        </row>
        <row r="198">
          <cell r="F198" t="str">
            <v>M127_Chi phí vận chuyển Nha Trang_xe tải</v>
          </cell>
          <cell r="H198" t="str">
            <v>Site</v>
          </cell>
          <cell r="I198" t="str">
            <v>PC</v>
          </cell>
          <cell r="J198">
            <v>6000000</v>
          </cell>
        </row>
        <row r="199">
          <cell r="F199" t="str">
            <v>M128_Chi phí vận chuyển QN-Qngãi_xe tải</v>
          </cell>
          <cell r="G199" t="str">
            <v>đi 2 tỉnh cùng một đợt</v>
          </cell>
          <cell r="H199" t="str">
            <v>Site</v>
          </cell>
          <cell r="I199" t="str">
            <v>PC</v>
          </cell>
          <cell r="J199">
            <v>2800000</v>
          </cell>
        </row>
        <row r="200">
          <cell r="F200" t="str">
            <v>M129_Chi phí vận chuyển Huế_xe tải</v>
          </cell>
          <cell r="H200" t="str">
            <v>Site</v>
          </cell>
          <cell r="I200" t="str">
            <v>PC</v>
          </cell>
          <cell r="J200">
            <v>2000000</v>
          </cell>
        </row>
        <row r="201">
          <cell r="F201" t="str">
            <v>M130_Chi phí vận chuyển Bình Định_xe tải</v>
          </cell>
          <cell r="H201" t="str">
            <v>Site</v>
          </cell>
          <cell r="I201" t="str">
            <v>PC</v>
          </cell>
          <cell r="J201">
            <v>4200000</v>
          </cell>
        </row>
        <row r="202">
          <cell r="F202" t="str">
            <v>M131_Chi phí vận chuyển TháiNguyên_xetải</v>
          </cell>
          <cell r="H202" t="str">
            <v>Site</v>
          </cell>
          <cell r="I202" t="str">
            <v>PC</v>
          </cell>
          <cell r="J202">
            <v>2500000</v>
          </cell>
        </row>
        <row r="203">
          <cell r="F203" t="str">
            <v>M132_Chi phí vận chuyển Hải Phòng_xe tải</v>
          </cell>
          <cell r="H203" t="str">
            <v>Site</v>
          </cell>
          <cell r="I203" t="str">
            <v>PC</v>
          </cell>
          <cell r="J203">
            <v>2500000</v>
          </cell>
        </row>
        <row r="204">
          <cell r="F204" t="str">
            <v>M133_Chi phí vận chuyển Q.Ninh_xe tải</v>
          </cell>
          <cell r="H204" t="str">
            <v>Site</v>
          </cell>
          <cell r="I204" t="str">
            <v>PC</v>
          </cell>
          <cell r="J204">
            <v>2000000</v>
          </cell>
        </row>
        <row r="205">
          <cell r="F205" t="str">
            <v>M134_Chi phí vận chuyển Nghệ An_xe tải</v>
          </cell>
          <cell r="H205" t="str">
            <v>Site</v>
          </cell>
          <cell r="I205" t="str">
            <v>PC</v>
          </cell>
          <cell r="J205">
            <v>4500000</v>
          </cell>
        </row>
        <row r="206">
          <cell r="F206" t="str">
            <v>M135_Chi phí vận chuyển Thanh Hóa_xe tải</v>
          </cell>
          <cell r="H206" t="str">
            <v>Site</v>
          </cell>
          <cell r="I206" t="str">
            <v>PC</v>
          </cell>
          <cell r="J206">
            <v>3500000</v>
          </cell>
        </row>
        <row r="207">
          <cell r="F207" t="str">
            <v>M136_Chi phí vận chuyển Quảng Nam_xetải</v>
          </cell>
          <cell r="H207" t="str">
            <v>Site</v>
          </cell>
          <cell r="I207" t="str">
            <v>PC</v>
          </cell>
          <cell r="J207">
            <v>1500000</v>
          </cell>
        </row>
        <row r="208">
          <cell r="F208" t="str">
            <v>M137_Chi phí vận chuyển Quảng Ngãi_xetải</v>
          </cell>
          <cell r="H208" t="str">
            <v>Site</v>
          </cell>
          <cell r="I208" t="str">
            <v>PC</v>
          </cell>
          <cell r="J208">
            <v>2000000</v>
          </cell>
        </row>
        <row r="209">
          <cell r="F209" t="str">
            <v>M138_CP vận chuyển POSM Q4,6,7,8 (1-2NT)</v>
          </cell>
          <cell r="G209" t="str">
            <v>Q4, Q6, Q7, Q8</v>
          </cell>
          <cell r="H209" t="str">
            <v>Site</v>
          </cell>
          <cell r="I209" t="str">
            <v>PC</v>
          </cell>
          <cell r="J209">
            <v>260000</v>
          </cell>
        </row>
        <row r="210">
          <cell r="F210" t="str">
            <v>M139_CP vchuyen Q1,3,5,10,11,BT (1-2NT)</v>
          </cell>
          <cell r="G210" t="str">
            <v>Q1, Q3, Q5, Q6, Q10, Q11, Bình Thạnh, GV, Phú Nhuận, Tân Bình</v>
          </cell>
          <cell r="H210" t="str">
            <v>Site</v>
          </cell>
          <cell r="I210" t="str">
            <v>PC</v>
          </cell>
          <cell r="J210">
            <v>260000</v>
          </cell>
        </row>
        <row r="211">
          <cell r="F211" t="str">
            <v>M140_Chi phí vận chuyển POSM Q2 (1-2NT)</v>
          </cell>
          <cell r="G211" t="str">
            <v>Q2</v>
          </cell>
          <cell r="H211" t="str">
            <v>Site</v>
          </cell>
          <cell r="I211" t="str">
            <v>PC</v>
          </cell>
          <cell r="J211">
            <v>300000</v>
          </cell>
        </row>
        <row r="212">
          <cell r="F212" t="str">
            <v>M141_CP vận chuyển POSM TP,TB(1-2NT)</v>
          </cell>
          <cell r="G212" t="str">
            <v>Tân Phú, Bình Tân</v>
          </cell>
          <cell r="H212" t="str">
            <v>Site</v>
          </cell>
          <cell r="I212" t="str">
            <v>PC</v>
          </cell>
          <cell r="J212">
            <v>300000</v>
          </cell>
        </row>
        <row r="213">
          <cell r="F213" t="str">
            <v>M142_CP vchuyển POSM ngoại thành(1-2NT)</v>
          </cell>
          <cell r="G213" t="str">
            <v>Q9, Q12, Thủ Đức, Hóc Môn, Bình Chánh, Nhà Bè</v>
          </cell>
          <cell r="H213" t="str">
            <v>Site</v>
          </cell>
          <cell r="I213" t="str">
            <v>PC</v>
          </cell>
          <cell r="J213">
            <v>350000</v>
          </cell>
        </row>
        <row r="214">
          <cell r="F214" t="str">
            <v>M143_CP vận chuyển POSM Q4,6,7,8 (&gt;2NT)</v>
          </cell>
          <cell r="G214" t="str">
            <v>Q4, Q6, Q7, Q8</v>
          </cell>
          <cell r="H214" t="str">
            <v>Job</v>
          </cell>
          <cell r="I214" t="str">
            <v>PC</v>
          </cell>
          <cell r="J214">
            <v>260000</v>
          </cell>
        </row>
        <row r="215">
          <cell r="F215" t="str">
            <v>M144_CP vchuyển Q1,3,5,10,11,BT (&gt;2NT)</v>
          </cell>
          <cell r="G215" t="str">
            <v>Q1, Q3, Q5, Q6, Q10, Q11, Bình Thạnh, GV, Phú Nhuận, Tân Bình</v>
          </cell>
          <cell r="H215" t="str">
            <v>Job</v>
          </cell>
          <cell r="I215" t="str">
            <v>PC</v>
          </cell>
          <cell r="J215">
            <v>260000</v>
          </cell>
        </row>
        <row r="216">
          <cell r="F216" t="str">
            <v>M145_Chi phí vận chuyển POSM Q2 (&gt;2NT)</v>
          </cell>
          <cell r="G216" t="str">
            <v>Q2</v>
          </cell>
          <cell r="H216" t="str">
            <v>Job</v>
          </cell>
          <cell r="I216" t="str">
            <v>PC</v>
          </cell>
          <cell r="J216">
            <v>300000</v>
          </cell>
        </row>
        <row r="217">
          <cell r="F217" t="str">
            <v>M146_CP vchuyển TP,TB (&gt;2NT)</v>
          </cell>
          <cell r="G217" t="str">
            <v>Tân Phú, Bình Tân</v>
          </cell>
          <cell r="H217" t="str">
            <v>Job</v>
          </cell>
          <cell r="I217" t="str">
            <v>PC</v>
          </cell>
          <cell r="J217">
            <v>300000</v>
          </cell>
        </row>
        <row r="218">
          <cell r="F218" t="str">
            <v>M147_CP vchuyển POSM ngoại thành(&gt;2NT)</v>
          </cell>
          <cell r="G218" t="str">
            <v>Q9, Q12, Thủ Đức, Hóc Môn, Bình Chánh, Nhà Bè</v>
          </cell>
          <cell r="H218" t="str">
            <v>Job</v>
          </cell>
          <cell r="I218" t="str">
            <v>PC</v>
          </cell>
          <cell r="J218">
            <v>350000</v>
          </cell>
        </row>
        <row r="219">
          <cell r="F219" t="str">
            <v>M148_vận chuyển Bình Dương phương tiện #</v>
          </cell>
          <cell r="G219" t="str">
            <v>Binh Duong</v>
          </cell>
          <cell r="H219" t="str">
            <v>Pack</v>
          </cell>
          <cell r="I219" t="str">
            <v>PC</v>
          </cell>
          <cell r="J219">
            <v>500000</v>
          </cell>
        </row>
        <row r="220">
          <cell r="F220" t="str">
            <v>M149_vận chuyển Đồng Nai phương tiện #</v>
          </cell>
          <cell r="G220" t="str">
            <v>Đồng Nai</v>
          </cell>
          <cell r="H220" t="str">
            <v>Pack</v>
          </cell>
          <cell r="I220" t="str">
            <v>PC</v>
          </cell>
          <cell r="J220">
            <v>600000</v>
          </cell>
        </row>
        <row r="221">
          <cell r="F221" t="str">
            <v>M150_vận chuyển Vũng Tàu phương tiện #</v>
          </cell>
          <cell r="G221" t="str">
            <v>Vũng Tàu</v>
          </cell>
          <cell r="H221" t="str">
            <v>Pack</v>
          </cell>
          <cell r="I221" t="str">
            <v>PC</v>
          </cell>
          <cell r="J221">
            <v>700000</v>
          </cell>
        </row>
        <row r="222">
          <cell r="F222" t="str">
            <v>M151_vận chuyển Long An phương tiện #</v>
          </cell>
          <cell r="G222" t="str">
            <v>Long An</v>
          </cell>
          <cell r="H222" t="str">
            <v>Pack</v>
          </cell>
          <cell r="I222" t="str">
            <v>PC</v>
          </cell>
          <cell r="J222">
            <v>600000</v>
          </cell>
        </row>
        <row r="223">
          <cell r="F223" t="str">
            <v>M152_vận chuyển Tiền Giang phương tiện #</v>
          </cell>
          <cell r="G223" t="str">
            <v>Tiền Giang</v>
          </cell>
          <cell r="H223" t="str">
            <v>Pack</v>
          </cell>
          <cell r="I223" t="str">
            <v>PC</v>
          </cell>
          <cell r="J223">
            <v>650000</v>
          </cell>
        </row>
        <row r="224">
          <cell r="F224" t="str">
            <v>M153_vận chuyển  Bến Tre phương tiện #</v>
          </cell>
          <cell r="G224" t="str">
            <v>Bến Tre</v>
          </cell>
          <cell r="H224" t="str">
            <v>Pack</v>
          </cell>
          <cell r="I224" t="str">
            <v>PC</v>
          </cell>
          <cell r="J224">
            <v>700000</v>
          </cell>
        </row>
        <row r="225">
          <cell r="F225" t="str">
            <v>M154_vận chuyển An Giang phương tiện #</v>
          </cell>
          <cell r="G225" t="str">
            <v>An Giang</v>
          </cell>
          <cell r="H225" t="str">
            <v>Pack</v>
          </cell>
          <cell r="I225" t="str">
            <v>PC</v>
          </cell>
          <cell r="J225">
            <v>900000</v>
          </cell>
        </row>
        <row r="226">
          <cell r="F226" t="str">
            <v>M155_vận chuyển Cần Thơ phương tiện #</v>
          </cell>
          <cell r="G226" t="str">
            <v>Cần Thơ</v>
          </cell>
          <cell r="H226" t="str">
            <v>Pack</v>
          </cell>
          <cell r="I226" t="str">
            <v>PC</v>
          </cell>
          <cell r="J226">
            <v>850000</v>
          </cell>
        </row>
        <row r="227">
          <cell r="F227" t="str">
            <v>M156_vận chuyển Sóc Trăng phương tiện #</v>
          </cell>
          <cell r="G227" t="str">
            <v>Sóc Trăng</v>
          </cell>
          <cell r="H227" t="str">
            <v>Pack</v>
          </cell>
          <cell r="I227" t="str">
            <v>PC</v>
          </cell>
          <cell r="J227">
            <v>900000</v>
          </cell>
        </row>
        <row r="228">
          <cell r="F228" t="str">
            <v>M157_vận chuyển Kiên Giang phương tiện #</v>
          </cell>
          <cell r="G228" t="str">
            <v>Kiên Giang</v>
          </cell>
          <cell r="H228" t="str">
            <v>Pack</v>
          </cell>
          <cell r="I228" t="str">
            <v>PC</v>
          </cell>
          <cell r="J228">
            <v>950000</v>
          </cell>
        </row>
        <row r="229">
          <cell r="F229" t="str">
            <v>M158_vận chuyển Bạc Liêu phương tiện #</v>
          </cell>
          <cell r="G229" t="str">
            <v>Bạc Liêu</v>
          </cell>
          <cell r="H229" t="str">
            <v>Pack</v>
          </cell>
          <cell r="I229" t="str">
            <v>PC</v>
          </cell>
          <cell r="J229">
            <v>950000</v>
          </cell>
        </row>
        <row r="230">
          <cell r="F230" t="str">
            <v>M159_vận chuyển Cà Mau phương tiện #</v>
          </cell>
          <cell r="G230" t="str">
            <v>Cà Mau</v>
          </cell>
          <cell r="H230" t="str">
            <v>Pack</v>
          </cell>
          <cell r="I230" t="str">
            <v>PC</v>
          </cell>
          <cell r="J230">
            <v>950000</v>
          </cell>
        </row>
        <row r="231">
          <cell r="F231" t="str">
            <v>M160_vận chuyển Đồng Tháp phương tiện #</v>
          </cell>
          <cell r="G231" t="str">
            <v>Đồng Tháp</v>
          </cell>
          <cell r="H231" t="str">
            <v>Pack</v>
          </cell>
          <cell r="I231" t="str">
            <v>PC</v>
          </cell>
          <cell r="J231">
            <v>700000</v>
          </cell>
        </row>
        <row r="232">
          <cell r="F232" t="str">
            <v>M161_vận chuyển BM Thuột phương tiện #</v>
          </cell>
          <cell r="G232" t="str">
            <v>Buôn Mê Thuột</v>
          </cell>
          <cell r="H232" t="str">
            <v>Pack</v>
          </cell>
          <cell r="I232" t="str">
            <v>PC</v>
          </cell>
          <cell r="J232">
            <v>750000</v>
          </cell>
        </row>
        <row r="233">
          <cell r="F233" t="str">
            <v>M162_vận chuyển Gia Lai phương tiện #</v>
          </cell>
          <cell r="G233" t="str">
            <v>Gia Lai</v>
          </cell>
          <cell r="H233" t="str">
            <v>Pack</v>
          </cell>
          <cell r="I233" t="str">
            <v>PC</v>
          </cell>
          <cell r="J233">
            <v>850000</v>
          </cell>
        </row>
        <row r="234">
          <cell r="F234" t="str">
            <v>M163_vận chuyển Đà Lạt phương tiện #</v>
          </cell>
          <cell r="G234" t="str">
            <v>Đà Lạt</v>
          </cell>
          <cell r="H234" t="str">
            <v>Pack</v>
          </cell>
          <cell r="I234" t="str">
            <v>PC</v>
          </cell>
          <cell r="J234">
            <v>700000</v>
          </cell>
        </row>
        <row r="235">
          <cell r="F235" t="str">
            <v>M164_vận chuyển Nha Trang phương tiện #</v>
          </cell>
          <cell r="G235" t="str">
            <v>Nha Trang</v>
          </cell>
          <cell r="H235" t="str">
            <v>Pack</v>
          </cell>
          <cell r="I235" t="str">
            <v>PC</v>
          </cell>
          <cell r="J235">
            <v>750000</v>
          </cell>
        </row>
        <row r="236">
          <cell r="F236" t="str">
            <v>M165_vận chuyển Huế phương tiện #</v>
          </cell>
          <cell r="G236" t="str">
            <v>Huế</v>
          </cell>
          <cell r="H236" t="str">
            <v>Pack</v>
          </cell>
          <cell r="I236" t="str">
            <v>PC</v>
          </cell>
          <cell r="J236">
            <v>900000</v>
          </cell>
        </row>
        <row r="237">
          <cell r="F237" t="str">
            <v>M166_vận chuyển QNam_QNgãi phương tiện #</v>
          </cell>
          <cell r="G237" t="str">
            <v>Quảng Nam, Quảng Ngãi ( 2 đi cùng đợt )</v>
          </cell>
          <cell r="H237" t="str">
            <v>Pack</v>
          </cell>
          <cell r="I237" t="str">
            <v>PC</v>
          </cell>
          <cell r="J237">
            <v>900000</v>
          </cell>
        </row>
        <row r="238">
          <cell r="F238" t="str">
            <v>M167_vận chuyển Bình Định phương tiện #</v>
          </cell>
          <cell r="G238" t="str">
            <v>Binh Định</v>
          </cell>
          <cell r="H238" t="str">
            <v>Pack</v>
          </cell>
          <cell r="I238" t="str">
            <v>PC</v>
          </cell>
          <cell r="J238">
            <v>700000</v>
          </cell>
        </row>
        <row r="239">
          <cell r="F239" t="str">
            <v>M168_vận chuyển HP_QNinh phương tiện #</v>
          </cell>
          <cell r="G239" t="str">
            <v>Hải Phòng và Quảng Ninh (đi 2 tỉnh cùng một đợt)</v>
          </cell>
          <cell r="H239" t="str">
            <v>Pack</v>
          </cell>
          <cell r="I239" t="str">
            <v>PC</v>
          </cell>
          <cell r="J239">
            <v>600000</v>
          </cell>
        </row>
        <row r="240">
          <cell r="F240" t="str">
            <v>M169_vận chuyển N.An_T.Hóa phương tiện #</v>
          </cell>
          <cell r="G240" t="str">
            <v>Nghệ An và Thanh Hóa (đi 2 tỉnh cùng một đợt)</v>
          </cell>
          <cell r="H240" t="str">
            <v>Pack</v>
          </cell>
          <cell r="I240" t="str">
            <v>PC</v>
          </cell>
          <cell r="J240">
            <v>1000000</v>
          </cell>
        </row>
        <row r="241">
          <cell r="F241" t="str">
            <v>M170_vận chuyển TháiNguyên phương tiện #</v>
          </cell>
          <cell r="G241" t="str">
            <v>Thái Nguyên</v>
          </cell>
          <cell r="H241" t="str">
            <v>Pack</v>
          </cell>
          <cell r="I241" t="str">
            <v>PC</v>
          </cell>
          <cell r="J241">
            <v>800000</v>
          </cell>
        </row>
        <row r="242">
          <cell r="F242" t="str">
            <v>M171_vận chuyển Hải Phòng phương tiện #</v>
          </cell>
          <cell r="G242" t="str">
            <v xml:space="preserve">Hải Phòng </v>
          </cell>
          <cell r="H242" t="str">
            <v>Pack</v>
          </cell>
          <cell r="I242" t="str">
            <v>PC</v>
          </cell>
          <cell r="J242">
            <v>1000000</v>
          </cell>
        </row>
        <row r="243">
          <cell r="F243" t="str">
            <v>M172_vận chuyển Q.Ninh phương tiện #</v>
          </cell>
          <cell r="G243" t="str">
            <v>Quảng Ninh</v>
          </cell>
          <cell r="H243" t="str">
            <v>Pack</v>
          </cell>
          <cell r="I243" t="str">
            <v>PC</v>
          </cell>
          <cell r="J243">
            <v>1200000</v>
          </cell>
        </row>
        <row r="244">
          <cell r="F244" t="str">
            <v>M173_vận chuyển Nghệ An phương tiện #</v>
          </cell>
          <cell r="G244" t="str">
            <v>Nghệ An</v>
          </cell>
          <cell r="H244" t="str">
            <v>Pack</v>
          </cell>
          <cell r="I244" t="str">
            <v>PC</v>
          </cell>
          <cell r="J244">
            <v>1000000</v>
          </cell>
        </row>
        <row r="245">
          <cell r="F245" t="str">
            <v>M174_vận chuyển Thanh Hóa phương tiện #</v>
          </cell>
          <cell r="G245" t="str">
            <v>Thanh Hóa</v>
          </cell>
          <cell r="H245" t="str">
            <v>Pack</v>
          </cell>
          <cell r="I245" t="str">
            <v>PC</v>
          </cell>
          <cell r="J245">
            <v>1000000</v>
          </cell>
        </row>
        <row r="246">
          <cell r="F246" t="str">
            <v>M175_vận chuyển Quảng Nam phương tiện #</v>
          </cell>
          <cell r="G246" t="str">
            <v>Quảng Nam</v>
          </cell>
          <cell r="H246" t="str">
            <v>Pack</v>
          </cell>
          <cell r="I246" t="str">
            <v>PC</v>
          </cell>
          <cell r="J246">
            <v>800000</v>
          </cell>
        </row>
        <row r="247">
          <cell r="F247" t="str">
            <v>M176_vận chuyển Quảng Ngãi phương tiện #</v>
          </cell>
          <cell r="G247" t="str">
            <v>Quảng Ngãi</v>
          </cell>
          <cell r="H247" t="str">
            <v>Pack</v>
          </cell>
          <cell r="I247" t="str">
            <v>PC</v>
          </cell>
          <cell r="J247">
            <v>850000</v>
          </cell>
        </row>
        <row r="248">
          <cell r="F248" t="str">
            <v>M177_Decal trong dán cửa kính_South</v>
          </cell>
          <cell r="G248" t="str">
            <v>Decal trongi in KTS. Thành phẩm. Thi công</v>
          </cell>
          <cell r="H248" t="str">
            <v>m2</v>
          </cell>
          <cell r="I248" t="str">
            <v>PC</v>
          </cell>
          <cell r="J248">
            <v>145000</v>
          </cell>
        </row>
        <row r="249">
          <cell r="F249" t="str">
            <v>M178_Decal trong dán cửa kính_North</v>
          </cell>
          <cell r="G249" t="str">
            <v>Decal trongi in KTS. Thành phẩm. Thi công</v>
          </cell>
          <cell r="H249" t="str">
            <v>m2</v>
          </cell>
          <cell r="I249" t="str">
            <v>PC</v>
          </cell>
          <cell r="J249">
            <v>155000</v>
          </cell>
        </row>
        <row r="250">
          <cell r="F250" t="str">
            <v>M178_Decal dán sàn nhà_South</v>
          </cell>
          <cell r="G250" t="str">
            <v>Decal ngoài trời in KTS. Thành phẩm , cán màng chống trầy,Thi công.</v>
          </cell>
          <cell r="H250" t="str">
            <v>m2</v>
          </cell>
          <cell r="I250" t="str">
            <v>PC</v>
          </cell>
          <cell r="J250">
            <v>210000</v>
          </cell>
        </row>
        <row r="251">
          <cell r="F251" t="str">
            <v>M178_Decal dán sàn nhà_North</v>
          </cell>
          <cell r="G251" t="str">
            <v>Decal ngoài trời in KTS. Thành phẩm , cán màng chống trầy,Thi công.</v>
          </cell>
          <cell r="H251" t="str">
            <v>m2</v>
          </cell>
          <cell r="I251" t="str">
            <v>PC</v>
          </cell>
          <cell r="J251">
            <v>210000</v>
          </cell>
        </row>
        <row r="252">
          <cell r="F252" t="str">
            <v>M179_Flag line_South</v>
          </cell>
          <cell r="G252" t="str">
            <v>3 lá cờ/m2 (Khổ cờ A4), in giấy C300, bế thành phẩm, cáng màn, dây treo và may thành phẩm</v>
          </cell>
          <cell r="H252" t="str">
            <v>m dài</v>
          </cell>
          <cell r="I252" t="str">
            <v>PC</v>
          </cell>
          <cell r="J252">
            <v>23000</v>
          </cell>
        </row>
        <row r="253">
          <cell r="F253" t="str">
            <v>M179_Flag line_North</v>
          </cell>
          <cell r="G253" t="str">
            <v>3 lá cờ/m2 (Khổ cờ A4), in giấy C300, bế thành phẩm, cáng màn, dây treo và may thành phẩm</v>
          </cell>
          <cell r="H253" t="str">
            <v>m dài</v>
          </cell>
          <cell r="I253" t="str">
            <v>PC</v>
          </cell>
          <cell r="J253">
            <v>23000</v>
          </cell>
        </row>
        <row r="254">
          <cell r="F254" t="str">
            <v>M180_Poster mica_South</v>
          </cell>
          <cell r="G254" t="str">
            <v>không bao gồm chi phí lắp đặt,pp ngoài trời,3ly Đài Loan (lớp ngoài),5ly Trung Quốc (lớp trong).</v>
          </cell>
          <cell r="H254" t="str">
            <v>m2</v>
          </cell>
          <cell r="I254" t="str">
            <v>PC</v>
          </cell>
          <cell r="J254">
            <v>785000</v>
          </cell>
        </row>
        <row r="255">
          <cell r="F255" t="str">
            <v>M180_Poster mica_North</v>
          </cell>
          <cell r="G255" t="str">
            <v>không bao gồm chi phí lắp đặt,pp ngoài trời,3ly Đài Loan (lớp ngoài),5ly Trung Quốc (lớp trong).</v>
          </cell>
          <cell r="H255" t="str">
            <v>m2</v>
          </cell>
          <cell r="I255" t="str">
            <v>PC</v>
          </cell>
          <cell r="J255">
            <v>785000</v>
          </cell>
        </row>
        <row r="256">
          <cell r="F256" t="str">
            <v>M181_Poster kính_South</v>
          </cell>
          <cell r="G256" t="str">
            <v>không bao gồm chi phí lắp đặt,5mm (lớp ngoài),7mm  (lớp trong).</v>
          </cell>
          <cell r="H256" t="str">
            <v>m2</v>
          </cell>
          <cell r="I256" t="str">
            <v>PC</v>
          </cell>
          <cell r="J256">
            <v>630000</v>
          </cell>
        </row>
        <row r="257">
          <cell r="F257" t="str">
            <v>M181_Poster kính_North</v>
          </cell>
          <cell r="G257" t="str">
            <v>không bao gồm chi phí lắp đặt,5mm (lớp ngoài),7mm  (lớp trong).</v>
          </cell>
          <cell r="H257" t="str">
            <v>m2</v>
          </cell>
          <cell r="I257" t="str">
            <v>PC</v>
          </cell>
          <cell r="J257">
            <v>700000</v>
          </cell>
        </row>
        <row r="258">
          <cell r="F258" t="str">
            <v>M182_Window poster_South</v>
          </cell>
          <cell r="G258" t="str">
            <v>Decal phản quang không xuyên sáng, decal Mỹ</v>
          </cell>
          <cell r="H258" t="str">
            <v>m2</v>
          </cell>
          <cell r="I258" t="str">
            <v>PC</v>
          </cell>
          <cell r="J258">
            <v>400000</v>
          </cell>
        </row>
        <row r="259">
          <cell r="F259" t="str">
            <v>M182_Window poster_North</v>
          </cell>
          <cell r="G259" t="str">
            <v>Decal phản quang không xuyên sáng, decal Mỹ</v>
          </cell>
          <cell r="H259" t="str">
            <v>m2</v>
          </cell>
          <cell r="I259" t="str">
            <v>PC</v>
          </cell>
          <cell r="J259">
            <v>400000</v>
          </cell>
        </row>
      </sheetData>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H391"/>
  <sheetViews>
    <sheetView view="pageBreakPreview" zoomScale="80" zoomScaleNormal="100" zoomScaleSheetLayoutView="80" workbookViewId="0">
      <pane xSplit="6" ySplit="5" topLeftCell="G147" activePane="bottomRight" state="frozen"/>
      <selection pane="topRight" activeCell="G1" sqref="G1"/>
      <selection pane="bottomLeft" activeCell="A11" sqref="A11"/>
      <selection pane="bottomRight" activeCell="C180" sqref="C180"/>
    </sheetView>
  </sheetViews>
  <sheetFormatPr defaultRowHeight="15"/>
  <cols>
    <col min="1" max="1" width="5.7109375" style="36" customWidth="1"/>
    <col min="2" max="2" width="8.7109375" style="41" customWidth="1"/>
    <col min="3" max="3" width="32.28515625" style="219" customWidth="1"/>
    <col min="4" max="4" width="8.28515625" style="40" customWidth="1"/>
    <col min="5" max="5" width="38.85546875" style="219" customWidth="1"/>
    <col min="6" max="6" width="10.85546875" style="41" customWidth="1"/>
    <col min="7" max="7" width="17.42578125" style="36" customWidth="1"/>
    <col min="8" max="8" width="17.5703125" style="36" customWidth="1"/>
    <col min="9" max="256" width="9.140625" style="36"/>
    <col min="257" max="257" width="5.7109375" style="36" customWidth="1"/>
    <col min="258" max="258" width="8.7109375" style="36" customWidth="1"/>
    <col min="259" max="259" width="32.28515625" style="36" customWidth="1"/>
    <col min="260" max="260" width="8.28515625" style="36" customWidth="1"/>
    <col min="261" max="261" width="38.85546875" style="36" customWidth="1"/>
    <col min="262" max="262" width="10.85546875" style="36" customWidth="1"/>
    <col min="263" max="263" width="17.42578125" style="36" customWidth="1"/>
    <col min="264" max="264" width="17.5703125" style="36" customWidth="1"/>
    <col min="265" max="512" width="9.140625" style="36"/>
    <col min="513" max="513" width="5.7109375" style="36" customWidth="1"/>
    <col min="514" max="514" width="8.7109375" style="36" customWidth="1"/>
    <col min="515" max="515" width="32.28515625" style="36" customWidth="1"/>
    <col min="516" max="516" width="8.28515625" style="36" customWidth="1"/>
    <col min="517" max="517" width="38.85546875" style="36" customWidth="1"/>
    <col min="518" max="518" width="10.85546875" style="36" customWidth="1"/>
    <col min="519" max="519" width="17.42578125" style="36" customWidth="1"/>
    <col min="520" max="520" width="17.5703125" style="36" customWidth="1"/>
    <col min="521" max="768" width="9.140625" style="36"/>
    <col min="769" max="769" width="5.7109375" style="36" customWidth="1"/>
    <col min="770" max="770" width="8.7109375" style="36" customWidth="1"/>
    <col min="771" max="771" width="32.28515625" style="36" customWidth="1"/>
    <col min="772" max="772" width="8.28515625" style="36" customWidth="1"/>
    <col min="773" max="773" width="38.85546875" style="36" customWidth="1"/>
    <col min="774" max="774" width="10.85546875" style="36" customWidth="1"/>
    <col min="775" max="775" width="17.42578125" style="36" customWidth="1"/>
    <col min="776" max="776" width="17.5703125" style="36" customWidth="1"/>
    <col min="777" max="1024" width="9.140625" style="36"/>
    <col min="1025" max="1025" width="5.7109375" style="36" customWidth="1"/>
    <col min="1026" max="1026" width="8.7109375" style="36" customWidth="1"/>
    <col min="1027" max="1027" width="32.28515625" style="36" customWidth="1"/>
    <col min="1028" max="1028" width="8.28515625" style="36" customWidth="1"/>
    <col min="1029" max="1029" width="38.85546875" style="36" customWidth="1"/>
    <col min="1030" max="1030" width="10.85546875" style="36" customWidth="1"/>
    <col min="1031" max="1031" width="17.42578125" style="36" customWidth="1"/>
    <col min="1032" max="1032" width="17.5703125" style="36" customWidth="1"/>
    <col min="1033" max="1280" width="9.140625" style="36"/>
    <col min="1281" max="1281" width="5.7109375" style="36" customWidth="1"/>
    <col min="1282" max="1282" width="8.7109375" style="36" customWidth="1"/>
    <col min="1283" max="1283" width="32.28515625" style="36" customWidth="1"/>
    <col min="1284" max="1284" width="8.28515625" style="36" customWidth="1"/>
    <col min="1285" max="1285" width="38.85546875" style="36" customWidth="1"/>
    <col min="1286" max="1286" width="10.85546875" style="36" customWidth="1"/>
    <col min="1287" max="1287" width="17.42578125" style="36" customWidth="1"/>
    <col min="1288" max="1288" width="17.5703125" style="36" customWidth="1"/>
    <col min="1289" max="1536" width="9.140625" style="36"/>
    <col min="1537" max="1537" width="5.7109375" style="36" customWidth="1"/>
    <col min="1538" max="1538" width="8.7109375" style="36" customWidth="1"/>
    <col min="1539" max="1539" width="32.28515625" style="36" customWidth="1"/>
    <col min="1540" max="1540" width="8.28515625" style="36" customWidth="1"/>
    <col min="1541" max="1541" width="38.85546875" style="36" customWidth="1"/>
    <col min="1542" max="1542" width="10.85546875" style="36" customWidth="1"/>
    <col min="1543" max="1543" width="17.42578125" style="36" customWidth="1"/>
    <col min="1544" max="1544" width="17.5703125" style="36" customWidth="1"/>
    <col min="1545" max="1792" width="9.140625" style="36"/>
    <col min="1793" max="1793" width="5.7109375" style="36" customWidth="1"/>
    <col min="1794" max="1794" width="8.7109375" style="36" customWidth="1"/>
    <col min="1795" max="1795" width="32.28515625" style="36" customWidth="1"/>
    <col min="1796" max="1796" width="8.28515625" style="36" customWidth="1"/>
    <col min="1797" max="1797" width="38.85546875" style="36" customWidth="1"/>
    <col min="1798" max="1798" width="10.85546875" style="36" customWidth="1"/>
    <col min="1799" max="1799" width="17.42578125" style="36" customWidth="1"/>
    <col min="1800" max="1800" width="17.5703125" style="36" customWidth="1"/>
    <col min="1801" max="2048" width="9.140625" style="36"/>
    <col min="2049" max="2049" width="5.7109375" style="36" customWidth="1"/>
    <col min="2050" max="2050" width="8.7109375" style="36" customWidth="1"/>
    <col min="2051" max="2051" width="32.28515625" style="36" customWidth="1"/>
    <col min="2052" max="2052" width="8.28515625" style="36" customWidth="1"/>
    <col min="2053" max="2053" width="38.85546875" style="36" customWidth="1"/>
    <col min="2054" max="2054" width="10.85546875" style="36" customWidth="1"/>
    <col min="2055" max="2055" width="17.42578125" style="36" customWidth="1"/>
    <col min="2056" max="2056" width="17.5703125" style="36" customWidth="1"/>
    <col min="2057" max="2304" width="9.140625" style="36"/>
    <col min="2305" max="2305" width="5.7109375" style="36" customWidth="1"/>
    <col min="2306" max="2306" width="8.7109375" style="36" customWidth="1"/>
    <col min="2307" max="2307" width="32.28515625" style="36" customWidth="1"/>
    <col min="2308" max="2308" width="8.28515625" style="36" customWidth="1"/>
    <col min="2309" max="2309" width="38.85546875" style="36" customWidth="1"/>
    <col min="2310" max="2310" width="10.85546875" style="36" customWidth="1"/>
    <col min="2311" max="2311" width="17.42578125" style="36" customWidth="1"/>
    <col min="2312" max="2312" width="17.5703125" style="36" customWidth="1"/>
    <col min="2313" max="2560" width="9.140625" style="36"/>
    <col min="2561" max="2561" width="5.7109375" style="36" customWidth="1"/>
    <col min="2562" max="2562" width="8.7109375" style="36" customWidth="1"/>
    <col min="2563" max="2563" width="32.28515625" style="36" customWidth="1"/>
    <col min="2564" max="2564" width="8.28515625" style="36" customWidth="1"/>
    <col min="2565" max="2565" width="38.85546875" style="36" customWidth="1"/>
    <col min="2566" max="2566" width="10.85546875" style="36" customWidth="1"/>
    <col min="2567" max="2567" width="17.42578125" style="36" customWidth="1"/>
    <col min="2568" max="2568" width="17.5703125" style="36" customWidth="1"/>
    <col min="2569" max="2816" width="9.140625" style="36"/>
    <col min="2817" max="2817" width="5.7109375" style="36" customWidth="1"/>
    <col min="2818" max="2818" width="8.7109375" style="36" customWidth="1"/>
    <col min="2819" max="2819" width="32.28515625" style="36" customWidth="1"/>
    <col min="2820" max="2820" width="8.28515625" style="36" customWidth="1"/>
    <col min="2821" max="2821" width="38.85546875" style="36" customWidth="1"/>
    <col min="2822" max="2822" width="10.85546875" style="36" customWidth="1"/>
    <col min="2823" max="2823" width="17.42578125" style="36" customWidth="1"/>
    <col min="2824" max="2824" width="17.5703125" style="36" customWidth="1"/>
    <col min="2825" max="3072" width="9.140625" style="36"/>
    <col min="3073" max="3073" width="5.7109375" style="36" customWidth="1"/>
    <col min="3074" max="3074" width="8.7109375" style="36" customWidth="1"/>
    <col min="3075" max="3075" width="32.28515625" style="36" customWidth="1"/>
    <col min="3076" max="3076" width="8.28515625" style="36" customWidth="1"/>
    <col min="3077" max="3077" width="38.85546875" style="36" customWidth="1"/>
    <col min="3078" max="3078" width="10.85546875" style="36" customWidth="1"/>
    <col min="3079" max="3079" width="17.42578125" style="36" customWidth="1"/>
    <col min="3080" max="3080" width="17.5703125" style="36" customWidth="1"/>
    <col min="3081" max="3328" width="9.140625" style="36"/>
    <col min="3329" max="3329" width="5.7109375" style="36" customWidth="1"/>
    <col min="3330" max="3330" width="8.7109375" style="36" customWidth="1"/>
    <col min="3331" max="3331" width="32.28515625" style="36" customWidth="1"/>
    <col min="3332" max="3332" width="8.28515625" style="36" customWidth="1"/>
    <col min="3333" max="3333" width="38.85546875" style="36" customWidth="1"/>
    <col min="3334" max="3334" width="10.85546875" style="36" customWidth="1"/>
    <col min="3335" max="3335" width="17.42578125" style="36" customWidth="1"/>
    <col min="3336" max="3336" width="17.5703125" style="36" customWidth="1"/>
    <col min="3337" max="3584" width="9.140625" style="36"/>
    <col min="3585" max="3585" width="5.7109375" style="36" customWidth="1"/>
    <col min="3586" max="3586" width="8.7109375" style="36" customWidth="1"/>
    <col min="3587" max="3587" width="32.28515625" style="36" customWidth="1"/>
    <col min="3588" max="3588" width="8.28515625" style="36" customWidth="1"/>
    <col min="3589" max="3589" width="38.85546875" style="36" customWidth="1"/>
    <col min="3590" max="3590" width="10.85546875" style="36" customWidth="1"/>
    <col min="3591" max="3591" width="17.42578125" style="36" customWidth="1"/>
    <col min="3592" max="3592" width="17.5703125" style="36" customWidth="1"/>
    <col min="3593" max="3840" width="9.140625" style="36"/>
    <col min="3841" max="3841" width="5.7109375" style="36" customWidth="1"/>
    <col min="3842" max="3842" width="8.7109375" style="36" customWidth="1"/>
    <col min="3843" max="3843" width="32.28515625" style="36" customWidth="1"/>
    <col min="3844" max="3844" width="8.28515625" style="36" customWidth="1"/>
    <col min="3845" max="3845" width="38.85546875" style="36" customWidth="1"/>
    <col min="3846" max="3846" width="10.85546875" style="36" customWidth="1"/>
    <col min="3847" max="3847" width="17.42578125" style="36" customWidth="1"/>
    <col min="3848" max="3848" width="17.5703125" style="36" customWidth="1"/>
    <col min="3849" max="4096" width="9.140625" style="36"/>
    <col min="4097" max="4097" width="5.7109375" style="36" customWidth="1"/>
    <col min="4098" max="4098" width="8.7109375" style="36" customWidth="1"/>
    <col min="4099" max="4099" width="32.28515625" style="36" customWidth="1"/>
    <col min="4100" max="4100" width="8.28515625" style="36" customWidth="1"/>
    <col min="4101" max="4101" width="38.85546875" style="36" customWidth="1"/>
    <col min="4102" max="4102" width="10.85546875" style="36" customWidth="1"/>
    <col min="4103" max="4103" width="17.42578125" style="36" customWidth="1"/>
    <col min="4104" max="4104" width="17.5703125" style="36" customWidth="1"/>
    <col min="4105" max="4352" width="9.140625" style="36"/>
    <col min="4353" max="4353" width="5.7109375" style="36" customWidth="1"/>
    <col min="4354" max="4354" width="8.7109375" style="36" customWidth="1"/>
    <col min="4355" max="4355" width="32.28515625" style="36" customWidth="1"/>
    <col min="4356" max="4356" width="8.28515625" style="36" customWidth="1"/>
    <col min="4357" max="4357" width="38.85546875" style="36" customWidth="1"/>
    <col min="4358" max="4358" width="10.85546875" style="36" customWidth="1"/>
    <col min="4359" max="4359" width="17.42578125" style="36" customWidth="1"/>
    <col min="4360" max="4360" width="17.5703125" style="36" customWidth="1"/>
    <col min="4361" max="4608" width="9.140625" style="36"/>
    <col min="4609" max="4609" width="5.7109375" style="36" customWidth="1"/>
    <col min="4610" max="4610" width="8.7109375" style="36" customWidth="1"/>
    <col min="4611" max="4611" width="32.28515625" style="36" customWidth="1"/>
    <col min="4612" max="4612" width="8.28515625" style="36" customWidth="1"/>
    <col min="4613" max="4613" width="38.85546875" style="36" customWidth="1"/>
    <col min="4614" max="4614" width="10.85546875" style="36" customWidth="1"/>
    <col min="4615" max="4615" width="17.42578125" style="36" customWidth="1"/>
    <col min="4616" max="4616" width="17.5703125" style="36" customWidth="1"/>
    <col min="4617" max="4864" width="9.140625" style="36"/>
    <col min="4865" max="4865" width="5.7109375" style="36" customWidth="1"/>
    <col min="4866" max="4866" width="8.7109375" style="36" customWidth="1"/>
    <col min="4867" max="4867" width="32.28515625" style="36" customWidth="1"/>
    <col min="4868" max="4868" width="8.28515625" style="36" customWidth="1"/>
    <col min="4869" max="4869" width="38.85546875" style="36" customWidth="1"/>
    <col min="4870" max="4870" width="10.85546875" style="36" customWidth="1"/>
    <col min="4871" max="4871" width="17.42578125" style="36" customWidth="1"/>
    <col min="4872" max="4872" width="17.5703125" style="36" customWidth="1"/>
    <col min="4873" max="5120" width="9.140625" style="36"/>
    <col min="5121" max="5121" width="5.7109375" style="36" customWidth="1"/>
    <col min="5122" max="5122" width="8.7109375" style="36" customWidth="1"/>
    <col min="5123" max="5123" width="32.28515625" style="36" customWidth="1"/>
    <col min="5124" max="5124" width="8.28515625" style="36" customWidth="1"/>
    <col min="5125" max="5125" width="38.85546875" style="36" customWidth="1"/>
    <col min="5126" max="5126" width="10.85546875" style="36" customWidth="1"/>
    <col min="5127" max="5127" width="17.42578125" style="36" customWidth="1"/>
    <col min="5128" max="5128" width="17.5703125" style="36" customWidth="1"/>
    <col min="5129" max="5376" width="9.140625" style="36"/>
    <col min="5377" max="5377" width="5.7109375" style="36" customWidth="1"/>
    <col min="5378" max="5378" width="8.7109375" style="36" customWidth="1"/>
    <col min="5379" max="5379" width="32.28515625" style="36" customWidth="1"/>
    <col min="5380" max="5380" width="8.28515625" style="36" customWidth="1"/>
    <col min="5381" max="5381" width="38.85546875" style="36" customWidth="1"/>
    <col min="5382" max="5382" width="10.85546875" style="36" customWidth="1"/>
    <col min="5383" max="5383" width="17.42578125" style="36" customWidth="1"/>
    <col min="5384" max="5384" width="17.5703125" style="36" customWidth="1"/>
    <col min="5385" max="5632" width="9.140625" style="36"/>
    <col min="5633" max="5633" width="5.7109375" style="36" customWidth="1"/>
    <col min="5634" max="5634" width="8.7109375" style="36" customWidth="1"/>
    <col min="5635" max="5635" width="32.28515625" style="36" customWidth="1"/>
    <col min="5636" max="5636" width="8.28515625" style="36" customWidth="1"/>
    <col min="5637" max="5637" width="38.85546875" style="36" customWidth="1"/>
    <col min="5638" max="5638" width="10.85546875" style="36" customWidth="1"/>
    <col min="5639" max="5639" width="17.42578125" style="36" customWidth="1"/>
    <col min="5640" max="5640" width="17.5703125" style="36" customWidth="1"/>
    <col min="5641" max="5888" width="9.140625" style="36"/>
    <col min="5889" max="5889" width="5.7109375" style="36" customWidth="1"/>
    <col min="5890" max="5890" width="8.7109375" style="36" customWidth="1"/>
    <col min="5891" max="5891" width="32.28515625" style="36" customWidth="1"/>
    <col min="5892" max="5892" width="8.28515625" style="36" customWidth="1"/>
    <col min="5893" max="5893" width="38.85546875" style="36" customWidth="1"/>
    <col min="5894" max="5894" width="10.85546875" style="36" customWidth="1"/>
    <col min="5895" max="5895" width="17.42578125" style="36" customWidth="1"/>
    <col min="5896" max="5896" width="17.5703125" style="36" customWidth="1"/>
    <col min="5897" max="6144" width="9.140625" style="36"/>
    <col min="6145" max="6145" width="5.7109375" style="36" customWidth="1"/>
    <col min="6146" max="6146" width="8.7109375" style="36" customWidth="1"/>
    <col min="6147" max="6147" width="32.28515625" style="36" customWidth="1"/>
    <col min="6148" max="6148" width="8.28515625" style="36" customWidth="1"/>
    <col min="6149" max="6149" width="38.85546875" style="36" customWidth="1"/>
    <col min="6150" max="6150" width="10.85546875" style="36" customWidth="1"/>
    <col min="6151" max="6151" width="17.42578125" style="36" customWidth="1"/>
    <col min="6152" max="6152" width="17.5703125" style="36" customWidth="1"/>
    <col min="6153" max="6400" width="9.140625" style="36"/>
    <col min="6401" max="6401" width="5.7109375" style="36" customWidth="1"/>
    <col min="6402" max="6402" width="8.7109375" style="36" customWidth="1"/>
    <col min="6403" max="6403" width="32.28515625" style="36" customWidth="1"/>
    <col min="6404" max="6404" width="8.28515625" style="36" customWidth="1"/>
    <col min="6405" max="6405" width="38.85546875" style="36" customWidth="1"/>
    <col min="6406" max="6406" width="10.85546875" style="36" customWidth="1"/>
    <col min="6407" max="6407" width="17.42578125" style="36" customWidth="1"/>
    <col min="6408" max="6408" width="17.5703125" style="36" customWidth="1"/>
    <col min="6409" max="6656" width="9.140625" style="36"/>
    <col min="6657" max="6657" width="5.7109375" style="36" customWidth="1"/>
    <col min="6658" max="6658" width="8.7109375" style="36" customWidth="1"/>
    <col min="6659" max="6659" width="32.28515625" style="36" customWidth="1"/>
    <col min="6660" max="6660" width="8.28515625" style="36" customWidth="1"/>
    <col min="6661" max="6661" width="38.85546875" style="36" customWidth="1"/>
    <col min="6662" max="6662" width="10.85546875" style="36" customWidth="1"/>
    <col min="6663" max="6663" width="17.42578125" style="36" customWidth="1"/>
    <col min="6664" max="6664" width="17.5703125" style="36" customWidth="1"/>
    <col min="6665" max="6912" width="9.140625" style="36"/>
    <col min="6913" max="6913" width="5.7109375" style="36" customWidth="1"/>
    <col min="6914" max="6914" width="8.7109375" style="36" customWidth="1"/>
    <col min="6915" max="6915" width="32.28515625" style="36" customWidth="1"/>
    <col min="6916" max="6916" width="8.28515625" style="36" customWidth="1"/>
    <col min="6917" max="6917" width="38.85546875" style="36" customWidth="1"/>
    <col min="6918" max="6918" width="10.85546875" style="36" customWidth="1"/>
    <col min="6919" max="6919" width="17.42578125" style="36" customWidth="1"/>
    <col min="6920" max="6920" width="17.5703125" style="36" customWidth="1"/>
    <col min="6921" max="7168" width="9.140625" style="36"/>
    <col min="7169" max="7169" width="5.7109375" style="36" customWidth="1"/>
    <col min="7170" max="7170" width="8.7109375" style="36" customWidth="1"/>
    <col min="7171" max="7171" width="32.28515625" style="36" customWidth="1"/>
    <col min="7172" max="7172" width="8.28515625" style="36" customWidth="1"/>
    <col min="7173" max="7173" width="38.85546875" style="36" customWidth="1"/>
    <col min="7174" max="7174" width="10.85546875" style="36" customWidth="1"/>
    <col min="7175" max="7175" width="17.42578125" style="36" customWidth="1"/>
    <col min="7176" max="7176" width="17.5703125" style="36" customWidth="1"/>
    <col min="7177" max="7424" width="9.140625" style="36"/>
    <col min="7425" max="7425" width="5.7109375" style="36" customWidth="1"/>
    <col min="7426" max="7426" width="8.7109375" style="36" customWidth="1"/>
    <col min="7427" max="7427" width="32.28515625" style="36" customWidth="1"/>
    <col min="7428" max="7428" width="8.28515625" style="36" customWidth="1"/>
    <col min="7429" max="7429" width="38.85546875" style="36" customWidth="1"/>
    <col min="7430" max="7430" width="10.85546875" style="36" customWidth="1"/>
    <col min="7431" max="7431" width="17.42578125" style="36" customWidth="1"/>
    <col min="7432" max="7432" width="17.5703125" style="36" customWidth="1"/>
    <col min="7433" max="7680" width="9.140625" style="36"/>
    <col min="7681" max="7681" width="5.7109375" style="36" customWidth="1"/>
    <col min="7682" max="7682" width="8.7109375" style="36" customWidth="1"/>
    <col min="7683" max="7683" width="32.28515625" style="36" customWidth="1"/>
    <col min="7684" max="7684" width="8.28515625" style="36" customWidth="1"/>
    <col min="7685" max="7685" width="38.85546875" style="36" customWidth="1"/>
    <col min="7686" max="7686" width="10.85546875" style="36" customWidth="1"/>
    <col min="7687" max="7687" width="17.42578125" style="36" customWidth="1"/>
    <col min="7688" max="7688" width="17.5703125" style="36" customWidth="1"/>
    <col min="7689" max="7936" width="9.140625" style="36"/>
    <col min="7937" max="7937" width="5.7109375" style="36" customWidth="1"/>
    <col min="7938" max="7938" width="8.7109375" style="36" customWidth="1"/>
    <col min="7939" max="7939" width="32.28515625" style="36" customWidth="1"/>
    <col min="7940" max="7940" width="8.28515625" style="36" customWidth="1"/>
    <col min="7941" max="7941" width="38.85546875" style="36" customWidth="1"/>
    <col min="7942" max="7942" width="10.85546875" style="36" customWidth="1"/>
    <col min="7943" max="7943" width="17.42578125" style="36" customWidth="1"/>
    <col min="7944" max="7944" width="17.5703125" style="36" customWidth="1"/>
    <col min="7945" max="8192" width="9.140625" style="36"/>
    <col min="8193" max="8193" width="5.7109375" style="36" customWidth="1"/>
    <col min="8194" max="8194" width="8.7109375" style="36" customWidth="1"/>
    <col min="8195" max="8195" width="32.28515625" style="36" customWidth="1"/>
    <col min="8196" max="8196" width="8.28515625" style="36" customWidth="1"/>
    <col min="8197" max="8197" width="38.85546875" style="36" customWidth="1"/>
    <col min="8198" max="8198" width="10.85546875" style="36" customWidth="1"/>
    <col min="8199" max="8199" width="17.42578125" style="36" customWidth="1"/>
    <col min="8200" max="8200" width="17.5703125" style="36" customWidth="1"/>
    <col min="8201" max="8448" width="9.140625" style="36"/>
    <col min="8449" max="8449" width="5.7109375" style="36" customWidth="1"/>
    <col min="8450" max="8450" width="8.7109375" style="36" customWidth="1"/>
    <col min="8451" max="8451" width="32.28515625" style="36" customWidth="1"/>
    <col min="8452" max="8452" width="8.28515625" style="36" customWidth="1"/>
    <col min="8453" max="8453" width="38.85546875" style="36" customWidth="1"/>
    <col min="8454" max="8454" width="10.85546875" style="36" customWidth="1"/>
    <col min="8455" max="8455" width="17.42578125" style="36" customWidth="1"/>
    <col min="8456" max="8456" width="17.5703125" style="36" customWidth="1"/>
    <col min="8457" max="8704" width="9.140625" style="36"/>
    <col min="8705" max="8705" width="5.7109375" style="36" customWidth="1"/>
    <col min="8706" max="8706" width="8.7109375" style="36" customWidth="1"/>
    <col min="8707" max="8707" width="32.28515625" style="36" customWidth="1"/>
    <col min="8708" max="8708" width="8.28515625" style="36" customWidth="1"/>
    <col min="8709" max="8709" width="38.85546875" style="36" customWidth="1"/>
    <col min="8710" max="8710" width="10.85546875" style="36" customWidth="1"/>
    <col min="8711" max="8711" width="17.42578125" style="36" customWidth="1"/>
    <col min="8712" max="8712" width="17.5703125" style="36" customWidth="1"/>
    <col min="8713" max="8960" width="9.140625" style="36"/>
    <col min="8961" max="8961" width="5.7109375" style="36" customWidth="1"/>
    <col min="8962" max="8962" width="8.7109375" style="36" customWidth="1"/>
    <col min="8963" max="8963" width="32.28515625" style="36" customWidth="1"/>
    <col min="8964" max="8964" width="8.28515625" style="36" customWidth="1"/>
    <col min="8965" max="8965" width="38.85546875" style="36" customWidth="1"/>
    <col min="8966" max="8966" width="10.85546875" style="36" customWidth="1"/>
    <col min="8967" max="8967" width="17.42578125" style="36" customWidth="1"/>
    <col min="8968" max="8968" width="17.5703125" style="36" customWidth="1"/>
    <col min="8969" max="9216" width="9.140625" style="36"/>
    <col min="9217" max="9217" width="5.7109375" style="36" customWidth="1"/>
    <col min="9218" max="9218" width="8.7109375" style="36" customWidth="1"/>
    <col min="9219" max="9219" width="32.28515625" style="36" customWidth="1"/>
    <col min="9220" max="9220" width="8.28515625" style="36" customWidth="1"/>
    <col min="9221" max="9221" width="38.85546875" style="36" customWidth="1"/>
    <col min="9222" max="9222" width="10.85546875" style="36" customWidth="1"/>
    <col min="9223" max="9223" width="17.42578125" style="36" customWidth="1"/>
    <col min="9224" max="9224" width="17.5703125" style="36" customWidth="1"/>
    <col min="9225" max="9472" width="9.140625" style="36"/>
    <col min="9473" max="9473" width="5.7109375" style="36" customWidth="1"/>
    <col min="9474" max="9474" width="8.7109375" style="36" customWidth="1"/>
    <col min="9475" max="9475" width="32.28515625" style="36" customWidth="1"/>
    <col min="9476" max="9476" width="8.28515625" style="36" customWidth="1"/>
    <col min="9477" max="9477" width="38.85546875" style="36" customWidth="1"/>
    <col min="9478" max="9478" width="10.85546875" style="36" customWidth="1"/>
    <col min="9479" max="9479" width="17.42578125" style="36" customWidth="1"/>
    <col min="9480" max="9480" width="17.5703125" style="36" customWidth="1"/>
    <col min="9481" max="9728" width="9.140625" style="36"/>
    <col min="9729" max="9729" width="5.7109375" style="36" customWidth="1"/>
    <col min="9730" max="9730" width="8.7109375" style="36" customWidth="1"/>
    <col min="9731" max="9731" width="32.28515625" style="36" customWidth="1"/>
    <col min="9732" max="9732" width="8.28515625" style="36" customWidth="1"/>
    <col min="9733" max="9733" width="38.85546875" style="36" customWidth="1"/>
    <col min="9734" max="9734" width="10.85546875" style="36" customWidth="1"/>
    <col min="9735" max="9735" width="17.42578125" style="36" customWidth="1"/>
    <col min="9736" max="9736" width="17.5703125" style="36" customWidth="1"/>
    <col min="9737" max="9984" width="9.140625" style="36"/>
    <col min="9985" max="9985" width="5.7109375" style="36" customWidth="1"/>
    <col min="9986" max="9986" width="8.7109375" style="36" customWidth="1"/>
    <col min="9987" max="9987" width="32.28515625" style="36" customWidth="1"/>
    <col min="9988" max="9988" width="8.28515625" style="36" customWidth="1"/>
    <col min="9989" max="9989" width="38.85546875" style="36" customWidth="1"/>
    <col min="9990" max="9990" width="10.85546875" style="36" customWidth="1"/>
    <col min="9991" max="9991" width="17.42578125" style="36" customWidth="1"/>
    <col min="9992" max="9992" width="17.5703125" style="36" customWidth="1"/>
    <col min="9993" max="10240" width="9.140625" style="36"/>
    <col min="10241" max="10241" width="5.7109375" style="36" customWidth="1"/>
    <col min="10242" max="10242" width="8.7109375" style="36" customWidth="1"/>
    <col min="10243" max="10243" width="32.28515625" style="36" customWidth="1"/>
    <col min="10244" max="10244" width="8.28515625" style="36" customWidth="1"/>
    <col min="10245" max="10245" width="38.85546875" style="36" customWidth="1"/>
    <col min="10246" max="10246" width="10.85546875" style="36" customWidth="1"/>
    <col min="10247" max="10247" width="17.42578125" style="36" customWidth="1"/>
    <col min="10248" max="10248" width="17.5703125" style="36" customWidth="1"/>
    <col min="10249" max="10496" width="9.140625" style="36"/>
    <col min="10497" max="10497" width="5.7109375" style="36" customWidth="1"/>
    <col min="10498" max="10498" width="8.7109375" style="36" customWidth="1"/>
    <col min="10499" max="10499" width="32.28515625" style="36" customWidth="1"/>
    <col min="10500" max="10500" width="8.28515625" style="36" customWidth="1"/>
    <col min="10501" max="10501" width="38.85546875" style="36" customWidth="1"/>
    <col min="10502" max="10502" width="10.85546875" style="36" customWidth="1"/>
    <col min="10503" max="10503" width="17.42578125" style="36" customWidth="1"/>
    <col min="10504" max="10504" width="17.5703125" style="36" customWidth="1"/>
    <col min="10505" max="10752" width="9.140625" style="36"/>
    <col min="10753" max="10753" width="5.7109375" style="36" customWidth="1"/>
    <col min="10754" max="10754" width="8.7109375" style="36" customWidth="1"/>
    <col min="10755" max="10755" width="32.28515625" style="36" customWidth="1"/>
    <col min="10756" max="10756" width="8.28515625" style="36" customWidth="1"/>
    <col min="10757" max="10757" width="38.85546875" style="36" customWidth="1"/>
    <col min="10758" max="10758" width="10.85546875" style="36" customWidth="1"/>
    <col min="10759" max="10759" width="17.42578125" style="36" customWidth="1"/>
    <col min="10760" max="10760" width="17.5703125" style="36" customWidth="1"/>
    <col min="10761" max="11008" width="9.140625" style="36"/>
    <col min="11009" max="11009" width="5.7109375" style="36" customWidth="1"/>
    <col min="11010" max="11010" width="8.7109375" style="36" customWidth="1"/>
    <col min="11011" max="11011" width="32.28515625" style="36" customWidth="1"/>
    <col min="11012" max="11012" width="8.28515625" style="36" customWidth="1"/>
    <col min="11013" max="11013" width="38.85546875" style="36" customWidth="1"/>
    <col min="11014" max="11014" width="10.85546875" style="36" customWidth="1"/>
    <col min="11015" max="11015" width="17.42578125" style="36" customWidth="1"/>
    <col min="11016" max="11016" width="17.5703125" style="36" customWidth="1"/>
    <col min="11017" max="11264" width="9.140625" style="36"/>
    <col min="11265" max="11265" width="5.7109375" style="36" customWidth="1"/>
    <col min="11266" max="11266" width="8.7109375" style="36" customWidth="1"/>
    <col min="11267" max="11267" width="32.28515625" style="36" customWidth="1"/>
    <col min="11268" max="11268" width="8.28515625" style="36" customWidth="1"/>
    <col min="11269" max="11269" width="38.85546875" style="36" customWidth="1"/>
    <col min="11270" max="11270" width="10.85546875" style="36" customWidth="1"/>
    <col min="11271" max="11271" width="17.42578125" style="36" customWidth="1"/>
    <col min="11272" max="11272" width="17.5703125" style="36" customWidth="1"/>
    <col min="11273" max="11520" width="9.140625" style="36"/>
    <col min="11521" max="11521" width="5.7109375" style="36" customWidth="1"/>
    <col min="11522" max="11522" width="8.7109375" style="36" customWidth="1"/>
    <col min="11523" max="11523" width="32.28515625" style="36" customWidth="1"/>
    <col min="11524" max="11524" width="8.28515625" style="36" customWidth="1"/>
    <col min="11525" max="11525" width="38.85546875" style="36" customWidth="1"/>
    <col min="11526" max="11526" width="10.85546875" style="36" customWidth="1"/>
    <col min="11527" max="11527" width="17.42578125" style="36" customWidth="1"/>
    <col min="11528" max="11528" width="17.5703125" style="36" customWidth="1"/>
    <col min="11529" max="11776" width="9.140625" style="36"/>
    <col min="11777" max="11777" width="5.7109375" style="36" customWidth="1"/>
    <col min="11778" max="11778" width="8.7109375" style="36" customWidth="1"/>
    <col min="11779" max="11779" width="32.28515625" style="36" customWidth="1"/>
    <col min="11780" max="11780" width="8.28515625" style="36" customWidth="1"/>
    <col min="11781" max="11781" width="38.85546875" style="36" customWidth="1"/>
    <col min="11782" max="11782" width="10.85546875" style="36" customWidth="1"/>
    <col min="11783" max="11783" width="17.42578125" style="36" customWidth="1"/>
    <col min="11784" max="11784" width="17.5703125" style="36" customWidth="1"/>
    <col min="11785" max="12032" width="9.140625" style="36"/>
    <col min="12033" max="12033" width="5.7109375" style="36" customWidth="1"/>
    <col min="12034" max="12034" width="8.7109375" style="36" customWidth="1"/>
    <col min="12035" max="12035" width="32.28515625" style="36" customWidth="1"/>
    <col min="12036" max="12036" width="8.28515625" style="36" customWidth="1"/>
    <col min="12037" max="12037" width="38.85546875" style="36" customWidth="1"/>
    <col min="12038" max="12038" width="10.85546875" style="36" customWidth="1"/>
    <col min="12039" max="12039" width="17.42578125" style="36" customWidth="1"/>
    <col min="12040" max="12040" width="17.5703125" style="36" customWidth="1"/>
    <col min="12041" max="12288" width="9.140625" style="36"/>
    <col min="12289" max="12289" width="5.7109375" style="36" customWidth="1"/>
    <col min="12290" max="12290" width="8.7109375" style="36" customWidth="1"/>
    <col min="12291" max="12291" width="32.28515625" style="36" customWidth="1"/>
    <col min="12292" max="12292" width="8.28515625" style="36" customWidth="1"/>
    <col min="12293" max="12293" width="38.85546875" style="36" customWidth="1"/>
    <col min="12294" max="12294" width="10.85546875" style="36" customWidth="1"/>
    <col min="12295" max="12295" width="17.42578125" style="36" customWidth="1"/>
    <col min="12296" max="12296" width="17.5703125" style="36" customWidth="1"/>
    <col min="12297" max="12544" width="9.140625" style="36"/>
    <col min="12545" max="12545" width="5.7109375" style="36" customWidth="1"/>
    <col min="12546" max="12546" width="8.7109375" style="36" customWidth="1"/>
    <col min="12547" max="12547" width="32.28515625" style="36" customWidth="1"/>
    <col min="12548" max="12548" width="8.28515625" style="36" customWidth="1"/>
    <col min="12549" max="12549" width="38.85546875" style="36" customWidth="1"/>
    <col min="12550" max="12550" width="10.85546875" style="36" customWidth="1"/>
    <col min="12551" max="12551" width="17.42578125" style="36" customWidth="1"/>
    <col min="12552" max="12552" width="17.5703125" style="36" customWidth="1"/>
    <col min="12553" max="12800" width="9.140625" style="36"/>
    <col min="12801" max="12801" width="5.7109375" style="36" customWidth="1"/>
    <col min="12802" max="12802" width="8.7109375" style="36" customWidth="1"/>
    <col min="12803" max="12803" width="32.28515625" style="36" customWidth="1"/>
    <col min="12804" max="12804" width="8.28515625" style="36" customWidth="1"/>
    <col min="12805" max="12805" width="38.85546875" style="36" customWidth="1"/>
    <col min="12806" max="12806" width="10.85546875" style="36" customWidth="1"/>
    <col min="12807" max="12807" width="17.42578125" style="36" customWidth="1"/>
    <col min="12808" max="12808" width="17.5703125" style="36" customWidth="1"/>
    <col min="12809" max="13056" width="9.140625" style="36"/>
    <col min="13057" max="13057" width="5.7109375" style="36" customWidth="1"/>
    <col min="13058" max="13058" width="8.7109375" style="36" customWidth="1"/>
    <col min="13059" max="13059" width="32.28515625" style="36" customWidth="1"/>
    <col min="13060" max="13060" width="8.28515625" style="36" customWidth="1"/>
    <col min="13061" max="13061" width="38.85546875" style="36" customWidth="1"/>
    <col min="13062" max="13062" width="10.85546875" style="36" customWidth="1"/>
    <col min="13063" max="13063" width="17.42578125" style="36" customWidth="1"/>
    <col min="13064" max="13064" width="17.5703125" style="36" customWidth="1"/>
    <col min="13065" max="13312" width="9.140625" style="36"/>
    <col min="13313" max="13313" width="5.7109375" style="36" customWidth="1"/>
    <col min="13314" max="13314" width="8.7109375" style="36" customWidth="1"/>
    <col min="13315" max="13315" width="32.28515625" style="36" customWidth="1"/>
    <col min="13316" max="13316" width="8.28515625" style="36" customWidth="1"/>
    <col min="13317" max="13317" width="38.85546875" style="36" customWidth="1"/>
    <col min="13318" max="13318" width="10.85546875" style="36" customWidth="1"/>
    <col min="13319" max="13319" width="17.42578125" style="36" customWidth="1"/>
    <col min="13320" max="13320" width="17.5703125" style="36" customWidth="1"/>
    <col min="13321" max="13568" width="9.140625" style="36"/>
    <col min="13569" max="13569" width="5.7109375" style="36" customWidth="1"/>
    <col min="13570" max="13570" width="8.7109375" style="36" customWidth="1"/>
    <col min="13571" max="13571" width="32.28515625" style="36" customWidth="1"/>
    <col min="13572" max="13572" width="8.28515625" style="36" customWidth="1"/>
    <col min="13573" max="13573" width="38.85546875" style="36" customWidth="1"/>
    <col min="13574" max="13574" width="10.85546875" style="36" customWidth="1"/>
    <col min="13575" max="13575" width="17.42578125" style="36" customWidth="1"/>
    <col min="13576" max="13576" width="17.5703125" style="36" customWidth="1"/>
    <col min="13577" max="13824" width="9.140625" style="36"/>
    <col min="13825" max="13825" width="5.7109375" style="36" customWidth="1"/>
    <col min="13826" max="13826" width="8.7109375" style="36" customWidth="1"/>
    <col min="13827" max="13827" width="32.28515625" style="36" customWidth="1"/>
    <col min="13828" max="13828" width="8.28515625" style="36" customWidth="1"/>
    <col min="13829" max="13829" width="38.85546875" style="36" customWidth="1"/>
    <col min="13830" max="13830" width="10.85546875" style="36" customWidth="1"/>
    <col min="13831" max="13831" width="17.42578125" style="36" customWidth="1"/>
    <col min="13832" max="13832" width="17.5703125" style="36" customWidth="1"/>
    <col min="13833" max="14080" width="9.140625" style="36"/>
    <col min="14081" max="14081" width="5.7109375" style="36" customWidth="1"/>
    <col min="14082" max="14082" width="8.7109375" style="36" customWidth="1"/>
    <col min="14083" max="14083" width="32.28515625" style="36" customWidth="1"/>
    <col min="14084" max="14084" width="8.28515625" style="36" customWidth="1"/>
    <col min="14085" max="14085" width="38.85546875" style="36" customWidth="1"/>
    <col min="14086" max="14086" width="10.85546875" style="36" customWidth="1"/>
    <col min="14087" max="14087" width="17.42578125" style="36" customWidth="1"/>
    <col min="14088" max="14088" width="17.5703125" style="36" customWidth="1"/>
    <col min="14089" max="14336" width="9.140625" style="36"/>
    <col min="14337" max="14337" width="5.7109375" style="36" customWidth="1"/>
    <col min="14338" max="14338" width="8.7109375" style="36" customWidth="1"/>
    <col min="14339" max="14339" width="32.28515625" style="36" customWidth="1"/>
    <col min="14340" max="14340" width="8.28515625" style="36" customWidth="1"/>
    <col min="14341" max="14341" width="38.85546875" style="36" customWidth="1"/>
    <col min="14342" max="14342" width="10.85546875" style="36" customWidth="1"/>
    <col min="14343" max="14343" width="17.42578125" style="36" customWidth="1"/>
    <col min="14344" max="14344" width="17.5703125" style="36" customWidth="1"/>
    <col min="14345" max="14592" width="9.140625" style="36"/>
    <col min="14593" max="14593" width="5.7109375" style="36" customWidth="1"/>
    <col min="14594" max="14594" width="8.7109375" style="36" customWidth="1"/>
    <col min="14595" max="14595" width="32.28515625" style="36" customWidth="1"/>
    <col min="14596" max="14596" width="8.28515625" style="36" customWidth="1"/>
    <col min="14597" max="14597" width="38.85546875" style="36" customWidth="1"/>
    <col min="14598" max="14598" width="10.85546875" style="36" customWidth="1"/>
    <col min="14599" max="14599" width="17.42578125" style="36" customWidth="1"/>
    <col min="14600" max="14600" width="17.5703125" style="36" customWidth="1"/>
    <col min="14601" max="14848" width="9.140625" style="36"/>
    <col min="14849" max="14849" width="5.7109375" style="36" customWidth="1"/>
    <col min="14850" max="14850" width="8.7109375" style="36" customWidth="1"/>
    <col min="14851" max="14851" width="32.28515625" style="36" customWidth="1"/>
    <col min="14852" max="14852" width="8.28515625" style="36" customWidth="1"/>
    <col min="14853" max="14853" width="38.85546875" style="36" customWidth="1"/>
    <col min="14854" max="14854" width="10.85546875" style="36" customWidth="1"/>
    <col min="14855" max="14855" width="17.42578125" style="36" customWidth="1"/>
    <col min="14856" max="14856" width="17.5703125" style="36" customWidth="1"/>
    <col min="14857" max="15104" width="9.140625" style="36"/>
    <col min="15105" max="15105" width="5.7109375" style="36" customWidth="1"/>
    <col min="15106" max="15106" width="8.7109375" style="36" customWidth="1"/>
    <col min="15107" max="15107" width="32.28515625" style="36" customWidth="1"/>
    <col min="15108" max="15108" width="8.28515625" style="36" customWidth="1"/>
    <col min="15109" max="15109" width="38.85546875" style="36" customWidth="1"/>
    <col min="15110" max="15110" width="10.85546875" style="36" customWidth="1"/>
    <col min="15111" max="15111" width="17.42578125" style="36" customWidth="1"/>
    <col min="15112" max="15112" width="17.5703125" style="36" customWidth="1"/>
    <col min="15113" max="15360" width="9.140625" style="36"/>
    <col min="15361" max="15361" width="5.7109375" style="36" customWidth="1"/>
    <col min="15362" max="15362" width="8.7109375" style="36" customWidth="1"/>
    <col min="15363" max="15363" width="32.28515625" style="36" customWidth="1"/>
    <col min="15364" max="15364" width="8.28515625" style="36" customWidth="1"/>
    <col min="15365" max="15365" width="38.85546875" style="36" customWidth="1"/>
    <col min="15366" max="15366" width="10.85546875" style="36" customWidth="1"/>
    <col min="15367" max="15367" width="17.42578125" style="36" customWidth="1"/>
    <col min="15368" max="15368" width="17.5703125" style="36" customWidth="1"/>
    <col min="15369" max="15616" width="9.140625" style="36"/>
    <col min="15617" max="15617" width="5.7109375" style="36" customWidth="1"/>
    <col min="15618" max="15618" width="8.7109375" style="36" customWidth="1"/>
    <col min="15619" max="15619" width="32.28515625" style="36" customWidth="1"/>
    <col min="15620" max="15620" width="8.28515625" style="36" customWidth="1"/>
    <col min="15621" max="15621" width="38.85546875" style="36" customWidth="1"/>
    <col min="15622" max="15622" width="10.85546875" style="36" customWidth="1"/>
    <col min="15623" max="15623" width="17.42578125" style="36" customWidth="1"/>
    <col min="15624" max="15624" width="17.5703125" style="36" customWidth="1"/>
    <col min="15625" max="15872" width="9.140625" style="36"/>
    <col min="15873" max="15873" width="5.7109375" style="36" customWidth="1"/>
    <col min="15874" max="15874" width="8.7109375" style="36" customWidth="1"/>
    <col min="15875" max="15875" width="32.28515625" style="36" customWidth="1"/>
    <col min="15876" max="15876" width="8.28515625" style="36" customWidth="1"/>
    <col min="15877" max="15877" width="38.85546875" style="36" customWidth="1"/>
    <col min="15878" max="15878" width="10.85546875" style="36" customWidth="1"/>
    <col min="15879" max="15879" width="17.42578125" style="36" customWidth="1"/>
    <col min="15880" max="15880" width="17.5703125" style="36" customWidth="1"/>
    <col min="15881" max="16128" width="9.140625" style="36"/>
    <col min="16129" max="16129" width="5.7109375" style="36" customWidth="1"/>
    <col min="16130" max="16130" width="8.7109375" style="36" customWidth="1"/>
    <col min="16131" max="16131" width="32.28515625" style="36" customWidth="1"/>
    <col min="16132" max="16132" width="8.28515625" style="36" customWidth="1"/>
    <col min="16133" max="16133" width="38.85546875" style="36" customWidth="1"/>
    <col min="16134" max="16134" width="10.85546875" style="36" customWidth="1"/>
    <col min="16135" max="16135" width="17.42578125" style="36" customWidth="1"/>
    <col min="16136" max="16136" width="17.5703125" style="36" customWidth="1"/>
    <col min="16137" max="16384" width="9.140625" style="36"/>
  </cols>
  <sheetData>
    <row r="1" spans="1:8" ht="24.6" customHeight="1">
      <c r="A1" s="311" t="s">
        <v>419</v>
      </c>
      <c r="B1" s="311"/>
      <c r="C1" s="311"/>
      <c r="D1" s="311"/>
      <c r="E1" s="311"/>
      <c r="F1" s="311"/>
      <c r="G1" s="311"/>
      <c r="H1" s="311"/>
    </row>
    <row r="2" spans="1:8" ht="21">
      <c r="A2" s="311" t="s">
        <v>420</v>
      </c>
      <c r="B2" s="311"/>
      <c r="C2" s="311"/>
      <c r="D2" s="311"/>
      <c r="E2" s="311"/>
      <c r="F2" s="311"/>
      <c r="G2" s="311"/>
      <c r="H2" s="311"/>
    </row>
    <row r="3" spans="1:8">
      <c r="A3" s="37"/>
      <c r="B3" s="38"/>
      <c r="C3" s="39"/>
      <c r="E3" s="39"/>
    </row>
    <row r="4" spans="1:8" ht="46.9" customHeight="1">
      <c r="A4" s="312" t="s">
        <v>0</v>
      </c>
      <c r="B4" s="313" t="s">
        <v>421</v>
      </c>
      <c r="C4" s="313" t="s">
        <v>422</v>
      </c>
      <c r="D4" s="313" t="s">
        <v>423</v>
      </c>
      <c r="E4" s="313" t="s">
        <v>424</v>
      </c>
      <c r="F4" s="313" t="s">
        <v>425</v>
      </c>
      <c r="G4" s="313" t="s">
        <v>426</v>
      </c>
      <c r="H4" s="313"/>
    </row>
    <row r="5" spans="1:8" ht="54" customHeight="1">
      <c r="A5" s="312"/>
      <c r="B5" s="313"/>
      <c r="C5" s="313"/>
      <c r="D5" s="313"/>
      <c r="E5" s="313"/>
      <c r="F5" s="313"/>
      <c r="G5" s="42" t="s">
        <v>427</v>
      </c>
      <c r="H5" s="42" t="s">
        <v>428</v>
      </c>
    </row>
    <row r="6" spans="1:8" ht="86.45" customHeight="1">
      <c r="A6" s="326">
        <v>1</v>
      </c>
      <c r="B6" s="329" t="s">
        <v>429</v>
      </c>
      <c r="C6" s="43" t="s">
        <v>430</v>
      </c>
      <c r="D6" s="44" t="s">
        <v>431</v>
      </c>
      <c r="E6" s="45" t="s">
        <v>38</v>
      </c>
      <c r="F6" s="46" t="s">
        <v>432</v>
      </c>
      <c r="G6" s="47">
        <f>SUM(G7:G16)</f>
        <v>1195000</v>
      </c>
      <c r="H6" s="47">
        <f>SUM(H7:H16)</f>
        <v>1270000</v>
      </c>
    </row>
    <row r="7" spans="1:8" ht="26.45" customHeight="1">
      <c r="A7" s="327"/>
      <c r="B7" s="330"/>
      <c r="C7" s="48" t="s">
        <v>433</v>
      </c>
      <c r="D7" s="49"/>
      <c r="E7" s="50" t="s">
        <v>434</v>
      </c>
      <c r="F7" s="51" t="s">
        <v>432</v>
      </c>
      <c r="G7" s="52">
        <v>150000</v>
      </c>
      <c r="H7" s="52">
        <v>170000</v>
      </c>
    </row>
    <row r="8" spans="1:8" ht="26.45" customHeight="1">
      <c r="A8" s="327"/>
      <c r="B8" s="330"/>
      <c r="C8" s="48" t="s">
        <v>435</v>
      </c>
      <c r="D8" s="49"/>
      <c r="E8" s="50" t="s">
        <v>436</v>
      </c>
      <c r="F8" s="51" t="s">
        <v>437</v>
      </c>
      <c r="G8" s="53">
        <v>30000</v>
      </c>
      <c r="H8" s="52">
        <v>30000</v>
      </c>
    </row>
    <row r="9" spans="1:8" ht="26.45" customHeight="1">
      <c r="A9" s="327"/>
      <c r="B9" s="330"/>
      <c r="C9" s="54" t="s">
        <v>438</v>
      </c>
      <c r="D9" s="55"/>
      <c r="E9" s="50" t="s">
        <v>439</v>
      </c>
      <c r="F9" s="51" t="s">
        <v>432</v>
      </c>
      <c r="G9" s="52">
        <v>450000</v>
      </c>
      <c r="H9" s="52">
        <v>450000</v>
      </c>
    </row>
    <row r="10" spans="1:8" ht="26.45" customHeight="1">
      <c r="A10" s="327"/>
      <c r="B10" s="330"/>
      <c r="C10" s="54" t="s">
        <v>440</v>
      </c>
      <c r="D10" s="55"/>
      <c r="E10" s="50" t="s">
        <v>441</v>
      </c>
      <c r="F10" s="51" t="s">
        <v>432</v>
      </c>
      <c r="G10" s="52">
        <v>100000</v>
      </c>
      <c r="H10" s="52">
        <v>100000</v>
      </c>
    </row>
    <row r="11" spans="1:8" ht="26.45" customHeight="1">
      <c r="A11" s="327"/>
      <c r="B11" s="330"/>
      <c r="C11" s="54" t="s">
        <v>442</v>
      </c>
      <c r="D11" s="55"/>
      <c r="E11" s="50" t="s">
        <v>443</v>
      </c>
      <c r="F11" s="51" t="s">
        <v>432</v>
      </c>
      <c r="G11" s="52">
        <v>40000</v>
      </c>
      <c r="H11" s="52">
        <v>40000</v>
      </c>
    </row>
    <row r="12" spans="1:8" ht="26.45" customHeight="1">
      <c r="A12" s="327"/>
      <c r="B12" s="330"/>
      <c r="C12" s="54" t="s">
        <v>444</v>
      </c>
      <c r="D12" s="55"/>
      <c r="E12" s="50" t="s">
        <v>445</v>
      </c>
      <c r="F12" s="51" t="s">
        <v>432</v>
      </c>
      <c r="G12" s="52">
        <v>60000</v>
      </c>
      <c r="H12" s="52">
        <v>65000</v>
      </c>
    </row>
    <row r="13" spans="1:8" ht="26.45" customHeight="1">
      <c r="A13" s="327"/>
      <c r="B13" s="330"/>
      <c r="C13" s="54" t="s">
        <v>446</v>
      </c>
      <c r="D13" s="55"/>
      <c r="E13" s="50" t="s">
        <v>447</v>
      </c>
      <c r="F13" s="51" t="s">
        <v>432</v>
      </c>
      <c r="G13" s="52">
        <v>15000</v>
      </c>
      <c r="H13" s="52">
        <v>15000</v>
      </c>
    </row>
    <row r="14" spans="1:8" ht="61.9" customHeight="1">
      <c r="A14" s="327"/>
      <c r="B14" s="330"/>
      <c r="C14" s="54" t="s">
        <v>448</v>
      </c>
      <c r="D14" s="55"/>
      <c r="E14" s="50" t="s">
        <v>449</v>
      </c>
      <c r="F14" s="51" t="s">
        <v>432</v>
      </c>
      <c r="G14" s="52">
        <v>200000</v>
      </c>
      <c r="H14" s="52">
        <v>200000</v>
      </c>
    </row>
    <row r="15" spans="1:8" ht="57.6" customHeight="1">
      <c r="A15" s="327"/>
      <c r="B15" s="330"/>
      <c r="C15" s="54" t="s">
        <v>450</v>
      </c>
      <c r="D15" s="55"/>
      <c r="E15" s="50" t="s">
        <v>451</v>
      </c>
      <c r="F15" s="51" t="s">
        <v>432</v>
      </c>
      <c r="G15" s="52">
        <v>50000</v>
      </c>
      <c r="H15" s="52">
        <v>50000</v>
      </c>
    </row>
    <row r="16" spans="1:8" ht="25.15" customHeight="1">
      <c r="A16" s="332"/>
      <c r="B16" s="333"/>
      <c r="C16" s="56" t="s">
        <v>452</v>
      </c>
      <c r="D16" s="57"/>
      <c r="E16" s="58" t="s">
        <v>453</v>
      </c>
      <c r="F16" s="59" t="s">
        <v>432</v>
      </c>
      <c r="G16" s="60">
        <v>100000</v>
      </c>
      <c r="H16" s="52">
        <v>150000</v>
      </c>
    </row>
    <row r="17" spans="1:8" ht="71.45" customHeight="1">
      <c r="A17" s="326">
        <v>2</v>
      </c>
      <c r="B17" s="329" t="s">
        <v>454</v>
      </c>
      <c r="C17" s="43" t="s">
        <v>455</v>
      </c>
      <c r="D17" s="44" t="s">
        <v>456</v>
      </c>
      <c r="E17" s="45" t="s">
        <v>46</v>
      </c>
      <c r="F17" s="46" t="s">
        <v>432</v>
      </c>
      <c r="G17" s="47">
        <f>SUM(G18:G25)</f>
        <v>648000</v>
      </c>
      <c r="H17" s="47">
        <f>SUM(H18:H25)</f>
        <v>688000</v>
      </c>
    </row>
    <row r="18" spans="1:8">
      <c r="A18" s="327"/>
      <c r="B18" s="330"/>
      <c r="C18" s="54" t="s">
        <v>433</v>
      </c>
      <c r="D18" s="55"/>
      <c r="E18" s="50" t="s">
        <v>434</v>
      </c>
      <c r="F18" s="51" t="s">
        <v>432</v>
      </c>
      <c r="G18" s="52">
        <v>150000</v>
      </c>
      <c r="H18" s="52">
        <v>170000</v>
      </c>
    </row>
    <row r="19" spans="1:8">
      <c r="A19" s="327"/>
      <c r="B19" s="330"/>
      <c r="C19" s="54" t="s">
        <v>440</v>
      </c>
      <c r="D19" s="55"/>
      <c r="E19" s="50" t="s">
        <v>441</v>
      </c>
      <c r="F19" s="51" t="s">
        <v>432</v>
      </c>
      <c r="G19" s="52">
        <v>100000</v>
      </c>
      <c r="H19" s="52">
        <v>100000</v>
      </c>
    </row>
    <row r="20" spans="1:8" ht="26.25" customHeight="1">
      <c r="A20" s="327"/>
      <c r="B20" s="330"/>
      <c r="C20" s="54" t="s">
        <v>442</v>
      </c>
      <c r="D20" s="55"/>
      <c r="E20" s="50" t="s">
        <v>443</v>
      </c>
      <c r="F20" s="51" t="s">
        <v>432</v>
      </c>
      <c r="G20" s="52">
        <v>40000</v>
      </c>
      <c r="H20" s="52">
        <v>40000</v>
      </c>
    </row>
    <row r="21" spans="1:8">
      <c r="A21" s="327"/>
      <c r="B21" s="330"/>
      <c r="C21" s="48" t="s">
        <v>435</v>
      </c>
      <c r="D21" s="49"/>
      <c r="E21" s="50" t="s">
        <v>436</v>
      </c>
      <c r="F21" s="51" t="s">
        <v>437</v>
      </c>
      <c r="G21" s="52">
        <v>30000</v>
      </c>
      <c r="H21" s="52">
        <v>30000</v>
      </c>
    </row>
    <row r="22" spans="1:8" ht="30">
      <c r="A22" s="327"/>
      <c r="B22" s="330"/>
      <c r="C22" s="54" t="s">
        <v>457</v>
      </c>
      <c r="D22" s="55"/>
      <c r="E22" s="50" t="s">
        <v>445</v>
      </c>
      <c r="F22" s="51" t="s">
        <v>432</v>
      </c>
      <c r="G22" s="52">
        <v>38000</v>
      </c>
      <c r="H22" s="52">
        <v>38000</v>
      </c>
    </row>
    <row r="23" spans="1:8" ht="52.15" customHeight="1">
      <c r="A23" s="327"/>
      <c r="B23" s="330"/>
      <c r="C23" s="54" t="s">
        <v>448</v>
      </c>
      <c r="D23" s="55"/>
      <c r="E23" s="50" t="s">
        <v>79</v>
      </c>
      <c r="F23" s="51" t="s">
        <v>432</v>
      </c>
      <c r="G23" s="52">
        <v>200000</v>
      </c>
      <c r="H23" s="52">
        <v>200000</v>
      </c>
    </row>
    <row r="24" spans="1:8" ht="55.9" customHeight="1">
      <c r="A24" s="327"/>
      <c r="B24" s="330"/>
      <c r="C24" s="54" t="s">
        <v>450</v>
      </c>
      <c r="D24" s="55"/>
      <c r="E24" s="50" t="s">
        <v>451</v>
      </c>
      <c r="F24" s="51" t="s">
        <v>432</v>
      </c>
      <c r="G24" s="52">
        <v>40000</v>
      </c>
      <c r="H24" s="52">
        <v>40000</v>
      </c>
    </row>
    <row r="25" spans="1:8" ht="28.15" customHeight="1">
      <c r="A25" s="332"/>
      <c r="B25" s="333"/>
      <c r="C25" s="56" t="s">
        <v>452</v>
      </c>
      <c r="D25" s="57"/>
      <c r="E25" s="58" t="s">
        <v>453</v>
      </c>
      <c r="F25" s="59" t="s">
        <v>432</v>
      </c>
      <c r="G25" s="61">
        <v>50000</v>
      </c>
      <c r="H25" s="52">
        <v>70000</v>
      </c>
    </row>
    <row r="26" spans="1:8" ht="80.45" customHeight="1">
      <c r="A26" s="314">
        <v>3</v>
      </c>
      <c r="B26" s="317" t="s">
        <v>458</v>
      </c>
      <c r="C26" s="43" t="s">
        <v>459</v>
      </c>
      <c r="D26" s="44" t="s">
        <v>460</v>
      </c>
      <c r="E26" s="62" t="s">
        <v>49</v>
      </c>
      <c r="F26" s="63" t="s">
        <v>432</v>
      </c>
      <c r="G26" s="47">
        <f>SUM(G27:G36)</f>
        <v>1515000</v>
      </c>
      <c r="H26" s="47">
        <f>SUM(H27:H36)</f>
        <v>1535000</v>
      </c>
    </row>
    <row r="27" spans="1:8">
      <c r="A27" s="315"/>
      <c r="B27" s="318"/>
      <c r="C27" s="54" t="s">
        <v>433</v>
      </c>
      <c r="D27" s="55"/>
      <c r="E27" s="64" t="s">
        <v>434</v>
      </c>
      <c r="F27" s="51" t="s">
        <v>432</v>
      </c>
      <c r="G27" s="52">
        <v>150000</v>
      </c>
      <c r="H27" s="52">
        <v>170000</v>
      </c>
    </row>
    <row r="28" spans="1:8">
      <c r="A28" s="315"/>
      <c r="B28" s="318"/>
      <c r="C28" s="54" t="s">
        <v>461</v>
      </c>
      <c r="D28" s="55"/>
      <c r="E28" s="64" t="s">
        <v>439</v>
      </c>
      <c r="F28" s="51" t="s">
        <v>432</v>
      </c>
      <c r="G28" s="52">
        <v>350000</v>
      </c>
      <c r="H28" s="52">
        <v>350000</v>
      </c>
    </row>
    <row r="29" spans="1:8">
      <c r="A29" s="315"/>
      <c r="B29" s="318"/>
      <c r="C29" s="54" t="s">
        <v>462</v>
      </c>
      <c r="D29" s="55"/>
      <c r="E29" s="64" t="s">
        <v>439</v>
      </c>
      <c r="F29" s="51" t="s">
        <v>432</v>
      </c>
      <c r="G29" s="52">
        <v>350000</v>
      </c>
      <c r="H29" s="52">
        <v>350000</v>
      </c>
    </row>
    <row r="30" spans="1:8">
      <c r="A30" s="315"/>
      <c r="B30" s="318"/>
      <c r="C30" s="54" t="s">
        <v>440</v>
      </c>
      <c r="D30" s="55"/>
      <c r="E30" s="64" t="s">
        <v>441</v>
      </c>
      <c r="F30" s="51" t="s">
        <v>432</v>
      </c>
      <c r="G30" s="52">
        <v>100000</v>
      </c>
      <c r="H30" s="52">
        <v>100000</v>
      </c>
    </row>
    <row r="31" spans="1:8">
      <c r="A31" s="315"/>
      <c r="B31" s="318"/>
      <c r="C31" s="54" t="s">
        <v>442</v>
      </c>
      <c r="D31" s="55"/>
      <c r="E31" s="64" t="s">
        <v>443</v>
      </c>
      <c r="F31" s="51" t="s">
        <v>432</v>
      </c>
      <c r="G31" s="52">
        <v>40000</v>
      </c>
      <c r="H31" s="52">
        <v>40000</v>
      </c>
    </row>
    <row r="32" spans="1:8">
      <c r="A32" s="315"/>
      <c r="B32" s="318"/>
      <c r="C32" s="54" t="s">
        <v>463</v>
      </c>
      <c r="D32" s="55"/>
      <c r="E32" s="64" t="s">
        <v>445</v>
      </c>
      <c r="F32" s="51" t="s">
        <v>432</v>
      </c>
      <c r="G32" s="52">
        <v>60000</v>
      </c>
      <c r="H32" s="52">
        <v>60000</v>
      </c>
    </row>
    <row r="33" spans="1:8" ht="30.6" customHeight="1">
      <c r="A33" s="315"/>
      <c r="B33" s="318"/>
      <c r="C33" s="54" t="s">
        <v>446</v>
      </c>
      <c r="D33" s="55"/>
      <c r="E33" s="50" t="s">
        <v>447</v>
      </c>
      <c r="F33" s="51" t="s">
        <v>432</v>
      </c>
      <c r="G33" s="52">
        <v>15000</v>
      </c>
      <c r="H33" s="52">
        <v>15000</v>
      </c>
    </row>
    <row r="34" spans="1:8" ht="45" customHeight="1">
      <c r="A34" s="315"/>
      <c r="B34" s="318"/>
      <c r="C34" s="54" t="s">
        <v>448</v>
      </c>
      <c r="D34" s="55"/>
      <c r="E34" s="64" t="s">
        <v>79</v>
      </c>
      <c r="F34" s="51" t="s">
        <v>432</v>
      </c>
      <c r="G34" s="52">
        <v>200000</v>
      </c>
      <c r="H34" s="52">
        <v>200000</v>
      </c>
    </row>
    <row r="35" spans="1:8" ht="20.45" customHeight="1">
      <c r="A35" s="315"/>
      <c r="B35" s="318"/>
      <c r="C35" s="54" t="s">
        <v>450</v>
      </c>
      <c r="D35" s="55"/>
      <c r="E35" s="64" t="s">
        <v>464</v>
      </c>
      <c r="F35" s="51" t="s">
        <v>432</v>
      </c>
      <c r="G35" s="52">
        <v>50000</v>
      </c>
      <c r="H35" s="52">
        <v>50000</v>
      </c>
    </row>
    <row r="36" spans="1:8">
      <c r="A36" s="316"/>
      <c r="B36" s="319"/>
      <c r="C36" s="56" t="s">
        <v>452</v>
      </c>
      <c r="D36" s="57"/>
      <c r="E36" s="65"/>
      <c r="F36" s="59" t="s">
        <v>432</v>
      </c>
      <c r="G36" s="52">
        <v>200000</v>
      </c>
      <c r="H36" s="52">
        <v>200000</v>
      </c>
    </row>
    <row r="37" spans="1:8" ht="87.6" customHeight="1">
      <c r="A37" s="314">
        <v>4</v>
      </c>
      <c r="B37" s="317" t="s">
        <v>465</v>
      </c>
      <c r="C37" s="43" t="s">
        <v>466</v>
      </c>
      <c r="D37" s="44" t="s">
        <v>467</v>
      </c>
      <c r="E37" s="62" t="s">
        <v>52</v>
      </c>
      <c r="F37" s="63" t="s">
        <v>432</v>
      </c>
      <c r="G37" s="47">
        <f>SUM(G38:G43)</f>
        <v>676000</v>
      </c>
      <c r="H37" s="47">
        <f>SUM(H38:H43)</f>
        <v>706000</v>
      </c>
    </row>
    <row r="38" spans="1:8" ht="22.15" customHeight="1">
      <c r="A38" s="315"/>
      <c r="B38" s="318"/>
      <c r="C38" s="54" t="s">
        <v>433</v>
      </c>
      <c r="D38" s="55"/>
      <c r="E38" s="64" t="s">
        <v>434</v>
      </c>
      <c r="F38" s="51" t="s">
        <v>432</v>
      </c>
      <c r="G38" s="52">
        <v>150000</v>
      </c>
      <c r="H38" s="52">
        <v>160000</v>
      </c>
    </row>
    <row r="39" spans="1:8" ht="22.15" customHeight="1">
      <c r="A39" s="315"/>
      <c r="B39" s="318"/>
      <c r="C39" s="54" t="s">
        <v>440</v>
      </c>
      <c r="D39" s="55"/>
      <c r="E39" s="64" t="s">
        <v>441</v>
      </c>
      <c r="F39" s="51" t="s">
        <v>432</v>
      </c>
      <c r="G39" s="52">
        <v>100000</v>
      </c>
      <c r="H39" s="52">
        <v>100000</v>
      </c>
    </row>
    <row r="40" spans="1:8" ht="38.450000000000003" customHeight="1">
      <c r="A40" s="315"/>
      <c r="B40" s="318"/>
      <c r="C40" s="54" t="s">
        <v>468</v>
      </c>
      <c r="D40" s="55"/>
      <c r="E40" s="64" t="s">
        <v>445</v>
      </c>
      <c r="F40" s="51" t="s">
        <v>432</v>
      </c>
      <c r="G40" s="52">
        <v>76000</v>
      </c>
      <c r="H40" s="52">
        <v>76000</v>
      </c>
    </row>
    <row r="41" spans="1:8" ht="47.45" customHeight="1">
      <c r="A41" s="315"/>
      <c r="B41" s="318"/>
      <c r="C41" s="54" t="s">
        <v>448</v>
      </c>
      <c r="D41" s="55"/>
      <c r="E41" s="64" t="s">
        <v>79</v>
      </c>
      <c r="F41" s="51" t="s">
        <v>432</v>
      </c>
      <c r="G41" s="52">
        <v>200000</v>
      </c>
      <c r="H41" s="52">
        <v>200000</v>
      </c>
    </row>
    <row r="42" spans="1:8" ht="22.15" customHeight="1">
      <c r="A42" s="315"/>
      <c r="B42" s="318"/>
      <c r="C42" s="54" t="s">
        <v>450</v>
      </c>
      <c r="D42" s="55"/>
      <c r="E42" s="64" t="s">
        <v>464</v>
      </c>
      <c r="F42" s="51" t="s">
        <v>432</v>
      </c>
      <c r="G42" s="52">
        <v>50000</v>
      </c>
      <c r="H42" s="52">
        <v>50000</v>
      </c>
    </row>
    <row r="43" spans="1:8" ht="22.15" customHeight="1">
      <c r="A43" s="316"/>
      <c r="B43" s="319"/>
      <c r="C43" s="56" t="s">
        <v>452</v>
      </c>
      <c r="D43" s="57"/>
      <c r="E43" s="65"/>
      <c r="F43" s="59" t="s">
        <v>432</v>
      </c>
      <c r="G43" s="61">
        <v>100000</v>
      </c>
      <c r="H43" s="61">
        <v>120000</v>
      </c>
    </row>
    <row r="44" spans="1:8" ht="98.45" customHeight="1">
      <c r="A44" s="320">
        <v>5</v>
      </c>
      <c r="B44" s="323" t="str">
        <f>C44</f>
        <v>Bảng hiệu 2 mặt bằng Format 5ly in Decal ngoài trời</v>
      </c>
      <c r="C44" s="66" t="s">
        <v>469</v>
      </c>
      <c r="D44" s="67" t="s">
        <v>470</v>
      </c>
      <c r="E44" s="68" t="s">
        <v>471</v>
      </c>
      <c r="F44" s="69" t="s">
        <v>432</v>
      </c>
      <c r="G44" s="47">
        <f>SUM(G45:G49)</f>
        <v>420000</v>
      </c>
      <c r="H44" s="47">
        <f>SUM(H45:H49)</f>
        <v>440000</v>
      </c>
    </row>
    <row r="45" spans="1:8" ht="43.9" customHeight="1">
      <c r="A45" s="321"/>
      <c r="B45" s="324"/>
      <c r="C45" s="70" t="s">
        <v>472</v>
      </c>
      <c r="D45" s="55"/>
      <c r="E45" s="64" t="s">
        <v>473</v>
      </c>
      <c r="F45" s="51" t="s">
        <v>432</v>
      </c>
      <c r="G45" s="52">
        <v>80000</v>
      </c>
      <c r="H45" s="52">
        <v>100000</v>
      </c>
    </row>
    <row r="46" spans="1:8" ht="34.15" customHeight="1">
      <c r="A46" s="321"/>
      <c r="B46" s="324"/>
      <c r="C46" s="70" t="s">
        <v>474</v>
      </c>
      <c r="D46" s="55"/>
      <c r="E46" s="64" t="s">
        <v>475</v>
      </c>
      <c r="F46" s="51" t="s">
        <v>432</v>
      </c>
      <c r="G46" s="52">
        <f>60000*2</f>
        <v>120000</v>
      </c>
      <c r="H46" s="52">
        <f>60000*2</f>
        <v>120000</v>
      </c>
    </row>
    <row r="47" spans="1:8" ht="15" customHeight="1">
      <c r="A47" s="321"/>
      <c r="B47" s="324"/>
      <c r="C47" s="70" t="s">
        <v>446</v>
      </c>
      <c r="D47" s="55"/>
      <c r="E47" s="64"/>
      <c r="F47" s="51" t="s">
        <v>432</v>
      </c>
      <c r="G47" s="52">
        <f>15000*2</f>
        <v>30000</v>
      </c>
      <c r="H47" s="52">
        <f>15000*2</f>
        <v>30000</v>
      </c>
    </row>
    <row r="48" spans="1:8" ht="12.75" customHeight="1">
      <c r="A48" s="321"/>
      <c r="B48" s="324"/>
      <c r="C48" s="70" t="s">
        <v>476</v>
      </c>
      <c r="D48" s="55"/>
      <c r="E48" s="64"/>
      <c r="F48" s="51" t="s">
        <v>432</v>
      </c>
      <c r="G48" s="52">
        <v>70000</v>
      </c>
      <c r="H48" s="52">
        <v>70000</v>
      </c>
    </row>
    <row r="49" spans="1:8">
      <c r="A49" s="322"/>
      <c r="B49" s="325"/>
      <c r="C49" s="71" t="s">
        <v>477</v>
      </c>
      <c r="D49" s="57"/>
      <c r="E49" s="65"/>
      <c r="F49" s="59" t="s">
        <v>432</v>
      </c>
      <c r="G49" s="60">
        <v>120000</v>
      </c>
      <c r="H49" s="60">
        <v>120000</v>
      </c>
    </row>
    <row r="50" spans="1:8" ht="44.45" customHeight="1">
      <c r="A50" s="326">
        <v>6</v>
      </c>
      <c r="B50" s="329" t="s">
        <v>478</v>
      </c>
      <c r="C50" s="72" t="str">
        <f>B50</f>
        <v>Bảng hiệu Hiflex ngoài trời ( 1 mặt)</v>
      </c>
      <c r="D50" s="73" t="s">
        <v>479</v>
      </c>
      <c r="E50" s="45" t="s">
        <v>58</v>
      </c>
      <c r="F50" s="46" t="s">
        <v>432</v>
      </c>
      <c r="G50" s="47">
        <f>SUM(G51:G55)</f>
        <v>222000</v>
      </c>
      <c r="H50" s="47">
        <f>SUM(H51:H55)</f>
        <v>248000</v>
      </c>
    </row>
    <row r="51" spans="1:8" ht="18.600000000000001" customHeight="1">
      <c r="A51" s="327"/>
      <c r="B51" s="330"/>
      <c r="C51" s="54" t="s">
        <v>433</v>
      </c>
      <c r="D51" s="55"/>
      <c r="E51" s="50" t="s">
        <v>480</v>
      </c>
      <c r="F51" s="51" t="s">
        <v>432</v>
      </c>
      <c r="G51" s="52">
        <v>74000</v>
      </c>
      <c r="H51" s="52">
        <v>100000</v>
      </c>
    </row>
    <row r="52" spans="1:8">
      <c r="A52" s="327"/>
      <c r="B52" s="330"/>
      <c r="C52" s="54" t="s">
        <v>481</v>
      </c>
      <c r="D52" s="55"/>
      <c r="E52" s="50" t="s">
        <v>482</v>
      </c>
      <c r="F52" s="51" t="s">
        <v>432</v>
      </c>
      <c r="G52" s="52">
        <v>30000</v>
      </c>
      <c r="H52" s="52">
        <v>30000</v>
      </c>
    </row>
    <row r="53" spans="1:8" ht="30">
      <c r="A53" s="327"/>
      <c r="B53" s="330"/>
      <c r="C53" s="54" t="s">
        <v>457</v>
      </c>
      <c r="D53" s="55"/>
      <c r="E53" s="50" t="s">
        <v>445</v>
      </c>
      <c r="F53" s="51" t="s">
        <v>432</v>
      </c>
      <c r="G53" s="52">
        <v>38000</v>
      </c>
      <c r="H53" s="52">
        <v>38000</v>
      </c>
    </row>
    <row r="54" spans="1:8">
      <c r="A54" s="327"/>
      <c r="B54" s="330"/>
      <c r="C54" s="54" t="s">
        <v>450</v>
      </c>
      <c r="D54" s="55"/>
      <c r="E54" s="50" t="s">
        <v>464</v>
      </c>
      <c r="F54" s="51" t="s">
        <v>432</v>
      </c>
      <c r="G54" s="52">
        <v>30000</v>
      </c>
      <c r="H54" s="52">
        <v>30000</v>
      </c>
    </row>
    <row r="55" spans="1:8">
      <c r="A55" s="328"/>
      <c r="B55" s="331"/>
      <c r="C55" s="74" t="s">
        <v>452</v>
      </c>
      <c r="D55" s="75"/>
      <c r="E55" s="76" t="s">
        <v>453</v>
      </c>
      <c r="F55" s="77" t="s">
        <v>432</v>
      </c>
      <c r="G55" s="60">
        <v>50000</v>
      </c>
      <c r="H55" s="60">
        <v>50000</v>
      </c>
    </row>
    <row r="56" spans="1:8" ht="38.450000000000003" customHeight="1">
      <c r="A56" s="339">
        <v>7</v>
      </c>
      <c r="B56" s="329" t="s">
        <v>483</v>
      </c>
      <c r="C56" s="72" t="str">
        <f>B56</f>
        <v>Bảng hiệu Hiflex ngoài trời 
(2 mặt)</v>
      </c>
      <c r="D56" s="73" t="s">
        <v>484</v>
      </c>
      <c r="E56" s="62" t="s">
        <v>61</v>
      </c>
      <c r="F56" s="63" t="s">
        <v>432</v>
      </c>
      <c r="G56" s="47">
        <f>SUM(G57:G61)</f>
        <v>316000</v>
      </c>
      <c r="H56" s="47">
        <f>SUM(H57:H61)</f>
        <v>336000</v>
      </c>
    </row>
    <row r="57" spans="1:8">
      <c r="A57" s="340"/>
      <c r="B57" s="330"/>
      <c r="C57" s="54" t="s">
        <v>433</v>
      </c>
      <c r="D57" s="55"/>
      <c r="E57" s="64" t="s">
        <v>480</v>
      </c>
      <c r="F57" s="51" t="s">
        <v>432</v>
      </c>
      <c r="G57" s="52">
        <v>80000</v>
      </c>
      <c r="H57" s="52">
        <v>100000</v>
      </c>
    </row>
    <row r="58" spans="1:8">
      <c r="A58" s="340"/>
      <c r="B58" s="330"/>
      <c r="C58" s="54" t="s">
        <v>481</v>
      </c>
      <c r="D58" s="55"/>
      <c r="E58" s="64" t="s">
        <v>485</v>
      </c>
      <c r="F58" s="51" t="s">
        <v>432</v>
      </c>
      <c r="G58" s="52">
        <v>50000</v>
      </c>
      <c r="H58" s="52">
        <v>50000</v>
      </c>
    </row>
    <row r="59" spans="1:8" ht="30">
      <c r="A59" s="340"/>
      <c r="B59" s="330"/>
      <c r="C59" s="54" t="s">
        <v>486</v>
      </c>
      <c r="D59" s="55"/>
      <c r="E59" s="64" t="s">
        <v>445</v>
      </c>
      <c r="F59" s="51" t="s">
        <v>432</v>
      </c>
      <c r="G59" s="52">
        <f>38000*2</f>
        <v>76000</v>
      </c>
      <c r="H59" s="52">
        <f>38000*2</f>
        <v>76000</v>
      </c>
    </row>
    <row r="60" spans="1:8">
      <c r="A60" s="340"/>
      <c r="B60" s="330"/>
      <c r="C60" s="54" t="s">
        <v>450</v>
      </c>
      <c r="D60" s="55"/>
      <c r="E60" s="64" t="s">
        <v>464</v>
      </c>
      <c r="F60" s="51" t="s">
        <v>432</v>
      </c>
      <c r="G60" s="52">
        <v>40000</v>
      </c>
      <c r="H60" s="52">
        <v>40000</v>
      </c>
    </row>
    <row r="61" spans="1:8">
      <c r="A61" s="341"/>
      <c r="B61" s="331"/>
      <c r="C61" s="74" t="s">
        <v>452</v>
      </c>
      <c r="D61" s="75"/>
      <c r="E61" s="78"/>
      <c r="F61" s="77" t="s">
        <v>432</v>
      </c>
      <c r="G61" s="60">
        <v>70000</v>
      </c>
      <c r="H61" s="60">
        <v>70000</v>
      </c>
    </row>
    <row r="62" spans="1:8" ht="36" customHeight="1">
      <c r="A62" s="326">
        <v>8</v>
      </c>
      <c r="B62" s="329" t="s">
        <v>487</v>
      </c>
      <c r="C62" s="79" t="s">
        <v>487</v>
      </c>
      <c r="D62" s="80" t="s">
        <v>488</v>
      </c>
      <c r="E62" s="45" t="s">
        <v>64</v>
      </c>
      <c r="F62" s="46" t="s">
        <v>432</v>
      </c>
      <c r="G62" s="47">
        <f>SUM(G63:G65)</f>
        <v>665000</v>
      </c>
      <c r="H62" s="47">
        <f>SUM(H63:H65)</f>
        <v>740000</v>
      </c>
    </row>
    <row r="63" spans="1:8">
      <c r="A63" s="327"/>
      <c r="B63" s="330"/>
      <c r="C63" s="54" t="s">
        <v>489</v>
      </c>
      <c r="D63" s="55"/>
      <c r="E63" s="50"/>
      <c r="F63" s="51" t="s">
        <v>432</v>
      </c>
      <c r="G63" s="81">
        <v>465000</v>
      </c>
      <c r="H63" s="81">
        <v>500000</v>
      </c>
    </row>
    <row r="64" spans="1:8">
      <c r="A64" s="327"/>
      <c r="B64" s="330"/>
      <c r="C64" s="54" t="s">
        <v>490</v>
      </c>
      <c r="D64" s="55"/>
      <c r="E64" s="50" t="s">
        <v>491</v>
      </c>
      <c r="F64" s="51" t="s">
        <v>432</v>
      </c>
      <c r="G64" s="81">
        <v>100000</v>
      </c>
      <c r="H64" s="81">
        <v>120000</v>
      </c>
    </row>
    <row r="65" spans="1:8" ht="30">
      <c r="A65" s="332"/>
      <c r="B65" s="333"/>
      <c r="C65" s="56" t="s">
        <v>477</v>
      </c>
      <c r="D65" s="57"/>
      <c r="E65" s="58" t="s">
        <v>492</v>
      </c>
      <c r="F65" s="59" t="s">
        <v>432</v>
      </c>
      <c r="G65" s="82">
        <v>100000</v>
      </c>
      <c r="H65" s="82">
        <v>120000</v>
      </c>
    </row>
    <row r="66" spans="1:8" ht="55.9" customHeight="1">
      <c r="A66" s="83">
        <v>9</v>
      </c>
      <c r="B66" s="84" t="s">
        <v>493</v>
      </c>
      <c r="C66" s="85" t="str">
        <f>B66</f>
        <v>Cắt chữ laze</v>
      </c>
      <c r="D66" s="86" t="s">
        <v>494</v>
      </c>
      <c r="E66" s="87" t="s">
        <v>67</v>
      </c>
      <c r="F66" s="88" t="s">
        <v>432</v>
      </c>
      <c r="G66" s="89">
        <v>450000</v>
      </c>
      <c r="H66" s="89">
        <v>500000</v>
      </c>
    </row>
    <row r="67" spans="1:8" ht="67.150000000000006" customHeight="1">
      <c r="A67" s="83">
        <v>10</v>
      </c>
      <c r="B67" s="84" t="s">
        <v>495</v>
      </c>
      <c r="C67" s="85" t="str">
        <f>B67</f>
        <v>Mica chữ nổi không đèn</v>
      </c>
      <c r="D67" s="86" t="s">
        <v>496</v>
      </c>
      <c r="E67" s="87" t="s">
        <v>70</v>
      </c>
      <c r="F67" s="88" t="s">
        <v>432</v>
      </c>
      <c r="G67" s="47">
        <v>750000</v>
      </c>
      <c r="H67" s="47">
        <v>800000</v>
      </c>
    </row>
    <row r="68" spans="1:8" ht="80.45" customHeight="1">
      <c r="A68" s="83">
        <v>11</v>
      </c>
      <c r="B68" s="84" t="s">
        <v>497</v>
      </c>
      <c r="C68" s="85" t="str">
        <f>B68</f>
        <v>Mica chữ nổi có đèn</v>
      </c>
      <c r="D68" s="86" t="s">
        <v>498</v>
      </c>
      <c r="E68" s="87" t="s">
        <v>73</v>
      </c>
      <c r="F68" s="88" t="s">
        <v>432</v>
      </c>
      <c r="G68" s="47">
        <v>1150000</v>
      </c>
      <c r="H68" s="47">
        <v>1400000</v>
      </c>
    </row>
    <row r="69" spans="1:8" ht="94.15" customHeight="1">
      <c r="A69" s="83">
        <v>12</v>
      </c>
      <c r="B69" s="84" t="s">
        <v>76</v>
      </c>
      <c r="C69" s="85" t="str">
        <f>B69</f>
        <v>Công thay mica chữ nổi (không thuộc t/h bảo hành)</v>
      </c>
      <c r="D69" s="86" t="s">
        <v>499</v>
      </c>
      <c r="E69" s="87"/>
      <c r="F69" s="88" t="s">
        <v>500</v>
      </c>
      <c r="G69" s="47">
        <v>300000</v>
      </c>
      <c r="H69" s="47">
        <v>300000</v>
      </c>
    </row>
    <row r="70" spans="1:8" ht="46.9" customHeight="1">
      <c r="A70" s="337">
        <v>13</v>
      </c>
      <c r="B70" s="342" t="s">
        <v>501</v>
      </c>
      <c r="C70" s="79" t="str">
        <f>B70</f>
        <v>Sửa chữa hệ thống điện cho hộp đèn</v>
      </c>
      <c r="D70" s="80" t="s">
        <v>502</v>
      </c>
      <c r="E70" s="45"/>
      <c r="F70" s="46" t="s">
        <v>503</v>
      </c>
      <c r="G70" s="47">
        <f>SUM(G71:G72)</f>
        <v>350000</v>
      </c>
      <c r="H70" s="47">
        <f>SUM(H71:H72)</f>
        <v>350000</v>
      </c>
    </row>
    <row r="71" spans="1:8" ht="46.9" customHeight="1">
      <c r="A71" s="340"/>
      <c r="B71" s="342"/>
      <c r="C71" s="54" t="s">
        <v>448</v>
      </c>
      <c r="D71" s="55"/>
      <c r="E71" s="50" t="s">
        <v>79</v>
      </c>
      <c r="F71" s="51" t="s">
        <v>503</v>
      </c>
      <c r="G71" s="52">
        <v>70000</v>
      </c>
      <c r="H71" s="52">
        <v>70000</v>
      </c>
    </row>
    <row r="72" spans="1:8" ht="40.15" customHeight="1">
      <c r="A72" s="340"/>
      <c r="B72" s="343"/>
      <c r="C72" s="90" t="s">
        <v>504</v>
      </c>
      <c r="D72" s="91"/>
      <c r="E72" s="92"/>
      <c r="F72" s="93" t="s">
        <v>503</v>
      </c>
      <c r="G72" s="94">
        <v>280000</v>
      </c>
      <c r="H72" s="94">
        <v>280000</v>
      </c>
    </row>
    <row r="73" spans="1:8" ht="37.15" customHeight="1">
      <c r="A73" s="326">
        <v>14</v>
      </c>
      <c r="B73" s="317" t="s">
        <v>505</v>
      </c>
      <c r="C73" s="95" t="s">
        <v>505</v>
      </c>
      <c r="D73" s="96" t="s">
        <v>506</v>
      </c>
      <c r="E73" s="97"/>
      <c r="F73" s="63" t="s">
        <v>432</v>
      </c>
      <c r="G73" s="47">
        <f>SUM(G74:G78)</f>
        <v>608000</v>
      </c>
      <c r="H73" s="47">
        <f>SUM(H74:H78)</f>
        <v>608000</v>
      </c>
    </row>
    <row r="74" spans="1:8" ht="30" customHeight="1">
      <c r="A74" s="327"/>
      <c r="B74" s="334"/>
      <c r="C74" s="98" t="s">
        <v>507</v>
      </c>
      <c r="D74" s="51"/>
      <c r="E74" s="64" t="s">
        <v>508</v>
      </c>
      <c r="F74" s="51" t="s">
        <v>432</v>
      </c>
      <c r="G74" s="52">
        <v>250000</v>
      </c>
      <c r="H74" s="52">
        <v>250000</v>
      </c>
    </row>
    <row r="75" spans="1:8" ht="16.149999999999999" customHeight="1">
      <c r="A75" s="327"/>
      <c r="B75" s="334"/>
      <c r="C75" s="54" t="s">
        <v>509</v>
      </c>
      <c r="D75" s="55"/>
      <c r="E75" s="64" t="s">
        <v>510</v>
      </c>
      <c r="F75" s="51" t="s">
        <v>432</v>
      </c>
      <c r="G75" s="52">
        <v>100000</v>
      </c>
      <c r="H75" s="52">
        <v>100000</v>
      </c>
    </row>
    <row r="76" spans="1:8" ht="45" customHeight="1">
      <c r="A76" s="327"/>
      <c r="B76" s="334"/>
      <c r="C76" s="54" t="s">
        <v>511</v>
      </c>
      <c r="D76" s="55"/>
      <c r="E76" s="64" t="s">
        <v>512</v>
      </c>
      <c r="F76" s="51" t="s">
        <v>432</v>
      </c>
      <c r="G76" s="52">
        <v>38000</v>
      </c>
      <c r="H76" s="52">
        <v>38000</v>
      </c>
    </row>
    <row r="77" spans="1:8">
      <c r="A77" s="327"/>
      <c r="B77" s="334"/>
      <c r="C77" s="54" t="s">
        <v>513</v>
      </c>
      <c r="D77" s="55"/>
      <c r="E77" s="64" t="s">
        <v>514</v>
      </c>
      <c r="F77" s="51" t="s">
        <v>432</v>
      </c>
      <c r="G77" s="52">
        <v>120000</v>
      </c>
      <c r="H77" s="52">
        <v>120000</v>
      </c>
    </row>
    <row r="78" spans="1:8" ht="17.25" customHeight="1">
      <c r="A78" s="332"/>
      <c r="B78" s="335"/>
      <c r="C78" s="56" t="s">
        <v>515</v>
      </c>
      <c r="D78" s="57"/>
      <c r="E78" s="65"/>
      <c r="F78" s="59" t="s">
        <v>432</v>
      </c>
      <c r="G78" s="52">
        <v>100000</v>
      </c>
      <c r="H78" s="52">
        <v>100000</v>
      </c>
    </row>
    <row r="79" spans="1:8" ht="17.25" customHeight="1">
      <c r="A79" s="326">
        <v>15</v>
      </c>
      <c r="B79" s="317" t="s">
        <v>516</v>
      </c>
      <c r="C79" s="95" t="s">
        <v>516</v>
      </c>
      <c r="D79" s="96" t="s">
        <v>517</v>
      </c>
      <c r="E79" s="99"/>
      <c r="F79" s="63" t="s">
        <v>432</v>
      </c>
      <c r="G79" s="47">
        <f>SUM(G80:G81)</f>
        <v>88000</v>
      </c>
      <c r="H79" s="47">
        <f>SUM(H80:H81)</f>
        <v>88000</v>
      </c>
    </row>
    <row r="80" spans="1:8" ht="41.45" customHeight="1">
      <c r="A80" s="327"/>
      <c r="B80" s="334"/>
      <c r="C80" s="54" t="s">
        <v>518</v>
      </c>
      <c r="D80" s="55"/>
      <c r="E80" s="64" t="s">
        <v>519</v>
      </c>
      <c r="F80" s="51" t="s">
        <v>432</v>
      </c>
      <c r="G80" s="52">
        <v>38000</v>
      </c>
      <c r="H80" s="52">
        <v>38000</v>
      </c>
    </row>
    <row r="81" spans="1:8" ht="42" customHeight="1">
      <c r="A81" s="332"/>
      <c r="B81" s="335"/>
      <c r="C81" s="56" t="s">
        <v>477</v>
      </c>
      <c r="D81" s="57"/>
      <c r="E81" s="65" t="s">
        <v>520</v>
      </c>
      <c r="F81" s="59" t="s">
        <v>432</v>
      </c>
      <c r="G81" s="60">
        <v>50000</v>
      </c>
      <c r="H81" s="60">
        <v>50000</v>
      </c>
    </row>
    <row r="82" spans="1:8">
      <c r="A82" s="336">
        <v>16</v>
      </c>
      <c r="B82" s="338" t="s">
        <v>521</v>
      </c>
      <c r="C82" s="100" t="str">
        <f>B82</f>
        <v>Thay cùi chỏ bạt mái hiên</v>
      </c>
      <c r="D82" s="101" t="s">
        <v>522</v>
      </c>
      <c r="E82" s="102"/>
      <c r="F82" s="103" t="s">
        <v>503</v>
      </c>
      <c r="G82" s="104">
        <f>SUM(G83:G85)</f>
        <v>330000</v>
      </c>
      <c r="H82" s="104">
        <f>SUM(H83:H85)</f>
        <v>350000</v>
      </c>
    </row>
    <row r="83" spans="1:8" ht="17.25" customHeight="1">
      <c r="A83" s="336"/>
      <c r="B83" s="338"/>
      <c r="C83" s="105" t="s">
        <v>523</v>
      </c>
      <c r="D83" s="69"/>
      <c r="E83" s="102"/>
      <c r="F83" s="69" t="s">
        <v>503</v>
      </c>
      <c r="G83" s="106">
        <v>30000</v>
      </c>
      <c r="H83" s="106">
        <v>30000</v>
      </c>
    </row>
    <row r="84" spans="1:8" ht="17.25" customHeight="1">
      <c r="A84" s="336"/>
      <c r="B84" s="338"/>
      <c r="C84" s="105" t="s">
        <v>524</v>
      </c>
      <c r="D84" s="69"/>
      <c r="E84" s="102"/>
      <c r="F84" s="69" t="s">
        <v>503</v>
      </c>
      <c r="G84" s="106">
        <v>200000</v>
      </c>
      <c r="H84" s="106">
        <v>220000</v>
      </c>
    </row>
    <row r="85" spans="1:8" ht="17.25" customHeight="1">
      <c r="A85" s="337"/>
      <c r="B85" s="338"/>
      <c r="C85" s="107" t="s">
        <v>515</v>
      </c>
      <c r="D85" s="108"/>
      <c r="E85" s="109"/>
      <c r="F85" s="108" t="s">
        <v>500</v>
      </c>
      <c r="G85" s="106">
        <v>100000</v>
      </c>
      <c r="H85" s="106">
        <v>100000</v>
      </c>
    </row>
    <row r="86" spans="1:8" ht="31.15" customHeight="1">
      <c r="A86" s="347">
        <v>17</v>
      </c>
      <c r="B86" s="317" t="s">
        <v>525</v>
      </c>
      <c r="C86" s="95" t="str">
        <f>B86</f>
        <v>Hộp đèn LED siêu mỏng
(KT 40x60)</v>
      </c>
      <c r="D86" s="96" t="s">
        <v>526</v>
      </c>
      <c r="E86" s="97"/>
      <c r="F86" s="63" t="s">
        <v>503</v>
      </c>
      <c r="G86" s="47">
        <f>SUM(G87:G88)</f>
        <v>610000</v>
      </c>
      <c r="H86" s="47">
        <f>SUM(H87:H88)</f>
        <v>610000</v>
      </c>
    </row>
    <row r="87" spans="1:8">
      <c r="A87" s="345"/>
      <c r="B87" s="318"/>
      <c r="C87" s="54" t="s">
        <v>527</v>
      </c>
      <c r="D87" s="55"/>
      <c r="E87" s="64"/>
      <c r="F87" s="51" t="s">
        <v>503</v>
      </c>
      <c r="G87" s="110">
        <v>550000</v>
      </c>
      <c r="H87" s="110">
        <v>550000</v>
      </c>
    </row>
    <row r="88" spans="1:8">
      <c r="A88" s="345"/>
      <c r="B88" s="318"/>
      <c r="C88" s="54" t="s">
        <v>528</v>
      </c>
      <c r="D88" s="55"/>
      <c r="E88" s="64"/>
      <c r="F88" s="51" t="s">
        <v>503</v>
      </c>
      <c r="G88" s="110">
        <v>60000</v>
      </c>
      <c r="H88" s="110">
        <v>60000</v>
      </c>
    </row>
    <row r="89" spans="1:8" ht="30">
      <c r="A89" s="345"/>
      <c r="B89" s="318"/>
      <c r="C89" s="54" t="s">
        <v>529</v>
      </c>
      <c r="D89" s="55"/>
      <c r="E89" s="64" t="s">
        <v>530</v>
      </c>
      <c r="F89" s="51" t="s">
        <v>503</v>
      </c>
      <c r="G89" s="111" t="s">
        <v>531</v>
      </c>
      <c r="H89" s="111" t="s">
        <v>531</v>
      </c>
    </row>
    <row r="90" spans="1:8">
      <c r="A90" s="345"/>
      <c r="B90" s="318"/>
      <c r="C90" s="54" t="s">
        <v>532</v>
      </c>
      <c r="D90" s="55"/>
      <c r="E90" s="64" t="s">
        <v>436</v>
      </c>
      <c r="F90" s="51" t="s">
        <v>503</v>
      </c>
      <c r="G90" s="111" t="s">
        <v>531</v>
      </c>
      <c r="H90" s="111" t="s">
        <v>531</v>
      </c>
    </row>
    <row r="91" spans="1:8">
      <c r="A91" s="348"/>
      <c r="B91" s="319"/>
      <c r="C91" s="56" t="s">
        <v>477</v>
      </c>
      <c r="D91" s="57"/>
      <c r="E91" s="65"/>
      <c r="F91" s="59" t="s">
        <v>503</v>
      </c>
      <c r="G91" s="111" t="s">
        <v>531</v>
      </c>
      <c r="H91" s="111" t="s">
        <v>531</v>
      </c>
    </row>
    <row r="92" spans="1:8" ht="37.9" customHeight="1">
      <c r="A92" s="314">
        <v>18</v>
      </c>
      <c r="B92" s="317" t="s">
        <v>533</v>
      </c>
      <c r="C92" s="95" t="str">
        <f>B92</f>
        <v>Hộp đèn LED siêu mỏng
(KT 60x80)</v>
      </c>
      <c r="D92" s="96" t="s">
        <v>534</v>
      </c>
      <c r="E92" s="97"/>
      <c r="F92" s="63" t="s">
        <v>503</v>
      </c>
      <c r="G92" s="47">
        <f>SUM(G93:G94)</f>
        <v>1000000</v>
      </c>
      <c r="H92" s="47">
        <f>SUM(H93:H94)</f>
        <v>1045000</v>
      </c>
    </row>
    <row r="93" spans="1:8" ht="21" customHeight="1">
      <c r="A93" s="315"/>
      <c r="B93" s="318"/>
      <c r="C93" s="54" t="s">
        <v>527</v>
      </c>
      <c r="D93" s="55"/>
      <c r="E93" s="64"/>
      <c r="F93" s="51" t="s">
        <v>503</v>
      </c>
      <c r="G93" s="110">
        <v>900000</v>
      </c>
      <c r="H93" s="110">
        <v>945000</v>
      </c>
    </row>
    <row r="94" spans="1:8" ht="19.899999999999999" customHeight="1">
      <c r="A94" s="315"/>
      <c r="B94" s="318"/>
      <c r="C94" s="54" t="s">
        <v>528</v>
      </c>
      <c r="D94" s="55"/>
      <c r="E94" s="64"/>
      <c r="F94" s="51" t="s">
        <v>503</v>
      </c>
      <c r="G94" s="110">
        <v>100000</v>
      </c>
      <c r="H94" s="110">
        <v>100000</v>
      </c>
    </row>
    <row r="95" spans="1:8" ht="30">
      <c r="A95" s="315"/>
      <c r="B95" s="318"/>
      <c r="C95" s="54" t="s">
        <v>529</v>
      </c>
      <c r="D95" s="55"/>
      <c r="E95" s="64" t="s">
        <v>530</v>
      </c>
      <c r="F95" s="51" t="s">
        <v>503</v>
      </c>
      <c r="G95" s="111" t="s">
        <v>535</v>
      </c>
      <c r="H95" s="112" t="s">
        <v>535</v>
      </c>
    </row>
    <row r="96" spans="1:8">
      <c r="A96" s="315"/>
      <c r="B96" s="318"/>
      <c r="C96" s="54" t="s">
        <v>532</v>
      </c>
      <c r="D96" s="55"/>
      <c r="E96" s="64" t="s">
        <v>436</v>
      </c>
      <c r="F96" s="51" t="s">
        <v>503</v>
      </c>
      <c r="G96" s="111" t="s">
        <v>535</v>
      </c>
      <c r="H96" s="112" t="s">
        <v>535</v>
      </c>
    </row>
    <row r="97" spans="1:8">
      <c r="A97" s="316"/>
      <c r="B97" s="319"/>
      <c r="C97" s="56" t="s">
        <v>477</v>
      </c>
      <c r="D97" s="57"/>
      <c r="E97" s="65"/>
      <c r="F97" s="59" t="s">
        <v>503</v>
      </c>
      <c r="G97" s="82" t="s">
        <v>535</v>
      </c>
      <c r="H97" s="113" t="s">
        <v>535</v>
      </c>
    </row>
    <row r="98" spans="1:8" ht="52.9" customHeight="1">
      <c r="A98" s="314">
        <v>19</v>
      </c>
      <c r="B98" s="317" t="s">
        <v>536</v>
      </c>
      <c r="C98" s="95" t="str">
        <f>B98</f>
        <v>Hộp đèn LED siêu mỏng
(không theo kích thước chuẩn)</v>
      </c>
      <c r="D98" s="96" t="s">
        <v>537</v>
      </c>
      <c r="E98" s="97"/>
      <c r="F98" s="63" t="s">
        <v>432</v>
      </c>
      <c r="G98" s="47">
        <f>SUM(G99:G100)</f>
        <v>2000000</v>
      </c>
      <c r="H98" s="47">
        <f>SUM(H99:H100)</f>
        <v>2090000</v>
      </c>
    </row>
    <row r="99" spans="1:8">
      <c r="A99" s="315"/>
      <c r="B99" s="318"/>
      <c r="C99" s="54" t="s">
        <v>527</v>
      </c>
      <c r="D99" s="55"/>
      <c r="E99" s="64"/>
      <c r="F99" s="51" t="s">
        <v>432</v>
      </c>
      <c r="G99" s="110">
        <v>1800000</v>
      </c>
      <c r="H99" s="110">
        <v>1890000</v>
      </c>
    </row>
    <row r="100" spans="1:8">
      <c r="A100" s="315"/>
      <c r="B100" s="318"/>
      <c r="C100" s="54" t="s">
        <v>528</v>
      </c>
      <c r="D100" s="55"/>
      <c r="E100" s="64"/>
      <c r="F100" s="51" t="s">
        <v>432</v>
      </c>
      <c r="G100" s="110">
        <v>200000</v>
      </c>
      <c r="H100" s="110">
        <v>200000</v>
      </c>
    </row>
    <row r="101" spans="1:8" ht="30">
      <c r="A101" s="315"/>
      <c r="B101" s="318"/>
      <c r="C101" s="54" t="s">
        <v>529</v>
      </c>
      <c r="D101" s="55"/>
      <c r="E101" s="64" t="s">
        <v>530</v>
      </c>
      <c r="F101" s="51" t="s">
        <v>432</v>
      </c>
      <c r="G101" s="111" t="s">
        <v>535</v>
      </c>
      <c r="H101" s="112" t="s">
        <v>535</v>
      </c>
    </row>
    <row r="102" spans="1:8">
      <c r="A102" s="315"/>
      <c r="B102" s="318"/>
      <c r="C102" s="54" t="s">
        <v>532</v>
      </c>
      <c r="D102" s="55"/>
      <c r="E102" s="64" t="s">
        <v>436</v>
      </c>
      <c r="F102" s="51" t="s">
        <v>432</v>
      </c>
      <c r="G102" s="111" t="s">
        <v>535</v>
      </c>
      <c r="H102" s="112" t="s">
        <v>535</v>
      </c>
    </row>
    <row r="103" spans="1:8">
      <c r="A103" s="316"/>
      <c r="B103" s="319"/>
      <c r="C103" s="56" t="s">
        <v>477</v>
      </c>
      <c r="D103" s="57"/>
      <c r="E103" s="65"/>
      <c r="F103" s="59" t="s">
        <v>432</v>
      </c>
      <c r="G103" s="111" t="s">
        <v>535</v>
      </c>
      <c r="H103" s="112" t="s">
        <v>535</v>
      </c>
    </row>
    <row r="104" spans="1:8" s="116" customFormat="1">
      <c r="A104" s="314">
        <v>20</v>
      </c>
      <c r="B104" s="317" t="s">
        <v>538</v>
      </c>
      <c r="C104" s="95" t="s">
        <v>538</v>
      </c>
      <c r="D104" s="96" t="s">
        <v>539</v>
      </c>
      <c r="E104" s="62" t="s">
        <v>98</v>
      </c>
      <c r="F104" s="63" t="s">
        <v>503</v>
      </c>
      <c r="G104" s="114">
        <f>SUM(G105:G106)</f>
        <v>500000</v>
      </c>
      <c r="H104" s="115">
        <f>SUM(H105:H106)</f>
        <v>550000</v>
      </c>
    </row>
    <row r="105" spans="1:8" ht="19.149999999999999" customHeight="1">
      <c r="A105" s="315"/>
      <c r="B105" s="334"/>
      <c r="C105" s="117" t="s">
        <v>540</v>
      </c>
      <c r="D105" s="118" t="s">
        <v>541</v>
      </c>
      <c r="E105" s="64" t="s">
        <v>101</v>
      </c>
      <c r="F105" s="51" t="s">
        <v>503</v>
      </c>
      <c r="G105" s="110">
        <v>400000</v>
      </c>
      <c r="H105" s="110">
        <v>400000</v>
      </c>
    </row>
    <row r="106" spans="1:8" ht="21" customHeight="1">
      <c r="A106" s="316"/>
      <c r="B106" s="335"/>
      <c r="C106" s="119" t="s">
        <v>542</v>
      </c>
      <c r="D106" s="120" t="s">
        <v>543</v>
      </c>
      <c r="E106" s="65"/>
      <c r="F106" s="59" t="s">
        <v>500</v>
      </c>
      <c r="G106" s="121">
        <v>100000</v>
      </c>
      <c r="H106" s="121">
        <v>150000</v>
      </c>
    </row>
    <row r="107" spans="1:8" ht="38.450000000000003" customHeight="1">
      <c r="A107" s="344">
        <v>21</v>
      </c>
      <c r="B107" s="338" t="s">
        <v>544</v>
      </c>
      <c r="C107" s="95" t="s">
        <v>544</v>
      </c>
      <c r="D107" s="96" t="s">
        <v>545</v>
      </c>
      <c r="E107" s="97"/>
      <c r="F107" s="63" t="s">
        <v>503</v>
      </c>
      <c r="G107" s="47">
        <f>SUM(G108:G109)</f>
        <v>270000</v>
      </c>
      <c r="H107" s="47">
        <f>SUM(H108:H109)</f>
        <v>270000</v>
      </c>
    </row>
    <row r="108" spans="1:8" ht="21" customHeight="1">
      <c r="A108" s="345"/>
      <c r="B108" s="338"/>
      <c r="C108" s="98" t="s">
        <v>546</v>
      </c>
      <c r="D108" s="51"/>
      <c r="E108" s="64"/>
      <c r="F108" s="51" t="s">
        <v>503</v>
      </c>
      <c r="G108" s="52">
        <v>70000</v>
      </c>
      <c r="H108" s="52">
        <v>70000</v>
      </c>
    </row>
    <row r="109" spans="1:8" ht="26.25" customHeight="1">
      <c r="A109" s="316"/>
      <c r="B109" s="346"/>
      <c r="C109" s="56" t="s">
        <v>547</v>
      </c>
      <c r="D109" s="57"/>
      <c r="E109" s="65" t="s">
        <v>547</v>
      </c>
      <c r="F109" s="59" t="s">
        <v>500</v>
      </c>
      <c r="G109" s="60">
        <v>200000</v>
      </c>
      <c r="H109" s="60">
        <v>200000</v>
      </c>
    </row>
    <row r="110" spans="1:8" ht="23.45" customHeight="1">
      <c r="A110" s="347">
        <v>22</v>
      </c>
      <c r="B110" s="349" t="s">
        <v>548</v>
      </c>
      <c r="C110" s="100" t="s">
        <v>548</v>
      </c>
      <c r="D110" s="101" t="s">
        <v>549</v>
      </c>
      <c r="E110" s="102"/>
      <c r="F110" s="103" t="s">
        <v>432</v>
      </c>
      <c r="G110" s="104">
        <f>SUM(G111:G112)</f>
        <v>380000</v>
      </c>
      <c r="H110" s="104">
        <f>SUM(H111:H112)</f>
        <v>380000</v>
      </c>
    </row>
    <row r="111" spans="1:8" ht="23.45" customHeight="1">
      <c r="A111" s="345"/>
      <c r="B111" s="338"/>
      <c r="C111" s="122" t="s">
        <v>528</v>
      </c>
      <c r="D111" s="67"/>
      <c r="E111" s="102"/>
      <c r="F111" s="69" t="s">
        <v>432</v>
      </c>
      <c r="G111" s="123">
        <v>180000</v>
      </c>
      <c r="H111" s="123">
        <v>180000</v>
      </c>
    </row>
    <row r="112" spans="1:8">
      <c r="A112" s="348"/>
      <c r="B112" s="346"/>
      <c r="C112" s="54" t="s">
        <v>550</v>
      </c>
      <c r="D112" s="75"/>
      <c r="E112" s="65"/>
      <c r="F112" s="59" t="s">
        <v>432</v>
      </c>
      <c r="G112" s="60">
        <v>200000</v>
      </c>
      <c r="H112" s="60">
        <v>200000</v>
      </c>
    </row>
    <row r="113" spans="1:8">
      <c r="A113" s="314">
        <v>23</v>
      </c>
      <c r="B113" s="349" t="s">
        <v>551</v>
      </c>
      <c r="C113" s="95" t="s">
        <v>551</v>
      </c>
      <c r="D113" s="96" t="s">
        <v>552</v>
      </c>
      <c r="E113" s="97"/>
      <c r="F113" s="63" t="s">
        <v>503</v>
      </c>
      <c r="G113" s="47">
        <f>SUM(G114:G115)</f>
        <v>270000</v>
      </c>
      <c r="H113" s="47">
        <f>SUM(H114:H115)</f>
        <v>270000</v>
      </c>
    </row>
    <row r="114" spans="1:8">
      <c r="A114" s="345"/>
      <c r="B114" s="338"/>
      <c r="C114" s="98" t="s">
        <v>546</v>
      </c>
      <c r="D114" s="51"/>
      <c r="E114" s="64"/>
      <c r="F114" s="51" t="s">
        <v>503</v>
      </c>
      <c r="G114" s="52">
        <v>70000</v>
      </c>
      <c r="H114" s="52">
        <v>70000</v>
      </c>
    </row>
    <row r="115" spans="1:8" ht="16.5" customHeight="1">
      <c r="A115" s="316"/>
      <c r="B115" s="346"/>
      <c r="C115" s="124" t="s">
        <v>547</v>
      </c>
      <c r="D115" s="93"/>
      <c r="E115" s="125" t="s">
        <v>547</v>
      </c>
      <c r="F115" s="93" t="s">
        <v>500</v>
      </c>
      <c r="G115" s="126">
        <v>200000</v>
      </c>
      <c r="H115" s="126">
        <v>200000</v>
      </c>
    </row>
    <row r="116" spans="1:8" ht="32.450000000000003" customHeight="1">
      <c r="A116" s="347">
        <v>24</v>
      </c>
      <c r="B116" s="349" t="s">
        <v>553</v>
      </c>
      <c r="C116" s="95" t="str">
        <f>B116</f>
        <v xml:space="preserve">Thay mica có dán Artwork cho hộp đèn </v>
      </c>
      <c r="D116" s="96" t="s">
        <v>554</v>
      </c>
      <c r="E116" s="97"/>
      <c r="F116" s="63" t="s">
        <v>432</v>
      </c>
      <c r="G116" s="47">
        <f>SUM(G117:G118)</f>
        <v>435000</v>
      </c>
      <c r="H116" s="47">
        <f>SUM(H117:H118)</f>
        <v>435000</v>
      </c>
    </row>
    <row r="117" spans="1:8" ht="21" customHeight="1">
      <c r="A117" s="345"/>
      <c r="B117" s="338"/>
      <c r="C117" s="105" t="s">
        <v>555</v>
      </c>
      <c r="D117" s="69"/>
      <c r="E117" s="102"/>
      <c r="F117" s="69" t="s">
        <v>432</v>
      </c>
      <c r="G117" s="123">
        <v>350000</v>
      </c>
      <c r="H117" s="123">
        <v>350000</v>
      </c>
    </row>
    <row r="118" spans="1:8" ht="21" customHeight="1">
      <c r="A118" s="345"/>
      <c r="B118" s="338"/>
      <c r="C118" s="105" t="s">
        <v>556</v>
      </c>
      <c r="D118" s="69"/>
      <c r="E118" s="102"/>
      <c r="F118" s="69" t="s">
        <v>432</v>
      </c>
      <c r="G118" s="123">
        <v>85000</v>
      </c>
      <c r="H118" s="123">
        <v>85000</v>
      </c>
    </row>
    <row r="119" spans="1:8" ht="25.9" customHeight="1">
      <c r="A119" s="348"/>
      <c r="B119" s="346"/>
      <c r="C119" s="119" t="s">
        <v>557</v>
      </c>
      <c r="D119" s="120" t="s">
        <v>558</v>
      </c>
      <c r="E119" s="65" t="s">
        <v>117</v>
      </c>
      <c r="F119" s="127" t="s">
        <v>500</v>
      </c>
      <c r="G119" s="128">
        <v>300000</v>
      </c>
      <c r="H119" s="128">
        <v>300000</v>
      </c>
    </row>
    <row r="120" spans="1:8" ht="22.9" customHeight="1">
      <c r="A120" s="314">
        <v>25</v>
      </c>
      <c r="B120" s="349" t="s">
        <v>559</v>
      </c>
      <c r="C120" s="100" t="s">
        <v>560</v>
      </c>
      <c r="D120" s="101" t="s">
        <v>561</v>
      </c>
      <c r="E120" s="102"/>
      <c r="F120" s="103" t="s">
        <v>432</v>
      </c>
      <c r="G120" s="114">
        <v>38000</v>
      </c>
      <c r="H120" s="123">
        <v>45000</v>
      </c>
    </row>
    <row r="121" spans="1:8" ht="36" customHeight="1">
      <c r="A121" s="316"/>
      <c r="B121" s="338"/>
      <c r="C121" s="119" t="s">
        <v>562</v>
      </c>
      <c r="D121" s="120" t="s">
        <v>563</v>
      </c>
      <c r="E121" s="65" t="s">
        <v>117</v>
      </c>
      <c r="F121" s="127" t="s">
        <v>500</v>
      </c>
      <c r="G121" s="129">
        <v>100000</v>
      </c>
      <c r="H121" s="60">
        <v>120000</v>
      </c>
    </row>
    <row r="122" spans="1:8" ht="30">
      <c r="A122" s="344">
        <v>26</v>
      </c>
      <c r="B122" s="349" t="s">
        <v>564</v>
      </c>
      <c r="C122" s="100" t="str">
        <f>B122</f>
        <v xml:space="preserve">Thay mica và cắt chữ decal dán cho hộp đèn </v>
      </c>
      <c r="D122" s="101" t="s">
        <v>565</v>
      </c>
      <c r="E122" s="102"/>
      <c r="F122" s="103" t="s">
        <v>432</v>
      </c>
      <c r="G122" s="47">
        <f>SUM(G123:G124)</f>
        <v>388000</v>
      </c>
      <c r="H122" s="104">
        <f>SUM(H123:H124)</f>
        <v>395000</v>
      </c>
    </row>
    <row r="123" spans="1:8">
      <c r="A123" s="315"/>
      <c r="B123" s="338"/>
      <c r="C123" s="105" t="s">
        <v>555</v>
      </c>
      <c r="D123" s="69"/>
      <c r="E123" s="102"/>
      <c r="F123" s="69" t="s">
        <v>432</v>
      </c>
      <c r="G123" s="123">
        <v>350000</v>
      </c>
      <c r="H123" s="123">
        <v>350000</v>
      </c>
    </row>
    <row r="124" spans="1:8">
      <c r="A124" s="350"/>
      <c r="B124" s="338"/>
      <c r="C124" s="98" t="s">
        <v>560</v>
      </c>
      <c r="D124" s="51"/>
      <c r="E124" s="64"/>
      <c r="F124" s="51" t="s">
        <v>432</v>
      </c>
      <c r="G124" s="52">
        <v>38000</v>
      </c>
      <c r="H124" s="52">
        <v>45000</v>
      </c>
    </row>
    <row r="125" spans="1:8" ht="39.6" customHeight="1">
      <c r="A125" s="350"/>
      <c r="B125" s="346"/>
      <c r="C125" s="119" t="s">
        <v>566</v>
      </c>
      <c r="D125" s="120" t="s">
        <v>567</v>
      </c>
      <c r="E125" s="65" t="s">
        <v>117</v>
      </c>
      <c r="F125" s="127" t="s">
        <v>500</v>
      </c>
      <c r="G125" s="128">
        <v>200000</v>
      </c>
      <c r="H125" s="128">
        <v>250000</v>
      </c>
    </row>
    <row r="126" spans="1:8" ht="67.900000000000006" customHeight="1">
      <c r="A126" s="130">
        <v>27</v>
      </c>
      <c r="B126" s="351" t="s">
        <v>568</v>
      </c>
      <c r="C126" s="352"/>
      <c r="D126" s="131" t="s">
        <v>569</v>
      </c>
      <c r="E126" s="125" t="s">
        <v>570</v>
      </c>
      <c r="F126" s="132" t="s">
        <v>571</v>
      </c>
      <c r="G126" s="133">
        <v>400000</v>
      </c>
      <c r="H126" s="133">
        <v>400000</v>
      </c>
    </row>
    <row r="127" spans="1:8" ht="110.45" customHeight="1">
      <c r="A127" s="130">
        <v>28</v>
      </c>
      <c r="B127" s="353" t="s">
        <v>572</v>
      </c>
      <c r="C127" s="352"/>
      <c r="D127" s="131" t="s">
        <v>573</v>
      </c>
      <c r="E127" s="125" t="s">
        <v>128</v>
      </c>
      <c r="F127" s="132" t="s">
        <v>571</v>
      </c>
      <c r="G127" s="133">
        <v>500000</v>
      </c>
      <c r="H127" s="133">
        <v>500000</v>
      </c>
    </row>
    <row r="128" spans="1:8" ht="62.45" customHeight="1">
      <c r="A128" s="339">
        <v>29</v>
      </c>
      <c r="B128" s="349" t="s">
        <v>133</v>
      </c>
      <c r="C128" s="95" t="str">
        <f>B128</f>
        <v>Thay bạt Hiflex hộp đèn (trong trường hợp NT đang sử dụng hộp đèn bạt Hiflex)</v>
      </c>
      <c r="D128" s="96" t="s">
        <v>574</v>
      </c>
      <c r="E128" s="97"/>
      <c r="F128" s="63" t="s">
        <v>432</v>
      </c>
      <c r="G128" s="47">
        <f>SUM(G129:G131)</f>
        <v>118000</v>
      </c>
      <c r="H128" s="47">
        <f>SUM(H129:H131)</f>
        <v>118000</v>
      </c>
    </row>
    <row r="129" spans="1:8" ht="12.75" customHeight="1">
      <c r="A129" s="339"/>
      <c r="B129" s="338"/>
      <c r="C129" s="98" t="s">
        <v>518</v>
      </c>
      <c r="D129" s="51"/>
      <c r="E129" s="64"/>
      <c r="F129" s="51" t="s">
        <v>432</v>
      </c>
      <c r="G129" s="52">
        <v>38000</v>
      </c>
      <c r="H129" s="52">
        <v>38000</v>
      </c>
    </row>
    <row r="130" spans="1:8">
      <c r="A130" s="339"/>
      <c r="B130" s="338"/>
      <c r="C130" s="98" t="s">
        <v>575</v>
      </c>
      <c r="D130" s="51"/>
      <c r="E130" s="64"/>
      <c r="F130" s="51" t="s">
        <v>576</v>
      </c>
      <c r="G130" s="52">
        <v>30000</v>
      </c>
      <c r="H130" s="52">
        <v>30000</v>
      </c>
    </row>
    <row r="131" spans="1:8">
      <c r="A131" s="339"/>
      <c r="B131" s="338"/>
      <c r="C131" s="105" t="s">
        <v>577</v>
      </c>
      <c r="D131" s="69"/>
      <c r="E131" s="102"/>
      <c r="F131" s="69" t="s">
        <v>576</v>
      </c>
      <c r="G131" s="52">
        <v>50000</v>
      </c>
      <c r="H131" s="52">
        <v>50000</v>
      </c>
    </row>
    <row r="132" spans="1:8" ht="45.6" customHeight="1">
      <c r="A132" s="339"/>
      <c r="B132" s="346"/>
      <c r="C132" s="134" t="s">
        <v>578</v>
      </c>
      <c r="D132" s="131" t="s">
        <v>579</v>
      </c>
      <c r="E132" s="125" t="s">
        <v>117</v>
      </c>
      <c r="F132" s="127" t="s">
        <v>500</v>
      </c>
      <c r="G132" s="128">
        <v>200000</v>
      </c>
      <c r="H132" s="128">
        <v>200000</v>
      </c>
    </row>
    <row r="133" spans="1:8" ht="56.45" customHeight="1">
      <c r="A133" s="339">
        <v>30</v>
      </c>
      <c r="B133" s="349" t="s">
        <v>580</v>
      </c>
      <c r="C133" s="95" t="str">
        <f>B133</f>
        <v>Thay AW bảng ngoài trời (trong trường hợp không thay nguyên tấm bạt hiflex)</v>
      </c>
      <c r="D133" s="96" t="s">
        <v>581</v>
      </c>
      <c r="E133" s="97"/>
      <c r="F133" s="63" t="s">
        <v>432</v>
      </c>
      <c r="G133" s="47">
        <f>SUM(G134:G136)</f>
        <v>155000</v>
      </c>
      <c r="H133" s="47">
        <f>SUM(H134:H136)</f>
        <v>155000</v>
      </c>
    </row>
    <row r="134" spans="1:8" ht="23.45" customHeight="1">
      <c r="A134" s="339"/>
      <c r="B134" s="338"/>
      <c r="C134" s="54" t="s">
        <v>582</v>
      </c>
      <c r="D134" s="55"/>
      <c r="E134" s="64"/>
      <c r="F134" s="51" t="s">
        <v>432</v>
      </c>
      <c r="G134" s="52">
        <v>60000</v>
      </c>
      <c r="H134" s="52">
        <v>60000</v>
      </c>
    </row>
    <row r="135" spans="1:8" ht="23.45" customHeight="1">
      <c r="A135" s="339"/>
      <c r="B135" s="338"/>
      <c r="C135" s="54" t="s">
        <v>446</v>
      </c>
      <c r="D135" s="55"/>
      <c r="E135" s="64"/>
      <c r="F135" s="51" t="s">
        <v>576</v>
      </c>
      <c r="G135" s="111">
        <v>15000</v>
      </c>
      <c r="H135" s="52">
        <v>15000</v>
      </c>
    </row>
    <row r="136" spans="1:8" ht="23.45" customHeight="1">
      <c r="A136" s="339"/>
      <c r="B136" s="338"/>
      <c r="C136" s="54" t="s">
        <v>476</v>
      </c>
      <c r="D136" s="55"/>
      <c r="E136" s="64"/>
      <c r="F136" s="51" t="s">
        <v>576</v>
      </c>
      <c r="G136" s="52">
        <v>80000</v>
      </c>
      <c r="H136" s="52">
        <v>80000</v>
      </c>
    </row>
    <row r="137" spans="1:8" ht="45.6" customHeight="1">
      <c r="A137" s="339"/>
      <c r="B137" s="346"/>
      <c r="C137" s="134" t="s">
        <v>583</v>
      </c>
      <c r="D137" s="131" t="s">
        <v>584</v>
      </c>
      <c r="E137" s="125" t="s">
        <v>117</v>
      </c>
      <c r="F137" s="132" t="s">
        <v>500</v>
      </c>
      <c r="G137" s="133">
        <v>200000</v>
      </c>
      <c r="H137" s="133">
        <v>200000</v>
      </c>
    </row>
    <row r="138" spans="1:8" ht="40.9" customHeight="1">
      <c r="A138" s="344">
        <v>31</v>
      </c>
      <c r="B138" s="349" t="s">
        <v>585</v>
      </c>
      <c r="C138" s="95" t="s">
        <v>586</v>
      </c>
      <c r="D138" s="96" t="s">
        <v>587</v>
      </c>
      <c r="E138" s="135" t="s">
        <v>144</v>
      </c>
      <c r="F138" s="63" t="s">
        <v>588</v>
      </c>
      <c r="G138" s="47">
        <v>15000</v>
      </c>
      <c r="H138" s="47">
        <v>15000</v>
      </c>
    </row>
    <row r="139" spans="1:8" ht="32.450000000000003" customHeight="1">
      <c r="A139" s="350"/>
      <c r="B139" s="338"/>
      <c r="C139" s="100" t="s">
        <v>589</v>
      </c>
      <c r="D139" s="136" t="s">
        <v>590</v>
      </c>
      <c r="E139" s="125" t="s">
        <v>147</v>
      </c>
      <c r="F139" s="137" t="s">
        <v>500</v>
      </c>
      <c r="G139" s="133">
        <v>300000</v>
      </c>
      <c r="H139" s="133">
        <v>300000</v>
      </c>
    </row>
    <row r="140" spans="1:8" ht="27.6" customHeight="1">
      <c r="A140" s="130">
        <v>32</v>
      </c>
      <c r="B140" s="354" t="s">
        <v>591</v>
      </c>
      <c r="C140" s="355"/>
      <c r="D140" s="138" t="s">
        <v>592</v>
      </c>
      <c r="E140" s="139" t="s">
        <v>150</v>
      </c>
      <c r="F140" s="140" t="s">
        <v>576</v>
      </c>
      <c r="G140" s="89">
        <v>332500</v>
      </c>
      <c r="H140" s="89">
        <v>350000</v>
      </c>
    </row>
    <row r="141" spans="1:8" ht="27.6" customHeight="1">
      <c r="A141" s="130">
        <v>33</v>
      </c>
      <c r="B141" s="354" t="s">
        <v>593</v>
      </c>
      <c r="C141" s="355"/>
      <c r="D141" s="138" t="s">
        <v>594</v>
      </c>
      <c r="E141" s="139"/>
      <c r="F141" s="140" t="s">
        <v>595</v>
      </c>
      <c r="G141" s="89">
        <v>2000</v>
      </c>
      <c r="H141" s="89">
        <v>2000</v>
      </c>
    </row>
    <row r="142" spans="1:8" ht="27.6" customHeight="1">
      <c r="A142" s="130">
        <v>34</v>
      </c>
      <c r="B142" s="354" t="s">
        <v>596</v>
      </c>
      <c r="C142" s="355"/>
      <c r="D142" s="138" t="s">
        <v>597</v>
      </c>
      <c r="E142" s="109"/>
      <c r="F142" s="132" t="s">
        <v>598</v>
      </c>
      <c r="G142" s="133">
        <v>8000</v>
      </c>
      <c r="H142" s="133">
        <v>9000</v>
      </c>
    </row>
    <row r="143" spans="1:8" ht="39" customHeight="1">
      <c r="A143" s="356">
        <v>35</v>
      </c>
      <c r="B143" s="357" t="s">
        <v>599</v>
      </c>
      <c r="C143" s="141" t="s">
        <v>600</v>
      </c>
      <c r="D143" s="138" t="s">
        <v>601</v>
      </c>
      <c r="E143" s="142" t="s">
        <v>157</v>
      </c>
      <c r="F143" s="69" t="s">
        <v>432</v>
      </c>
      <c r="G143" s="104">
        <f>SUM(G144:G148)</f>
        <v>202000</v>
      </c>
      <c r="H143" s="104">
        <f>SUM(H144:H148)</f>
        <v>242000</v>
      </c>
    </row>
    <row r="144" spans="1:8" ht="20.45" customHeight="1">
      <c r="A144" s="327"/>
      <c r="B144" s="330"/>
      <c r="C144" s="54" t="s">
        <v>602</v>
      </c>
      <c r="D144" s="55"/>
      <c r="E144" s="50"/>
      <c r="F144" s="51" t="s">
        <v>432</v>
      </c>
      <c r="G144" s="52">
        <v>66000</v>
      </c>
      <c r="H144" s="52">
        <v>74000</v>
      </c>
    </row>
    <row r="145" spans="1:8" ht="20.45" customHeight="1">
      <c r="A145" s="327"/>
      <c r="B145" s="330"/>
      <c r="C145" s="54" t="s">
        <v>603</v>
      </c>
      <c r="D145" s="55"/>
      <c r="E145" s="50" t="s">
        <v>485</v>
      </c>
      <c r="F145" s="51" t="s">
        <v>432</v>
      </c>
      <c r="G145" s="52">
        <v>28000</v>
      </c>
      <c r="H145" s="52">
        <v>30000</v>
      </c>
    </row>
    <row r="146" spans="1:8" ht="20.45" customHeight="1">
      <c r="A146" s="327"/>
      <c r="B146" s="330"/>
      <c r="C146" s="54" t="s">
        <v>604</v>
      </c>
      <c r="D146" s="55"/>
      <c r="E146" s="50" t="s">
        <v>605</v>
      </c>
      <c r="F146" s="51" t="s">
        <v>432</v>
      </c>
      <c r="G146" s="52">
        <v>38000</v>
      </c>
      <c r="H146" s="52">
        <v>38000</v>
      </c>
    </row>
    <row r="147" spans="1:8" ht="20.45" customHeight="1">
      <c r="A147" s="327"/>
      <c r="B147" s="330"/>
      <c r="C147" s="54" t="s">
        <v>450</v>
      </c>
      <c r="D147" s="55"/>
      <c r="E147" s="50" t="s">
        <v>464</v>
      </c>
      <c r="F147" s="51" t="s">
        <v>432</v>
      </c>
      <c r="G147" s="52">
        <v>20000</v>
      </c>
      <c r="H147" s="52">
        <v>30000</v>
      </c>
    </row>
    <row r="148" spans="1:8" ht="20.45" customHeight="1">
      <c r="A148" s="327"/>
      <c r="B148" s="330"/>
      <c r="C148" s="54" t="s">
        <v>606</v>
      </c>
      <c r="D148" s="55"/>
      <c r="E148" s="50"/>
      <c r="F148" s="51" t="s">
        <v>432</v>
      </c>
      <c r="G148" s="52">
        <v>50000</v>
      </c>
      <c r="H148" s="52">
        <v>70000</v>
      </c>
    </row>
    <row r="149" spans="1:8" ht="51" customHeight="1">
      <c r="A149" s="327"/>
      <c r="B149" s="330"/>
      <c r="C149" s="141" t="s">
        <v>607</v>
      </c>
      <c r="D149" s="136" t="s">
        <v>608</v>
      </c>
      <c r="E149" s="143" t="s">
        <v>160</v>
      </c>
      <c r="F149" s="69" t="s">
        <v>432</v>
      </c>
      <c r="G149" s="104">
        <f>SUM(G150:G156)</f>
        <v>602000</v>
      </c>
      <c r="H149" s="104">
        <f>SUM(H150:H156)</f>
        <v>628000</v>
      </c>
    </row>
    <row r="150" spans="1:8" ht="20.45" customHeight="1">
      <c r="A150" s="327"/>
      <c r="B150" s="330"/>
      <c r="C150" s="54" t="s">
        <v>609</v>
      </c>
      <c r="D150" s="55"/>
      <c r="E150" s="50" t="s">
        <v>434</v>
      </c>
      <c r="F150" s="51" t="s">
        <v>432</v>
      </c>
      <c r="G150" s="52">
        <v>134000</v>
      </c>
      <c r="H150" s="52">
        <v>160000</v>
      </c>
    </row>
    <row r="151" spans="1:8" ht="20.45" customHeight="1">
      <c r="A151" s="327"/>
      <c r="B151" s="330"/>
      <c r="C151" s="54" t="s">
        <v>481</v>
      </c>
      <c r="D151" s="55"/>
      <c r="E151" s="50" t="s">
        <v>482</v>
      </c>
      <c r="F151" s="51" t="s">
        <v>432</v>
      </c>
      <c r="G151" s="52">
        <v>60000</v>
      </c>
      <c r="H151" s="52">
        <v>60000</v>
      </c>
    </row>
    <row r="152" spans="1:8" ht="20.45" customHeight="1">
      <c r="A152" s="327"/>
      <c r="B152" s="330"/>
      <c r="C152" s="54" t="s">
        <v>610</v>
      </c>
      <c r="D152" s="55"/>
      <c r="E152" s="50" t="s">
        <v>611</v>
      </c>
      <c r="F152" s="51" t="s">
        <v>432</v>
      </c>
      <c r="G152" s="52">
        <v>40000</v>
      </c>
      <c r="H152" s="52">
        <v>40000</v>
      </c>
    </row>
    <row r="153" spans="1:8" ht="20.45" customHeight="1">
      <c r="A153" s="327"/>
      <c r="B153" s="330"/>
      <c r="C153" s="54" t="s">
        <v>612</v>
      </c>
      <c r="D153" s="55"/>
      <c r="E153" s="50" t="s">
        <v>605</v>
      </c>
      <c r="F153" s="51" t="s">
        <v>432</v>
      </c>
      <c r="G153" s="52">
        <v>38000</v>
      </c>
      <c r="H153" s="52">
        <v>38000</v>
      </c>
    </row>
    <row r="154" spans="1:8" ht="37.9" customHeight="1">
      <c r="A154" s="327"/>
      <c r="B154" s="330"/>
      <c r="C154" s="54" t="s">
        <v>448</v>
      </c>
      <c r="D154" s="55"/>
      <c r="E154" s="50" t="s">
        <v>613</v>
      </c>
      <c r="F154" s="51" t="s">
        <v>614</v>
      </c>
      <c r="G154" s="52">
        <v>200000</v>
      </c>
      <c r="H154" s="52">
        <v>200000</v>
      </c>
    </row>
    <row r="155" spans="1:8" ht="20.45" customHeight="1">
      <c r="A155" s="327"/>
      <c r="B155" s="330"/>
      <c r="C155" s="54" t="s">
        <v>450</v>
      </c>
      <c r="D155" s="55"/>
      <c r="E155" s="50" t="s">
        <v>464</v>
      </c>
      <c r="F155" s="51" t="s">
        <v>432</v>
      </c>
      <c r="G155" s="52">
        <v>50000</v>
      </c>
      <c r="H155" s="52">
        <v>50000</v>
      </c>
    </row>
    <row r="156" spans="1:8" ht="20.45" customHeight="1">
      <c r="A156" s="327"/>
      <c r="B156" s="330"/>
      <c r="C156" s="54" t="s">
        <v>606</v>
      </c>
      <c r="D156" s="55"/>
      <c r="E156" s="50"/>
      <c r="F156" s="51" t="s">
        <v>432</v>
      </c>
      <c r="G156" s="52">
        <v>80000</v>
      </c>
      <c r="H156" s="52">
        <v>80000</v>
      </c>
    </row>
    <row r="157" spans="1:8" ht="43.9" customHeight="1">
      <c r="A157" s="327"/>
      <c r="B157" s="330"/>
      <c r="C157" s="141" t="s">
        <v>615</v>
      </c>
      <c r="D157" s="136" t="s">
        <v>616</v>
      </c>
      <c r="E157" s="68" t="s">
        <v>163</v>
      </c>
      <c r="F157" s="69" t="s">
        <v>432</v>
      </c>
      <c r="G157" s="104">
        <f>SUM(G158:G164)</f>
        <v>337000</v>
      </c>
      <c r="H157" s="104">
        <f>SUM(H158:H164)</f>
        <v>375000</v>
      </c>
    </row>
    <row r="158" spans="1:8" ht="18.600000000000001" customHeight="1">
      <c r="A158" s="327"/>
      <c r="B158" s="330"/>
      <c r="C158" s="54" t="s">
        <v>609</v>
      </c>
      <c r="D158" s="55"/>
      <c r="E158" s="50" t="s">
        <v>434</v>
      </c>
      <c r="F158" s="51" t="s">
        <v>432</v>
      </c>
      <c r="G158" s="52">
        <v>70000</v>
      </c>
      <c r="H158" s="52">
        <v>90000</v>
      </c>
    </row>
    <row r="159" spans="1:8" ht="18.600000000000001" customHeight="1">
      <c r="A159" s="327"/>
      <c r="B159" s="330"/>
      <c r="C159" s="54" t="s">
        <v>481</v>
      </c>
      <c r="D159" s="55"/>
      <c r="E159" s="50" t="s">
        <v>482</v>
      </c>
      <c r="F159" s="51" t="s">
        <v>432</v>
      </c>
      <c r="G159" s="52">
        <v>28000</v>
      </c>
      <c r="H159" s="52">
        <v>30000</v>
      </c>
    </row>
    <row r="160" spans="1:8" ht="18.600000000000001" customHeight="1">
      <c r="A160" s="327"/>
      <c r="B160" s="330"/>
      <c r="C160" s="54" t="s">
        <v>582</v>
      </c>
      <c r="D160" s="55"/>
      <c r="E160" s="50"/>
      <c r="F160" s="51" t="s">
        <v>432</v>
      </c>
      <c r="G160" s="52">
        <v>60000</v>
      </c>
      <c r="H160" s="52">
        <v>60000</v>
      </c>
    </row>
    <row r="161" spans="1:8" ht="18.600000000000001" customHeight="1">
      <c r="A161" s="327"/>
      <c r="B161" s="330"/>
      <c r="C161" s="54" t="s">
        <v>446</v>
      </c>
      <c r="D161" s="55"/>
      <c r="E161" s="50"/>
      <c r="F161" s="51" t="s">
        <v>432</v>
      </c>
      <c r="G161" s="52">
        <v>14000</v>
      </c>
      <c r="H161" s="52">
        <v>15000</v>
      </c>
    </row>
    <row r="162" spans="1:8" ht="18.600000000000001" customHeight="1">
      <c r="A162" s="327"/>
      <c r="B162" s="330"/>
      <c r="C162" s="54" t="s">
        <v>476</v>
      </c>
      <c r="D162" s="55"/>
      <c r="E162" s="50"/>
      <c r="F162" s="51" t="s">
        <v>432</v>
      </c>
      <c r="G162" s="52">
        <v>80000</v>
      </c>
      <c r="H162" s="52">
        <v>80000</v>
      </c>
    </row>
    <row r="163" spans="1:8" ht="18.600000000000001" customHeight="1">
      <c r="A163" s="327"/>
      <c r="B163" s="330"/>
      <c r="C163" s="54" t="s">
        <v>450</v>
      </c>
      <c r="D163" s="55"/>
      <c r="E163" s="50" t="s">
        <v>464</v>
      </c>
      <c r="F163" s="51" t="s">
        <v>432</v>
      </c>
      <c r="G163" s="52">
        <v>35000</v>
      </c>
      <c r="H163" s="52">
        <v>40000</v>
      </c>
    </row>
    <row r="164" spans="1:8" ht="18.600000000000001" customHeight="1">
      <c r="A164" s="327"/>
      <c r="B164" s="330"/>
      <c r="C164" s="54" t="s">
        <v>606</v>
      </c>
      <c r="D164" s="55"/>
      <c r="E164" s="50"/>
      <c r="F164" s="51" t="s">
        <v>432</v>
      </c>
      <c r="G164" s="52">
        <v>50000</v>
      </c>
      <c r="H164" s="52">
        <v>60000</v>
      </c>
    </row>
    <row r="165" spans="1:8" ht="33.6" customHeight="1">
      <c r="A165" s="327"/>
      <c r="B165" s="330"/>
      <c r="C165" s="141" t="s">
        <v>617</v>
      </c>
      <c r="D165" s="136" t="s">
        <v>618</v>
      </c>
      <c r="E165" s="143" t="s">
        <v>619</v>
      </c>
      <c r="F165" s="69" t="s">
        <v>432</v>
      </c>
      <c r="G165" s="104">
        <f>SUM(G166:G170)</f>
        <v>195000</v>
      </c>
      <c r="H165" s="104">
        <f>SUM(H166:H170)</f>
        <v>205000</v>
      </c>
    </row>
    <row r="166" spans="1:8" ht="17.45" customHeight="1">
      <c r="A166" s="327"/>
      <c r="B166" s="330"/>
      <c r="C166" s="54" t="s">
        <v>620</v>
      </c>
      <c r="D166" s="55"/>
      <c r="E166" s="50"/>
      <c r="F166" s="51" t="s">
        <v>432</v>
      </c>
      <c r="G166" s="52">
        <v>60000</v>
      </c>
      <c r="H166" s="52">
        <v>60000</v>
      </c>
    </row>
    <row r="167" spans="1:8" ht="17.45" customHeight="1">
      <c r="A167" s="327"/>
      <c r="B167" s="330"/>
      <c r="C167" s="54" t="s">
        <v>444</v>
      </c>
      <c r="D167" s="55"/>
      <c r="E167" s="50" t="s">
        <v>605</v>
      </c>
      <c r="F167" s="51" t="s">
        <v>432</v>
      </c>
      <c r="G167" s="52">
        <v>60000</v>
      </c>
      <c r="H167" s="52">
        <v>60000</v>
      </c>
    </row>
    <row r="168" spans="1:8" ht="17.45" customHeight="1">
      <c r="A168" s="327"/>
      <c r="B168" s="330"/>
      <c r="C168" s="54" t="s">
        <v>446</v>
      </c>
      <c r="D168" s="55"/>
      <c r="E168" s="50"/>
      <c r="F168" s="51" t="s">
        <v>432</v>
      </c>
      <c r="G168" s="52">
        <v>15000</v>
      </c>
      <c r="H168" s="52">
        <v>15000</v>
      </c>
    </row>
    <row r="169" spans="1:8" ht="17.45" customHeight="1">
      <c r="A169" s="327"/>
      <c r="B169" s="330"/>
      <c r="C169" s="54" t="s">
        <v>450</v>
      </c>
      <c r="D169" s="55"/>
      <c r="E169" s="50" t="s">
        <v>464</v>
      </c>
      <c r="F169" s="51" t="s">
        <v>432</v>
      </c>
      <c r="G169" s="52">
        <v>10000</v>
      </c>
      <c r="H169" s="52">
        <v>10000</v>
      </c>
    </row>
    <row r="170" spans="1:8" ht="17.45" customHeight="1">
      <c r="A170" s="332"/>
      <c r="B170" s="333"/>
      <c r="C170" s="56" t="s">
        <v>606</v>
      </c>
      <c r="D170" s="57"/>
      <c r="E170" s="58" t="s">
        <v>621</v>
      </c>
      <c r="F170" s="59" t="s">
        <v>432</v>
      </c>
      <c r="G170" s="60">
        <v>50000</v>
      </c>
      <c r="H170" s="60">
        <v>60000</v>
      </c>
    </row>
    <row r="171" spans="1:8" ht="54" customHeight="1">
      <c r="A171" s="358">
        <v>36</v>
      </c>
      <c r="B171" s="361" t="s">
        <v>622</v>
      </c>
      <c r="C171" s="144" t="s">
        <v>623</v>
      </c>
      <c r="D171" s="44" t="s">
        <v>624</v>
      </c>
      <c r="E171" s="45" t="s">
        <v>169</v>
      </c>
      <c r="F171" s="46" t="s">
        <v>432</v>
      </c>
      <c r="G171" s="47">
        <f>SUM(G172:G174)</f>
        <v>165000</v>
      </c>
      <c r="H171" s="47">
        <f>SUM(H172:H174)</f>
        <v>190000</v>
      </c>
    </row>
    <row r="172" spans="1:8">
      <c r="A172" s="359"/>
      <c r="B172" s="342"/>
      <c r="C172" s="145" t="s">
        <v>625</v>
      </c>
      <c r="D172" s="55"/>
      <c r="E172" s="50" t="s">
        <v>445</v>
      </c>
      <c r="F172" s="51" t="s">
        <v>432</v>
      </c>
      <c r="G172" s="52">
        <v>60000</v>
      </c>
      <c r="H172" s="52">
        <v>60000</v>
      </c>
    </row>
    <row r="173" spans="1:8">
      <c r="A173" s="359"/>
      <c r="B173" s="342"/>
      <c r="C173" s="145" t="s">
        <v>446</v>
      </c>
      <c r="D173" s="55"/>
      <c r="E173" s="50"/>
      <c r="F173" s="51" t="s">
        <v>432</v>
      </c>
      <c r="G173" s="52">
        <v>15000</v>
      </c>
      <c r="H173" s="52">
        <v>15000</v>
      </c>
    </row>
    <row r="174" spans="1:8" ht="30">
      <c r="A174" s="359"/>
      <c r="B174" s="342"/>
      <c r="C174" s="74" t="s">
        <v>626</v>
      </c>
      <c r="D174" s="75"/>
      <c r="E174" s="146" t="s">
        <v>627</v>
      </c>
      <c r="F174" s="51" t="s">
        <v>432</v>
      </c>
      <c r="G174" s="52">
        <v>90000</v>
      </c>
      <c r="H174" s="52">
        <v>115000</v>
      </c>
    </row>
    <row r="175" spans="1:8" ht="64.900000000000006" customHeight="1">
      <c r="A175" s="359"/>
      <c r="B175" s="342"/>
      <c r="C175" s="147" t="s">
        <v>628</v>
      </c>
      <c r="D175" s="55" t="s">
        <v>629</v>
      </c>
      <c r="E175" s="143" t="s">
        <v>172</v>
      </c>
      <c r="F175" s="69" t="s">
        <v>432</v>
      </c>
      <c r="G175" s="104">
        <f>SUM(G176:G179)</f>
        <v>235000</v>
      </c>
      <c r="H175" s="104">
        <f>SUM(H176:H179)</f>
        <v>255000</v>
      </c>
    </row>
    <row r="176" spans="1:8">
      <c r="A176" s="359"/>
      <c r="B176" s="342"/>
      <c r="C176" s="145" t="s">
        <v>630</v>
      </c>
      <c r="D176" s="55"/>
      <c r="E176" s="50" t="s">
        <v>445</v>
      </c>
      <c r="F176" s="51" t="s">
        <v>432</v>
      </c>
      <c r="G176" s="52">
        <v>60000</v>
      </c>
      <c r="H176" s="52">
        <v>60000</v>
      </c>
    </row>
    <row r="177" spans="1:8">
      <c r="A177" s="359"/>
      <c r="B177" s="342"/>
      <c r="C177" s="145" t="s">
        <v>446</v>
      </c>
      <c r="D177" s="55"/>
      <c r="E177" s="50"/>
      <c r="F177" s="51"/>
      <c r="G177" s="52">
        <v>15000</v>
      </c>
      <c r="H177" s="52">
        <v>15000</v>
      </c>
    </row>
    <row r="178" spans="1:8">
      <c r="A178" s="359"/>
      <c r="B178" s="342"/>
      <c r="C178" s="145" t="s">
        <v>631</v>
      </c>
      <c r="D178" s="55"/>
      <c r="E178" s="50"/>
      <c r="F178" s="51" t="s">
        <v>432</v>
      </c>
      <c r="G178" s="52">
        <v>60000</v>
      </c>
      <c r="H178" s="52">
        <v>60000</v>
      </c>
    </row>
    <row r="179" spans="1:8" ht="30">
      <c r="A179" s="359"/>
      <c r="B179" s="342"/>
      <c r="C179" s="145" t="s">
        <v>626</v>
      </c>
      <c r="D179" s="55"/>
      <c r="E179" s="50" t="s">
        <v>627</v>
      </c>
      <c r="F179" s="51" t="s">
        <v>432</v>
      </c>
      <c r="G179" s="52">
        <v>100000</v>
      </c>
      <c r="H179" s="52">
        <v>120000</v>
      </c>
    </row>
    <row r="180" spans="1:8" ht="56.45" customHeight="1">
      <c r="A180" s="359"/>
      <c r="B180" s="342"/>
      <c r="C180" s="148" t="s">
        <v>632</v>
      </c>
      <c r="D180" s="67" t="s">
        <v>633</v>
      </c>
      <c r="E180" s="143" t="s">
        <v>175</v>
      </c>
      <c r="F180" s="69" t="s">
        <v>432</v>
      </c>
      <c r="G180" s="104">
        <f>SUM(G181:G184)</f>
        <v>255000</v>
      </c>
      <c r="H180" s="104">
        <f>SUM(H181:H184)</f>
        <v>270000</v>
      </c>
    </row>
    <row r="181" spans="1:8">
      <c r="A181" s="359"/>
      <c r="B181" s="342"/>
      <c r="C181" s="145" t="s">
        <v>630</v>
      </c>
      <c r="D181" s="55"/>
      <c r="E181" s="50" t="s">
        <v>445</v>
      </c>
      <c r="F181" s="51" t="s">
        <v>432</v>
      </c>
      <c r="G181" s="52">
        <v>80000</v>
      </c>
      <c r="H181" s="52">
        <v>80000</v>
      </c>
    </row>
    <row r="182" spans="1:8">
      <c r="A182" s="359"/>
      <c r="B182" s="342"/>
      <c r="C182" s="145" t="s">
        <v>446</v>
      </c>
      <c r="D182" s="55"/>
      <c r="E182" s="50"/>
      <c r="F182" s="51"/>
      <c r="G182" s="52">
        <v>15000</v>
      </c>
      <c r="H182" s="52">
        <v>15000</v>
      </c>
    </row>
    <row r="183" spans="1:8">
      <c r="A183" s="359"/>
      <c r="B183" s="342"/>
      <c r="C183" s="145" t="s">
        <v>476</v>
      </c>
      <c r="D183" s="55"/>
      <c r="E183" s="50"/>
      <c r="F183" s="51" t="s">
        <v>432</v>
      </c>
      <c r="G183" s="52">
        <v>60000</v>
      </c>
      <c r="H183" s="52">
        <v>60000</v>
      </c>
    </row>
    <row r="184" spans="1:8" ht="30">
      <c r="A184" s="360"/>
      <c r="B184" s="343"/>
      <c r="C184" s="149" t="s">
        <v>626</v>
      </c>
      <c r="D184" s="57"/>
      <c r="E184" s="58" t="s">
        <v>627</v>
      </c>
      <c r="F184" s="59" t="s">
        <v>432</v>
      </c>
      <c r="G184" s="52">
        <v>100000</v>
      </c>
      <c r="H184" s="52">
        <v>115000</v>
      </c>
    </row>
    <row r="185" spans="1:8" ht="40.15" customHeight="1">
      <c r="A185" s="341">
        <v>37</v>
      </c>
      <c r="B185" s="361" t="s">
        <v>634</v>
      </c>
      <c r="C185" s="144" t="s">
        <v>635</v>
      </c>
      <c r="D185" s="44" t="s">
        <v>636</v>
      </c>
      <c r="E185" s="45" t="s">
        <v>178</v>
      </c>
      <c r="F185" s="46" t="s">
        <v>432</v>
      </c>
      <c r="G185" s="47">
        <f>SUM(G186:G191)</f>
        <v>295000</v>
      </c>
      <c r="H185" s="47">
        <f>SUM(H186:H191)</f>
        <v>325000</v>
      </c>
    </row>
    <row r="186" spans="1:8">
      <c r="A186" s="336"/>
      <c r="B186" s="342"/>
      <c r="C186" s="145" t="s">
        <v>637</v>
      </c>
      <c r="D186" s="55"/>
      <c r="E186" s="50"/>
      <c r="F186" s="51" t="s">
        <v>432</v>
      </c>
      <c r="G186" s="52">
        <v>70000</v>
      </c>
      <c r="H186" s="52">
        <v>90000</v>
      </c>
    </row>
    <row r="187" spans="1:8">
      <c r="A187" s="336"/>
      <c r="B187" s="342"/>
      <c r="C187" s="145" t="s">
        <v>638</v>
      </c>
      <c r="D187" s="55"/>
      <c r="E187" s="50" t="s">
        <v>445</v>
      </c>
      <c r="F187" s="51" t="s">
        <v>432</v>
      </c>
      <c r="G187" s="52">
        <v>60000</v>
      </c>
      <c r="H187" s="52">
        <v>60000</v>
      </c>
    </row>
    <row r="188" spans="1:8">
      <c r="A188" s="336"/>
      <c r="B188" s="342"/>
      <c r="C188" s="145" t="s">
        <v>446</v>
      </c>
      <c r="D188" s="55"/>
      <c r="E188" s="50"/>
      <c r="F188" s="51" t="s">
        <v>432</v>
      </c>
      <c r="G188" s="52">
        <v>15000</v>
      </c>
      <c r="H188" s="52">
        <v>15000</v>
      </c>
    </row>
    <row r="189" spans="1:8">
      <c r="A189" s="336"/>
      <c r="B189" s="342"/>
      <c r="C189" s="145" t="s">
        <v>639</v>
      </c>
      <c r="D189" s="55"/>
      <c r="E189" s="50" t="s">
        <v>482</v>
      </c>
      <c r="F189" s="51" t="s">
        <v>432</v>
      </c>
      <c r="G189" s="52">
        <v>30000</v>
      </c>
      <c r="H189" s="52">
        <v>30000</v>
      </c>
    </row>
    <row r="190" spans="1:8">
      <c r="A190" s="336"/>
      <c r="B190" s="342"/>
      <c r="C190" s="145" t="s">
        <v>631</v>
      </c>
      <c r="D190" s="55"/>
      <c r="E190" s="50"/>
      <c r="F190" s="51" t="s">
        <v>432</v>
      </c>
      <c r="G190" s="52">
        <v>60000</v>
      </c>
      <c r="H190" s="52">
        <v>60000</v>
      </c>
    </row>
    <row r="191" spans="1:8">
      <c r="A191" s="336"/>
      <c r="B191" s="342"/>
      <c r="C191" s="150" t="s">
        <v>640</v>
      </c>
      <c r="D191" s="75"/>
      <c r="E191" s="76"/>
      <c r="F191" s="77" t="s">
        <v>432</v>
      </c>
      <c r="G191" s="61">
        <v>60000</v>
      </c>
      <c r="H191" s="61">
        <v>70000</v>
      </c>
    </row>
    <row r="192" spans="1:8" ht="45">
      <c r="A192" s="336"/>
      <c r="B192" s="342"/>
      <c r="C192" s="151" t="s">
        <v>641</v>
      </c>
      <c r="D192" s="55" t="s">
        <v>642</v>
      </c>
      <c r="E192" s="146" t="s">
        <v>181</v>
      </c>
      <c r="F192" s="51" t="s">
        <v>432</v>
      </c>
      <c r="G192" s="152">
        <f>SUM(G193:G198)</f>
        <v>335000</v>
      </c>
      <c r="H192" s="152">
        <f>SUM(H193:H198)</f>
        <v>355000</v>
      </c>
    </row>
    <row r="193" spans="1:8">
      <c r="A193" s="336"/>
      <c r="B193" s="342"/>
      <c r="C193" s="145" t="s">
        <v>637</v>
      </c>
      <c r="D193" s="55"/>
      <c r="E193" s="50"/>
      <c r="F193" s="51" t="s">
        <v>432</v>
      </c>
      <c r="G193" s="52">
        <v>80000</v>
      </c>
      <c r="H193" s="52">
        <v>90000</v>
      </c>
    </row>
    <row r="194" spans="1:8">
      <c r="A194" s="336"/>
      <c r="B194" s="342"/>
      <c r="C194" s="145" t="s">
        <v>638</v>
      </c>
      <c r="D194" s="55"/>
      <c r="E194" s="50" t="s">
        <v>445</v>
      </c>
      <c r="F194" s="51" t="s">
        <v>432</v>
      </c>
      <c r="G194" s="52">
        <v>60000</v>
      </c>
      <c r="H194" s="52">
        <v>60000</v>
      </c>
    </row>
    <row r="195" spans="1:8">
      <c r="A195" s="336"/>
      <c r="B195" s="342"/>
      <c r="C195" s="145" t="s">
        <v>446</v>
      </c>
      <c r="D195" s="55"/>
      <c r="E195" s="50"/>
      <c r="F195" s="51" t="s">
        <v>432</v>
      </c>
      <c r="G195" s="52">
        <v>15000</v>
      </c>
      <c r="H195" s="52">
        <v>15000</v>
      </c>
    </row>
    <row r="196" spans="1:8">
      <c r="A196" s="336"/>
      <c r="B196" s="342"/>
      <c r="C196" s="145" t="s">
        <v>639</v>
      </c>
      <c r="D196" s="55"/>
      <c r="E196" s="50" t="s">
        <v>482</v>
      </c>
      <c r="F196" s="51" t="s">
        <v>432</v>
      </c>
      <c r="G196" s="52">
        <v>30000</v>
      </c>
      <c r="H196" s="52">
        <v>30000</v>
      </c>
    </row>
    <row r="197" spans="1:8">
      <c r="A197" s="336"/>
      <c r="B197" s="342"/>
      <c r="C197" s="145" t="s">
        <v>476</v>
      </c>
      <c r="D197" s="55"/>
      <c r="E197" s="50"/>
      <c r="F197" s="51" t="s">
        <v>432</v>
      </c>
      <c r="G197" s="52">
        <v>80000</v>
      </c>
      <c r="H197" s="52">
        <v>80000</v>
      </c>
    </row>
    <row r="198" spans="1:8">
      <c r="A198" s="336"/>
      <c r="B198" s="342"/>
      <c r="C198" s="145" t="s">
        <v>640</v>
      </c>
      <c r="D198" s="55"/>
      <c r="E198" s="146"/>
      <c r="F198" s="77" t="s">
        <v>432</v>
      </c>
      <c r="G198" s="61">
        <v>70000</v>
      </c>
      <c r="H198" s="61">
        <v>80000</v>
      </c>
    </row>
    <row r="199" spans="1:8" ht="30.6" customHeight="1">
      <c r="A199" s="336"/>
      <c r="B199" s="342"/>
      <c r="C199" s="153" t="s">
        <v>643</v>
      </c>
      <c r="D199" s="136" t="s">
        <v>644</v>
      </c>
      <c r="E199" s="102"/>
      <c r="F199" s="51" t="s">
        <v>576</v>
      </c>
      <c r="G199" s="152">
        <f>SUM(G200:G203)</f>
        <v>475000</v>
      </c>
      <c r="H199" s="104">
        <f>SUM(H200:H203)</f>
        <v>505000</v>
      </c>
    </row>
    <row r="200" spans="1:8">
      <c r="A200" s="336"/>
      <c r="B200" s="342"/>
      <c r="C200" s="154" t="s">
        <v>645</v>
      </c>
      <c r="D200" s="51"/>
      <c r="E200" s="64"/>
      <c r="F200" s="51" t="s">
        <v>432</v>
      </c>
      <c r="G200" s="52">
        <v>180000</v>
      </c>
      <c r="H200" s="52">
        <v>180000</v>
      </c>
    </row>
    <row r="201" spans="1:8">
      <c r="A201" s="336"/>
      <c r="B201" s="342"/>
      <c r="C201" s="154" t="s">
        <v>646</v>
      </c>
      <c r="D201" s="51"/>
      <c r="E201" s="64"/>
      <c r="F201" s="51" t="s">
        <v>432</v>
      </c>
      <c r="G201" s="52">
        <v>120000</v>
      </c>
      <c r="H201" s="52">
        <v>150000</v>
      </c>
    </row>
    <row r="202" spans="1:8">
      <c r="A202" s="336"/>
      <c r="B202" s="342"/>
      <c r="C202" s="154" t="s">
        <v>647</v>
      </c>
      <c r="D202" s="51"/>
      <c r="E202" s="64"/>
      <c r="F202" s="51" t="s">
        <v>432</v>
      </c>
      <c r="G202" s="52">
        <v>75000</v>
      </c>
      <c r="H202" s="52">
        <v>75000</v>
      </c>
    </row>
    <row r="203" spans="1:8">
      <c r="A203" s="336"/>
      <c r="B203" s="342"/>
      <c r="C203" s="154" t="s">
        <v>477</v>
      </c>
      <c r="D203" s="77"/>
      <c r="E203" s="78"/>
      <c r="F203" s="77" t="s">
        <v>432</v>
      </c>
      <c r="G203" s="52">
        <v>100000</v>
      </c>
      <c r="H203" s="52">
        <v>100000</v>
      </c>
    </row>
    <row r="204" spans="1:8" ht="31.5" customHeight="1">
      <c r="A204" s="336"/>
      <c r="B204" s="342"/>
      <c r="C204" s="153" t="s">
        <v>648</v>
      </c>
      <c r="D204" s="118" t="s">
        <v>649</v>
      </c>
      <c r="E204" s="54" t="s">
        <v>650</v>
      </c>
      <c r="F204" s="155" t="s">
        <v>432</v>
      </c>
      <c r="G204" s="104">
        <f>SUM(G205:G206)</f>
        <v>130000</v>
      </c>
      <c r="H204" s="104">
        <f>SUM(H205:H206)</f>
        <v>130000</v>
      </c>
    </row>
    <row r="205" spans="1:8" ht="34.5" customHeight="1">
      <c r="A205" s="336"/>
      <c r="B205" s="342"/>
      <c r="C205" s="154" t="s">
        <v>651</v>
      </c>
      <c r="D205" s="51"/>
      <c r="E205" s="64"/>
      <c r="F205" s="51" t="s">
        <v>432</v>
      </c>
      <c r="G205" s="52">
        <v>80000</v>
      </c>
      <c r="H205" s="52">
        <v>80000</v>
      </c>
    </row>
    <row r="206" spans="1:8">
      <c r="A206" s="336"/>
      <c r="B206" s="342"/>
      <c r="C206" s="154" t="s">
        <v>652</v>
      </c>
      <c r="D206" s="77"/>
      <c r="E206" s="78"/>
      <c r="F206" s="51" t="s">
        <v>432</v>
      </c>
      <c r="G206" s="61">
        <v>50000</v>
      </c>
      <c r="H206" s="61">
        <v>50000</v>
      </c>
    </row>
    <row r="207" spans="1:8" ht="47.45" customHeight="1">
      <c r="A207" s="336"/>
      <c r="B207" s="342"/>
      <c r="C207" s="153" t="s">
        <v>653</v>
      </c>
      <c r="D207" s="118" t="s">
        <v>654</v>
      </c>
      <c r="E207" s="54" t="s">
        <v>655</v>
      </c>
      <c r="F207" s="103" t="s">
        <v>500</v>
      </c>
      <c r="G207" s="152">
        <f>SUM(G208:G209)</f>
        <v>80000</v>
      </c>
      <c r="H207" s="152">
        <f>SUM(H208:H209)</f>
        <v>80000</v>
      </c>
    </row>
    <row r="208" spans="1:8">
      <c r="A208" s="336"/>
      <c r="B208" s="342"/>
      <c r="C208" s="154" t="s">
        <v>656</v>
      </c>
      <c r="D208" s="51"/>
      <c r="E208" s="64"/>
      <c r="F208" s="51" t="s">
        <v>500</v>
      </c>
      <c r="G208" s="52">
        <v>30000</v>
      </c>
      <c r="H208" s="52">
        <v>30000</v>
      </c>
    </row>
    <row r="209" spans="1:8">
      <c r="A209" s="337"/>
      <c r="B209" s="343"/>
      <c r="C209" s="156" t="s">
        <v>652</v>
      </c>
      <c r="D209" s="77"/>
      <c r="E209" s="78"/>
      <c r="F209" s="77" t="s">
        <v>500</v>
      </c>
      <c r="G209" s="61">
        <v>50000</v>
      </c>
      <c r="H209" s="61">
        <v>50000</v>
      </c>
    </row>
    <row r="210" spans="1:8" ht="133.15" customHeight="1">
      <c r="A210" s="341">
        <v>38</v>
      </c>
      <c r="B210" s="362" t="s">
        <v>657</v>
      </c>
      <c r="C210" s="43" t="s">
        <v>658</v>
      </c>
      <c r="D210" s="44" t="s">
        <v>659</v>
      </c>
      <c r="E210" s="157" t="s">
        <v>660</v>
      </c>
      <c r="F210" s="63" t="s">
        <v>661</v>
      </c>
      <c r="G210" s="47">
        <f>SUM(G211:G215)</f>
        <v>289000</v>
      </c>
      <c r="H210" s="47">
        <f>SUM(H211:H215)</f>
        <v>289000</v>
      </c>
    </row>
    <row r="211" spans="1:8" ht="31.15" customHeight="1">
      <c r="A211" s="336"/>
      <c r="B211" s="363"/>
      <c r="C211" s="54" t="s">
        <v>472</v>
      </c>
      <c r="D211" s="55"/>
      <c r="E211" s="145" t="s">
        <v>473</v>
      </c>
      <c r="F211" s="51" t="s">
        <v>661</v>
      </c>
      <c r="G211" s="52">
        <v>100000</v>
      </c>
      <c r="H211" s="52">
        <v>100000</v>
      </c>
    </row>
    <row r="212" spans="1:8" ht="34.9" customHeight="1">
      <c r="A212" s="336"/>
      <c r="B212" s="363"/>
      <c r="C212" s="54" t="s">
        <v>662</v>
      </c>
      <c r="D212" s="75"/>
      <c r="E212" s="150" t="s">
        <v>475</v>
      </c>
      <c r="F212" s="51" t="s">
        <v>661</v>
      </c>
      <c r="G212" s="52">
        <v>40000</v>
      </c>
      <c r="H212" s="52">
        <v>40000</v>
      </c>
    </row>
    <row r="213" spans="1:8" ht="12.75" customHeight="1">
      <c r="A213" s="336"/>
      <c r="B213" s="363"/>
      <c r="C213" s="122" t="s">
        <v>663</v>
      </c>
      <c r="D213" s="55"/>
      <c r="E213" s="54"/>
      <c r="F213" s="69" t="s">
        <v>661</v>
      </c>
      <c r="G213" s="52">
        <v>91000</v>
      </c>
      <c r="H213" s="52">
        <v>91000</v>
      </c>
    </row>
    <row r="214" spans="1:8">
      <c r="A214" s="336"/>
      <c r="B214" s="363"/>
      <c r="C214" s="54" t="s">
        <v>446</v>
      </c>
      <c r="D214" s="55"/>
      <c r="E214" s="145"/>
      <c r="F214" s="51" t="s">
        <v>661</v>
      </c>
      <c r="G214" s="52">
        <v>8000</v>
      </c>
      <c r="H214" s="52">
        <v>8000</v>
      </c>
    </row>
    <row r="215" spans="1:8">
      <c r="A215" s="336"/>
      <c r="B215" s="363"/>
      <c r="C215" s="56" t="s">
        <v>477</v>
      </c>
      <c r="D215" s="57"/>
      <c r="E215" s="149"/>
      <c r="F215" s="77" t="s">
        <v>661</v>
      </c>
      <c r="G215" s="60">
        <v>50000</v>
      </c>
      <c r="H215" s="60">
        <v>50000</v>
      </c>
    </row>
    <row r="216" spans="1:8" ht="99.6" customHeight="1">
      <c r="A216" s="336"/>
      <c r="B216" s="363"/>
      <c r="C216" s="43" t="s">
        <v>664</v>
      </c>
      <c r="D216" s="44" t="s">
        <v>665</v>
      </c>
      <c r="E216" s="157" t="s">
        <v>666</v>
      </c>
      <c r="F216" s="46" t="s">
        <v>432</v>
      </c>
      <c r="G216" s="47">
        <f>SUM(G217:G221)</f>
        <v>445000</v>
      </c>
      <c r="H216" s="47">
        <f>SUM(H217:H221)</f>
        <v>445000</v>
      </c>
    </row>
    <row r="217" spans="1:8" ht="33.6" customHeight="1">
      <c r="A217" s="336"/>
      <c r="B217" s="363"/>
      <c r="C217" s="54" t="s">
        <v>472</v>
      </c>
      <c r="D217" s="55"/>
      <c r="E217" s="145" t="s">
        <v>473</v>
      </c>
      <c r="F217" s="51" t="s">
        <v>432</v>
      </c>
      <c r="G217" s="52">
        <v>120000</v>
      </c>
      <c r="H217" s="52">
        <v>120000</v>
      </c>
    </row>
    <row r="218" spans="1:8" ht="33.6" customHeight="1">
      <c r="A218" s="336"/>
      <c r="B218" s="363"/>
      <c r="C218" s="54" t="s">
        <v>662</v>
      </c>
      <c r="D218" s="55"/>
      <c r="E218" s="150" t="s">
        <v>475</v>
      </c>
      <c r="F218" s="108" t="s">
        <v>432</v>
      </c>
      <c r="G218" s="52">
        <v>60000</v>
      </c>
      <c r="H218" s="52">
        <v>60000</v>
      </c>
    </row>
    <row r="219" spans="1:8" ht="12.75" customHeight="1">
      <c r="A219" s="336"/>
      <c r="B219" s="363"/>
      <c r="C219" s="122" t="s">
        <v>663</v>
      </c>
      <c r="D219" s="67"/>
      <c r="E219" s="54"/>
      <c r="F219" s="51" t="s">
        <v>432</v>
      </c>
      <c r="G219" s="52">
        <v>180000</v>
      </c>
      <c r="H219" s="52">
        <v>180000</v>
      </c>
    </row>
    <row r="220" spans="1:8">
      <c r="A220" s="336"/>
      <c r="B220" s="363"/>
      <c r="C220" s="54" t="s">
        <v>446</v>
      </c>
      <c r="D220" s="55"/>
      <c r="E220" s="145"/>
      <c r="F220" s="51" t="s">
        <v>432</v>
      </c>
      <c r="G220" s="52">
        <v>15000</v>
      </c>
      <c r="H220" s="52">
        <v>15000</v>
      </c>
    </row>
    <row r="221" spans="1:8">
      <c r="A221" s="336"/>
      <c r="B221" s="363"/>
      <c r="C221" s="56" t="s">
        <v>477</v>
      </c>
      <c r="D221" s="57"/>
      <c r="E221" s="149"/>
      <c r="F221" s="93" t="s">
        <v>432</v>
      </c>
      <c r="G221" s="61">
        <v>70000</v>
      </c>
      <c r="H221" s="61">
        <v>70000</v>
      </c>
    </row>
    <row r="222" spans="1:8" ht="35.450000000000003" customHeight="1">
      <c r="A222" s="336"/>
      <c r="B222" s="342"/>
      <c r="C222" s="141" t="s">
        <v>667</v>
      </c>
      <c r="D222" s="67" t="s">
        <v>668</v>
      </c>
      <c r="E222" s="158"/>
      <c r="F222" s="103" t="s">
        <v>669</v>
      </c>
      <c r="G222" s="47">
        <f>SUM(G223:G226)</f>
        <v>216000</v>
      </c>
      <c r="H222" s="47">
        <f>SUM(H223:H226)</f>
        <v>216000</v>
      </c>
    </row>
    <row r="223" spans="1:8">
      <c r="A223" s="336"/>
      <c r="B223" s="342"/>
      <c r="C223" s="54" t="s">
        <v>663</v>
      </c>
      <c r="D223" s="55"/>
      <c r="E223" s="64"/>
      <c r="F223" s="51" t="s">
        <v>661</v>
      </c>
      <c r="G223" s="52">
        <v>91000</v>
      </c>
      <c r="H223" s="52">
        <v>91000</v>
      </c>
    </row>
    <row r="224" spans="1:8">
      <c r="A224" s="336"/>
      <c r="B224" s="342"/>
      <c r="C224" s="54" t="s">
        <v>662</v>
      </c>
      <c r="D224" s="55"/>
      <c r="E224" s="64"/>
      <c r="F224" s="51" t="s">
        <v>661</v>
      </c>
      <c r="G224" s="52">
        <v>60000</v>
      </c>
      <c r="H224" s="52">
        <v>60000</v>
      </c>
    </row>
    <row r="225" spans="1:8">
      <c r="A225" s="336"/>
      <c r="B225" s="342"/>
      <c r="C225" s="54" t="s">
        <v>446</v>
      </c>
      <c r="D225" s="55"/>
      <c r="E225" s="64"/>
      <c r="F225" s="51" t="s">
        <v>661</v>
      </c>
      <c r="G225" s="52">
        <v>15000</v>
      </c>
      <c r="H225" s="52">
        <v>15000</v>
      </c>
    </row>
    <row r="226" spans="1:8">
      <c r="A226" s="336"/>
      <c r="B226" s="342"/>
      <c r="C226" s="56" t="s">
        <v>670</v>
      </c>
      <c r="D226" s="57"/>
      <c r="E226" s="65"/>
      <c r="F226" s="59" t="s">
        <v>661</v>
      </c>
      <c r="G226" s="60">
        <v>50000</v>
      </c>
      <c r="H226" s="60">
        <v>50000</v>
      </c>
    </row>
    <row r="227" spans="1:8" ht="34.15" customHeight="1">
      <c r="A227" s="336"/>
      <c r="B227" s="342"/>
      <c r="C227" s="141" t="s">
        <v>671</v>
      </c>
      <c r="D227" s="67" t="s">
        <v>672</v>
      </c>
      <c r="E227" s="158"/>
      <c r="F227" s="69" t="s">
        <v>661</v>
      </c>
      <c r="G227" s="47">
        <f>SUM(G228:G230)</f>
        <v>125000</v>
      </c>
      <c r="H227" s="47">
        <f>SUM(H228:H230)</f>
        <v>145000</v>
      </c>
    </row>
    <row r="228" spans="1:8">
      <c r="A228" s="336"/>
      <c r="B228" s="342"/>
      <c r="C228" s="54" t="s">
        <v>662</v>
      </c>
      <c r="D228" s="55"/>
      <c r="E228" s="64"/>
      <c r="F228" s="51" t="s">
        <v>661</v>
      </c>
      <c r="G228" s="52">
        <v>60000</v>
      </c>
      <c r="H228" s="52">
        <v>60000</v>
      </c>
    </row>
    <row r="229" spans="1:8">
      <c r="A229" s="336"/>
      <c r="B229" s="342"/>
      <c r="C229" s="54" t="s">
        <v>446</v>
      </c>
      <c r="D229" s="55"/>
      <c r="E229" s="64"/>
      <c r="F229" s="51" t="s">
        <v>661</v>
      </c>
      <c r="G229" s="52">
        <v>15000</v>
      </c>
      <c r="H229" s="52">
        <v>15000</v>
      </c>
    </row>
    <row r="230" spans="1:8">
      <c r="A230" s="336"/>
      <c r="B230" s="342"/>
      <c r="C230" s="56" t="s">
        <v>670</v>
      </c>
      <c r="D230" s="57"/>
      <c r="E230" s="65"/>
      <c r="F230" s="59" t="s">
        <v>661</v>
      </c>
      <c r="G230" s="60">
        <v>50000</v>
      </c>
      <c r="H230" s="60">
        <v>70000</v>
      </c>
    </row>
    <row r="231" spans="1:8" ht="37.15" customHeight="1">
      <c r="A231" s="336"/>
      <c r="B231" s="342"/>
      <c r="C231" s="141" t="s">
        <v>673</v>
      </c>
      <c r="D231" s="67" t="s">
        <v>674</v>
      </c>
      <c r="E231" s="158"/>
      <c r="F231" s="69" t="s">
        <v>432</v>
      </c>
      <c r="G231" s="47">
        <f>SUM(G232:G233)</f>
        <v>125000</v>
      </c>
      <c r="H231" s="47">
        <f>SUM(H232:H233)</f>
        <v>145000</v>
      </c>
    </row>
    <row r="232" spans="1:8">
      <c r="A232" s="336"/>
      <c r="B232" s="342"/>
      <c r="C232" s="54" t="s">
        <v>675</v>
      </c>
      <c r="D232" s="55"/>
      <c r="E232" s="64"/>
      <c r="F232" s="51" t="s">
        <v>432</v>
      </c>
      <c r="G232" s="52">
        <v>75000</v>
      </c>
      <c r="H232" s="52">
        <v>75000</v>
      </c>
    </row>
    <row r="233" spans="1:8">
      <c r="A233" s="336"/>
      <c r="B233" s="342"/>
      <c r="C233" s="56" t="s">
        <v>670</v>
      </c>
      <c r="D233" s="57"/>
      <c r="E233" s="65"/>
      <c r="F233" s="59" t="s">
        <v>432</v>
      </c>
      <c r="G233" s="60">
        <v>50000</v>
      </c>
      <c r="H233" s="60">
        <v>70000</v>
      </c>
    </row>
    <row r="234" spans="1:8">
      <c r="A234" s="336"/>
      <c r="B234" s="342"/>
      <c r="C234" s="141" t="s">
        <v>676</v>
      </c>
      <c r="D234" s="67" t="s">
        <v>677</v>
      </c>
      <c r="E234" s="158"/>
      <c r="F234" s="69" t="s">
        <v>503</v>
      </c>
      <c r="G234" s="47">
        <f>SUM(G235:G236)</f>
        <v>100000</v>
      </c>
      <c r="H234" s="47">
        <f>SUM(H235:H236)</f>
        <v>100000</v>
      </c>
    </row>
    <row r="235" spans="1:8">
      <c r="A235" s="336"/>
      <c r="B235" s="342"/>
      <c r="C235" s="98" t="s">
        <v>678</v>
      </c>
      <c r="D235" s="51"/>
      <c r="E235" s="64"/>
      <c r="F235" s="51" t="s">
        <v>503</v>
      </c>
      <c r="G235" s="52">
        <v>50000</v>
      </c>
      <c r="H235" s="52">
        <v>50000</v>
      </c>
    </row>
    <row r="236" spans="1:8">
      <c r="A236" s="336"/>
      <c r="B236" s="342"/>
      <c r="C236" s="56" t="s">
        <v>515</v>
      </c>
      <c r="D236" s="57"/>
      <c r="E236" s="65"/>
      <c r="F236" s="59" t="s">
        <v>500</v>
      </c>
      <c r="G236" s="60">
        <v>50000</v>
      </c>
      <c r="H236" s="60">
        <v>50000</v>
      </c>
    </row>
    <row r="237" spans="1:8" ht="14.45" customHeight="1">
      <c r="A237" s="336"/>
      <c r="B237" s="342"/>
      <c r="C237" s="141" t="s">
        <v>679</v>
      </c>
      <c r="D237" s="67" t="s">
        <v>680</v>
      </c>
      <c r="E237" s="158"/>
      <c r="F237" s="69" t="s">
        <v>503</v>
      </c>
      <c r="G237" s="47">
        <f>SUM(G238:G239)</f>
        <v>130000</v>
      </c>
      <c r="H237" s="47">
        <f>SUM(H238:H239)</f>
        <v>130000</v>
      </c>
    </row>
    <row r="238" spans="1:8">
      <c r="A238" s="336"/>
      <c r="B238" s="342"/>
      <c r="C238" s="98" t="s">
        <v>681</v>
      </c>
      <c r="D238" s="51"/>
      <c r="E238" s="64"/>
      <c r="F238" s="51" t="s">
        <v>503</v>
      </c>
      <c r="G238" s="52">
        <v>80000</v>
      </c>
      <c r="H238" s="52">
        <v>80000</v>
      </c>
    </row>
    <row r="239" spans="1:8">
      <c r="A239" s="337"/>
      <c r="B239" s="343"/>
      <c r="C239" s="74" t="s">
        <v>515</v>
      </c>
      <c r="D239" s="75"/>
      <c r="E239" s="78"/>
      <c r="F239" s="77" t="s">
        <v>500</v>
      </c>
      <c r="G239" s="60">
        <v>50000</v>
      </c>
      <c r="H239" s="60">
        <v>50000</v>
      </c>
    </row>
    <row r="240" spans="1:8" ht="23.25" customHeight="1">
      <c r="A240" s="341">
        <v>39</v>
      </c>
      <c r="B240" s="362" t="s">
        <v>682</v>
      </c>
      <c r="C240" s="95" t="s">
        <v>683</v>
      </c>
      <c r="D240" s="138" t="s">
        <v>684</v>
      </c>
      <c r="E240" s="135"/>
      <c r="F240" s="46" t="s">
        <v>503</v>
      </c>
      <c r="G240" s="47">
        <f>SUM(G241:G244)</f>
        <v>420000</v>
      </c>
      <c r="H240" s="47">
        <f>SUM(H241:H244)</f>
        <v>420000</v>
      </c>
    </row>
    <row r="241" spans="1:8" ht="33.6" customHeight="1">
      <c r="A241" s="336"/>
      <c r="B241" s="363"/>
      <c r="C241" s="122" t="s">
        <v>518</v>
      </c>
      <c r="D241" s="55"/>
      <c r="E241" s="102" t="s">
        <v>685</v>
      </c>
      <c r="F241" s="108" t="s">
        <v>503</v>
      </c>
      <c r="G241" s="111">
        <v>210000</v>
      </c>
      <c r="H241" s="111">
        <v>210000</v>
      </c>
    </row>
    <row r="242" spans="1:8">
      <c r="A242" s="336"/>
      <c r="B242" s="363"/>
      <c r="C242" s="54" t="s">
        <v>686</v>
      </c>
      <c r="D242" s="55"/>
      <c r="E242" s="64" t="s">
        <v>687</v>
      </c>
      <c r="F242" s="59" t="s">
        <v>503</v>
      </c>
      <c r="G242" s="52">
        <v>50000</v>
      </c>
      <c r="H242" s="52">
        <v>50000</v>
      </c>
    </row>
    <row r="243" spans="1:8" ht="13.5" customHeight="1">
      <c r="A243" s="336"/>
      <c r="B243" s="363"/>
      <c r="C243" s="159" t="s">
        <v>688</v>
      </c>
      <c r="D243" s="160"/>
      <c r="E243" s="64" t="s">
        <v>689</v>
      </c>
      <c r="F243" s="88" t="s">
        <v>503</v>
      </c>
      <c r="G243" s="52">
        <v>60000</v>
      </c>
      <c r="H243" s="52">
        <v>60000</v>
      </c>
    </row>
    <row r="244" spans="1:8" ht="13.5" customHeight="1">
      <c r="A244" s="336"/>
      <c r="B244" s="363"/>
      <c r="C244" s="56" t="s">
        <v>690</v>
      </c>
      <c r="D244" s="57"/>
      <c r="E244" s="65" t="s">
        <v>691</v>
      </c>
      <c r="F244" s="88" t="s">
        <v>503</v>
      </c>
      <c r="G244" s="60">
        <v>100000</v>
      </c>
      <c r="H244" s="60">
        <v>100000</v>
      </c>
    </row>
    <row r="245" spans="1:8" ht="25.9" customHeight="1">
      <c r="A245" s="341">
        <v>40</v>
      </c>
      <c r="B245" s="361" t="s">
        <v>692</v>
      </c>
      <c r="C245" s="95" t="s">
        <v>693</v>
      </c>
      <c r="D245" s="96" t="s">
        <v>694</v>
      </c>
      <c r="E245" s="161"/>
      <c r="F245" s="46" t="s">
        <v>432</v>
      </c>
      <c r="G245" s="104">
        <f>SUM(G246:G249)</f>
        <v>400000</v>
      </c>
      <c r="H245" s="104">
        <f>SUM(H246:H249)</f>
        <v>400000</v>
      </c>
    </row>
    <row r="246" spans="1:8" ht="30">
      <c r="A246" s="336"/>
      <c r="B246" s="342"/>
      <c r="C246" s="159" t="s">
        <v>695</v>
      </c>
      <c r="D246" s="160"/>
      <c r="E246" s="74" t="s">
        <v>416</v>
      </c>
      <c r="F246" s="108" t="s">
        <v>432</v>
      </c>
      <c r="G246" s="52">
        <v>240000</v>
      </c>
      <c r="H246" s="52">
        <v>240000</v>
      </c>
    </row>
    <row r="247" spans="1:8" ht="25.9" customHeight="1">
      <c r="A247" s="336"/>
      <c r="B247" s="342"/>
      <c r="C247" s="54" t="s">
        <v>696</v>
      </c>
      <c r="D247" s="67"/>
      <c r="E247" s="102" t="s">
        <v>697</v>
      </c>
      <c r="F247" s="51" t="s">
        <v>432</v>
      </c>
      <c r="G247" s="52">
        <v>50000</v>
      </c>
      <c r="H247" s="52">
        <v>50000</v>
      </c>
    </row>
    <row r="248" spans="1:8" ht="13.5" customHeight="1">
      <c r="A248" s="336"/>
      <c r="B248" s="342"/>
      <c r="C248" s="122" t="s">
        <v>698</v>
      </c>
      <c r="D248" s="67"/>
      <c r="E248" s="102"/>
      <c r="F248" s="108" t="s">
        <v>432</v>
      </c>
      <c r="G248" s="52">
        <v>50000</v>
      </c>
      <c r="H248" s="52">
        <v>50000</v>
      </c>
    </row>
    <row r="249" spans="1:8" ht="13.5" customHeight="1">
      <c r="A249" s="337"/>
      <c r="B249" s="343"/>
      <c r="C249" s="159" t="s">
        <v>699</v>
      </c>
      <c r="D249" s="160"/>
      <c r="E249" s="78"/>
      <c r="F249" s="59" t="s">
        <v>432</v>
      </c>
      <c r="G249" s="52">
        <v>60000</v>
      </c>
      <c r="H249" s="52">
        <v>60000</v>
      </c>
    </row>
    <row r="250" spans="1:8" ht="25.9" customHeight="1">
      <c r="A250" s="341">
        <v>41</v>
      </c>
      <c r="B250" s="361" t="s">
        <v>700</v>
      </c>
      <c r="C250" s="95" t="str">
        <f>B250</f>
        <v>Poster kính</v>
      </c>
      <c r="D250" s="96" t="s">
        <v>701</v>
      </c>
      <c r="E250" s="97" t="s">
        <v>702</v>
      </c>
      <c r="F250" s="46" t="s">
        <v>432</v>
      </c>
      <c r="G250" s="47">
        <f>SUM(G251:G253)</f>
        <v>630000</v>
      </c>
      <c r="H250" s="47">
        <f>SUM(H251:H253)</f>
        <v>700000</v>
      </c>
    </row>
    <row r="251" spans="1:8" ht="13.5" customHeight="1">
      <c r="A251" s="336"/>
      <c r="B251" s="342"/>
      <c r="C251" s="98" t="s">
        <v>703</v>
      </c>
      <c r="D251" s="108"/>
      <c r="E251" s="102"/>
      <c r="F251" s="51" t="s">
        <v>432</v>
      </c>
      <c r="G251" s="52">
        <v>80000</v>
      </c>
      <c r="H251" s="52">
        <v>80000</v>
      </c>
    </row>
    <row r="252" spans="1:8" ht="13.5" customHeight="1">
      <c r="A252" s="336"/>
      <c r="B252" s="342"/>
      <c r="C252" s="107" t="s">
        <v>704</v>
      </c>
      <c r="D252" s="77"/>
      <c r="E252" s="109" t="s">
        <v>705</v>
      </c>
      <c r="F252" s="51" t="s">
        <v>432</v>
      </c>
      <c r="G252" s="52">
        <v>200000</v>
      </c>
      <c r="H252" s="52">
        <v>230000</v>
      </c>
    </row>
    <row r="253" spans="1:8" ht="27" customHeight="1">
      <c r="A253" s="337"/>
      <c r="B253" s="343"/>
      <c r="C253" s="162" t="s">
        <v>704</v>
      </c>
      <c r="D253" s="59"/>
      <c r="E253" s="56" t="s">
        <v>706</v>
      </c>
      <c r="F253" s="59" t="s">
        <v>432</v>
      </c>
      <c r="G253" s="60">
        <v>350000</v>
      </c>
      <c r="H253" s="60">
        <v>390000</v>
      </c>
    </row>
    <row r="254" spans="1:8" ht="44.45" customHeight="1">
      <c r="A254" s="341">
        <v>42</v>
      </c>
      <c r="B254" s="361" t="s">
        <v>707</v>
      </c>
      <c r="C254" s="95" t="str">
        <f>B254</f>
        <v>Poster mica</v>
      </c>
      <c r="D254" s="96" t="s">
        <v>708</v>
      </c>
      <c r="E254" s="97" t="s">
        <v>702</v>
      </c>
      <c r="F254" s="46" t="s">
        <v>432</v>
      </c>
      <c r="G254" s="47">
        <f>SUM(G255:G257)</f>
        <v>785000</v>
      </c>
      <c r="H254" s="47">
        <f>SUM(H255:H257)</f>
        <v>785000</v>
      </c>
    </row>
    <row r="255" spans="1:8" ht="44.45" customHeight="1">
      <c r="A255" s="336"/>
      <c r="B255" s="342"/>
      <c r="C255" s="107" t="s">
        <v>703</v>
      </c>
      <c r="D255" s="108"/>
      <c r="E255" s="102" t="s">
        <v>709</v>
      </c>
      <c r="F255" s="51" t="s">
        <v>432</v>
      </c>
      <c r="G255" s="52">
        <v>85000</v>
      </c>
      <c r="H255" s="52">
        <v>85000</v>
      </c>
    </row>
    <row r="256" spans="1:8" ht="44.45" customHeight="1">
      <c r="A256" s="336"/>
      <c r="B256" s="342"/>
      <c r="C256" s="107" t="s">
        <v>710</v>
      </c>
      <c r="D256" s="108"/>
      <c r="E256" s="109" t="s">
        <v>711</v>
      </c>
      <c r="F256" s="51" t="s">
        <v>432</v>
      </c>
      <c r="G256" s="52">
        <v>350000</v>
      </c>
      <c r="H256" s="52">
        <v>350000</v>
      </c>
    </row>
    <row r="257" spans="1:8" ht="44.45" customHeight="1">
      <c r="A257" s="336"/>
      <c r="B257" s="342"/>
      <c r="C257" s="107"/>
      <c r="D257" s="108"/>
      <c r="E257" s="109" t="s">
        <v>712</v>
      </c>
      <c r="F257" s="51" t="s">
        <v>432</v>
      </c>
      <c r="G257" s="52">
        <v>350000</v>
      </c>
      <c r="H257" s="52">
        <v>350000</v>
      </c>
    </row>
    <row r="258" spans="1:8" ht="44.45" customHeight="1">
      <c r="A258" s="163">
        <v>43</v>
      </c>
      <c r="B258" s="164" t="s">
        <v>713</v>
      </c>
      <c r="C258" s="95" t="str">
        <f>B258</f>
        <v>Flag line
(Số lượng tối thiểu 1000m/lần đặt)</v>
      </c>
      <c r="D258" s="138" t="s">
        <v>714</v>
      </c>
      <c r="E258" s="161" t="s">
        <v>407</v>
      </c>
      <c r="F258" s="46" t="s">
        <v>715</v>
      </c>
      <c r="G258" s="129">
        <v>23000</v>
      </c>
      <c r="H258" s="129">
        <v>23000</v>
      </c>
    </row>
    <row r="259" spans="1:8" ht="28.15" customHeight="1">
      <c r="A259" s="341">
        <v>44</v>
      </c>
      <c r="B259" s="361" t="s">
        <v>716</v>
      </c>
      <c r="C259" s="95" t="str">
        <f>B259</f>
        <v>Decal dán sàn nhà</v>
      </c>
      <c r="D259" s="96" t="s">
        <v>717</v>
      </c>
      <c r="E259" s="135"/>
      <c r="F259" s="46" t="s">
        <v>432</v>
      </c>
      <c r="G259" s="47">
        <f>SUM(G260:G263)</f>
        <v>210000</v>
      </c>
      <c r="H259" s="47">
        <f>SUM(H260:H263)</f>
        <v>210000</v>
      </c>
    </row>
    <row r="260" spans="1:8" ht="28.15" customHeight="1">
      <c r="A260" s="336"/>
      <c r="B260" s="342"/>
      <c r="C260" s="54" t="s">
        <v>718</v>
      </c>
      <c r="D260" s="67"/>
      <c r="E260" s="102" t="s">
        <v>719</v>
      </c>
      <c r="F260" s="51" t="s">
        <v>432</v>
      </c>
      <c r="G260" s="52">
        <v>75000</v>
      </c>
      <c r="H260" s="52">
        <v>75000</v>
      </c>
    </row>
    <row r="261" spans="1:8" ht="28.15" customHeight="1">
      <c r="A261" s="336"/>
      <c r="B261" s="342"/>
      <c r="C261" s="74" t="s">
        <v>720</v>
      </c>
      <c r="D261" s="55"/>
      <c r="E261" s="64" t="s">
        <v>721</v>
      </c>
      <c r="F261" s="77"/>
      <c r="G261" s="61">
        <v>10000</v>
      </c>
      <c r="H261" s="61">
        <v>10000</v>
      </c>
    </row>
    <row r="262" spans="1:8" ht="28.15" customHeight="1">
      <c r="A262" s="336"/>
      <c r="B262" s="342"/>
      <c r="C262" s="74" t="s">
        <v>722</v>
      </c>
      <c r="D262" s="160"/>
      <c r="E262" s="109"/>
      <c r="F262" s="77" t="s">
        <v>432</v>
      </c>
      <c r="G262" s="61">
        <v>75000</v>
      </c>
      <c r="H262" s="61">
        <v>75000</v>
      </c>
    </row>
    <row r="263" spans="1:8" ht="28.15" customHeight="1">
      <c r="A263" s="337"/>
      <c r="B263" s="343"/>
      <c r="C263" s="56" t="s">
        <v>723</v>
      </c>
      <c r="D263" s="57"/>
      <c r="E263" s="65"/>
      <c r="F263" s="59" t="s">
        <v>432</v>
      </c>
      <c r="G263" s="60">
        <v>50000</v>
      </c>
      <c r="H263" s="60">
        <v>50000</v>
      </c>
    </row>
    <row r="264" spans="1:8" ht="29.25" customHeight="1">
      <c r="A264" s="341">
        <v>45</v>
      </c>
      <c r="B264" s="361" t="s">
        <v>724</v>
      </c>
      <c r="C264" s="95" t="str">
        <f>B264</f>
        <v>Decal trong dán cửa kính</v>
      </c>
      <c r="D264" s="96" t="s">
        <v>725</v>
      </c>
      <c r="E264" s="97"/>
      <c r="F264" s="46" t="s">
        <v>432</v>
      </c>
      <c r="G264" s="47">
        <f>SUM(G265:G267)</f>
        <v>145000</v>
      </c>
      <c r="H264" s="47">
        <f>SUM(H265:H267)</f>
        <v>155000</v>
      </c>
    </row>
    <row r="265" spans="1:8">
      <c r="A265" s="336"/>
      <c r="B265" s="342"/>
      <c r="C265" s="54" t="s">
        <v>726</v>
      </c>
      <c r="D265" s="67"/>
      <c r="E265" s="102" t="s">
        <v>719</v>
      </c>
      <c r="F265" s="51" t="s">
        <v>432</v>
      </c>
      <c r="G265" s="52">
        <v>75000</v>
      </c>
      <c r="H265" s="52">
        <v>75000</v>
      </c>
    </row>
    <row r="266" spans="1:8">
      <c r="A266" s="336"/>
      <c r="B266" s="342"/>
      <c r="C266" s="74" t="s">
        <v>720</v>
      </c>
      <c r="D266" s="160"/>
      <c r="E266" s="109" t="s">
        <v>721</v>
      </c>
      <c r="F266" s="77" t="s">
        <v>432</v>
      </c>
      <c r="G266" s="61">
        <v>20000</v>
      </c>
      <c r="H266" s="61">
        <v>20000</v>
      </c>
    </row>
    <row r="267" spans="1:8" ht="15.75" customHeight="1">
      <c r="A267" s="337"/>
      <c r="B267" s="343"/>
      <c r="C267" s="56" t="s">
        <v>723</v>
      </c>
      <c r="D267" s="57"/>
      <c r="E267" s="65"/>
      <c r="F267" s="59" t="s">
        <v>432</v>
      </c>
      <c r="G267" s="60">
        <v>50000</v>
      </c>
      <c r="H267" s="60">
        <v>60000</v>
      </c>
    </row>
    <row r="268" spans="1:8" ht="30.6" customHeight="1">
      <c r="A268" s="339">
        <v>46</v>
      </c>
      <c r="B268" s="365" t="s">
        <v>727</v>
      </c>
      <c r="C268" s="366"/>
      <c r="D268" s="160" t="s">
        <v>728</v>
      </c>
      <c r="E268" s="143" t="s">
        <v>217</v>
      </c>
      <c r="F268" s="46" t="s">
        <v>432</v>
      </c>
      <c r="G268" s="165">
        <v>145000</v>
      </c>
      <c r="H268" s="165"/>
    </row>
    <row r="269" spans="1:8" ht="51.6" customHeight="1">
      <c r="A269" s="339"/>
      <c r="B269" s="367"/>
      <c r="C269" s="368"/>
      <c r="D269" s="75" t="s">
        <v>729</v>
      </c>
      <c r="E269" s="50" t="s">
        <v>219</v>
      </c>
      <c r="F269" s="51" t="s">
        <v>432</v>
      </c>
      <c r="G269" s="111">
        <v>160000</v>
      </c>
      <c r="H269" s="111"/>
    </row>
    <row r="270" spans="1:8" ht="30.6" customHeight="1">
      <c r="A270" s="339"/>
      <c r="B270" s="367"/>
      <c r="C270" s="368"/>
      <c r="D270" s="75" t="s">
        <v>730</v>
      </c>
      <c r="E270" s="143" t="s">
        <v>221</v>
      </c>
      <c r="F270" s="51" t="s">
        <v>432</v>
      </c>
      <c r="G270" s="110"/>
      <c r="H270" s="110">
        <v>175000</v>
      </c>
    </row>
    <row r="271" spans="1:8" ht="45">
      <c r="A271" s="339"/>
      <c r="B271" s="369"/>
      <c r="C271" s="370"/>
      <c r="D271" s="57" t="s">
        <v>731</v>
      </c>
      <c r="E271" s="58" t="s">
        <v>223</v>
      </c>
      <c r="F271" s="108" t="s">
        <v>432</v>
      </c>
      <c r="G271" s="82"/>
      <c r="H271" s="82">
        <v>140000</v>
      </c>
    </row>
    <row r="272" spans="1:8" ht="27.6" customHeight="1">
      <c r="A272" s="339">
        <v>47</v>
      </c>
      <c r="B272" s="365" t="s">
        <v>732</v>
      </c>
      <c r="C272" s="366"/>
      <c r="D272" s="160" t="s">
        <v>733</v>
      </c>
      <c r="E272" s="143" t="s">
        <v>734</v>
      </c>
      <c r="F272" s="46" t="s">
        <v>432</v>
      </c>
      <c r="G272" s="166">
        <v>180000</v>
      </c>
      <c r="H272" s="166"/>
    </row>
    <row r="273" spans="1:8" ht="55.15" customHeight="1">
      <c r="A273" s="339"/>
      <c r="B273" s="367"/>
      <c r="C273" s="368"/>
      <c r="D273" s="75" t="s">
        <v>735</v>
      </c>
      <c r="E273" s="50" t="s">
        <v>736</v>
      </c>
      <c r="F273" s="51" t="s">
        <v>432</v>
      </c>
      <c r="G273" s="111">
        <v>200000</v>
      </c>
      <c r="H273" s="111"/>
    </row>
    <row r="274" spans="1:8" ht="28.15" customHeight="1">
      <c r="A274" s="339"/>
      <c r="B274" s="367"/>
      <c r="C274" s="368"/>
      <c r="D274" s="75" t="s">
        <v>737</v>
      </c>
      <c r="E274" s="143" t="s">
        <v>738</v>
      </c>
      <c r="F274" s="51" t="s">
        <v>432</v>
      </c>
      <c r="G274" s="110"/>
      <c r="H274" s="110">
        <v>200000</v>
      </c>
    </row>
    <row r="275" spans="1:8" ht="60.6" customHeight="1">
      <c r="A275" s="339"/>
      <c r="B275" s="367"/>
      <c r="C275" s="368"/>
      <c r="D275" s="75" t="s">
        <v>739</v>
      </c>
      <c r="E275" s="76" t="s">
        <v>740</v>
      </c>
      <c r="F275" s="108" t="s">
        <v>432</v>
      </c>
      <c r="G275" s="82"/>
      <c r="H275" s="167">
        <v>180000</v>
      </c>
    </row>
    <row r="276" spans="1:8" ht="28.9" customHeight="1">
      <c r="A276" s="364">
        <v>48</v>
      </c>
      <c r="B276" s="365" t="s">
        <v>741</v>
      </c>
      <c r="C276" s="366"/>
      <c r="D276" s="168" t="s">
        <v>742</v>
      </c>
      <c r="E276" s="142" t="s">
        <v>743</v>
      </c>
      <c r="F276" s="46" t="s">
        <v>744</v>
      </c>
      <c r="G276" s="169">
        <v>50000</v>
      </c>
      <c r="H276" s="169"/>
    </row>
    <row r="277" spans="1:8" ht="28.9" customHeight="1">
      <c r="A277" s="364"/>
      <c r="B277" s="367"/>
      <c r="C277" s="368"/>
      <c r="D277" s="55" t="s">
        <v>745</v>
      </c>
      <c r="E277" s="170" t="s">
        <v>237</v>
      </c>
      <c r="F277" s="51" t="s">
        <v>744</v>
      </c>
      <c r="G277" s="111">
        <v>50000</v>
      </c>
      <c r="H277" s="111"/>
    </row>
    <row r="278" spans="1:8" ht="28.9" customHeight="1">
      <c r="A278" s="364"/>
      <c r="B278" s="367"/>
      <c r="C278" s="368"/>
      <c r="D278" s="171" t="s">
        <v>746</v>
      </c>
      <c r="E278" s="146" t="s">
        <v>747</v>
      </c>
      <c r="F278" s="51" t="s">
        <v>744</v>
      </c>
      <c r="G278" s="172"/>
      <c r="H278" s="110">
        <v>70000</v>
      </c>
    </row>
    <row r="279" spans="1:8" ht="28.9" customHeight="1">
      <c r="A279" s="364"/>
      <c r="B279" s="369"/>
      <c r="C279" s="370"/>
      <c r="D279" s="173" t="s">
        <v>748</v>
      </c>
      <c r="E279" s="92" t="s">
        <v>241</v>
      </c>
      <c r="F279" s="93" t="s">
        <v>744</v>
      </c>
      <c r="G279" s="174"/>
      <c r="H279" s="82">
        <v>60000</v>
      </c>
    </row>
    <row r="280" spans="1:8" ht="28.9" customHeight="1">
      <c r="A280" s="339">
        <v>49</v>
      </c>
      <c r="B280" s="365" t="s">
        <v>749</v>
      </c>
      <c r="C280" s="366"/>
      <c r="D280" s="44" t="s">
        <v>750</v>
      </c>
      <c r="E280" s="45" t="s">
        <v>751</v>
      </c>
      <c r="F280" s="46" t="s">
        <v>752</v>
      </c>
      <c r="G280" s="175">
        <v>40000</v>
      </c>
      <c r="H280" s="175"/>
    </row>
    <row r="281" spans="1:8" ht="51.6" customHeight="1">
      <c r="A281" s="339"/>
      <c r="B281" s="367"/>
      <c r="C281" s="368"/>
      <c r="D281" s="55" t="s">
        <v>753</v>
      </c>
      <c r="E281" s="143" t="s">
        <v>244</v>
      </c>
      <c r="F281" s="51" t="s">
        <v>752</v>
      </c>
      <c r="G281" s="111">
        <v>50000</v>
      </c>
      <c r="H281" s="111"/>
    </row>
    <row r="282" spans="1:8" ht="59.45" customHeight="1">
      <c r="A282" s="339"/>
      <c r="B282" s="367"/>
      <c r="C282" s="368"/>
      <c r="D282" s="55" t="s">
        <v>754</v>
      </c>
      <c r="E282" s="50" t="s">
        <v>246</v>
      </c>
      <c r="F282" s="51" t="s">
        <v>752</v>
      </c>
      <c r="G282" s="110">
        <v>120000</v>
      </c>
      <c r="H282" s="110"/>
    </row>
    <row r="283" spans="1:8" ht="31.15" customHeight="1">
      <c r="A283" s="339"/>
      <c r="B283" s="367"/>
      <c r="C283" s="368"/>
      <c r="D283" s="160" t="s">
        <v>755</v>
      </c>
      <c r="E283" s="50" t="s">
        <v>756</v>
      </c>
      <c r="F283" s="51" t="s">
        <v>752</v>
      </c>
      <c r="G283" s="111"/>
      <c r="H283" s="111">
        <v>60000</v>
      </c>
    </row>
    <row r="284" spans="1:8" ht="53.45" customHeight="1">
      <c r="A284" s="339"/>
      <c r="B284" s="369"/>
      <c r="C284" s="370"/>
      <c r="D284" s="57" t="s">
        <v>757</v>
      </c>
      <c r="E284" s="58" t="s">
        <v>249</v>
      </c>
      <c r="F284" s="108" t="s">
        <v>752</v>
      </c>
      <c r="G284" s="176"/>
      <c r="H284" s="176">
        <v>120000</v>
      </c>
    </row>
    <row r="285" spans="1:8" ht="31.15" customHeight="1">
      <c r="A285" s="339">
        <v>50</v>
      </c>
      <c r="B285" s="365" t="s">
        <v>758</v>
      </c>
      <c r="C285" s="366"/>
      <c r="D285" s="160" t="s">
        <v>759</v>
      </c>
      <c r="E285" s="143" t="s">
        <v>760</v>
      </c>
      <c r="F285" s="46" t="s">
        <v>752</v>
      </c>
      <c r="G285" s="166">
        <v>50000</v>
      </c>
      <c r="H285" s="166"/>
    </row>
    <row r="286" spans="1:8" ht="55.15" customHeight="1">
      <c r="A286" s="339"/>
      <c r="B286" s="367"/>
      <c r="C286" s="368"/>
      <c r="D286" s="75" t="s">
        <v>761</v>
      </c>
      <c r="E286" s="50" t="s">
        <v>762</v>
      </c>
      <c r="F286" s="51" t="s">
        <v>752</v>
      </c>
      <c r="G286" s="111">
        <v>50000</v>
      </c>
      <c r="H286" s="111"/>
    </row>
    <row r="287" spans="1:8" ht="31.15" customHeight="1">
      <c r="A287" s="339"/>
      <c r="B287" s="367"/>
      <c r="C287" s="368"/>
      <c r="D287" s="75" t="s">
        <v>763</v>
      </c>
      <c r="E287" s="50" t="s">
        <v>764</v>
      </c>
      <c r="F287" s="51" t="s">
        <v>752</v>
      </c>
      <c r="G287" s="110"/>
      <c r="H287" s="111">
        <v>50000</v>
      </c>
    </row>
    <row r="288" spans="1:8" ht="60" customHeight="1">
      <c r="A288" s="339"/>
      <c r="B288" s="369"/>
      <c r="C288" s="370"/>
      <c r="D288" s="57" t="s">
        <v>765</v>
      </c>
      <c r="E288" s="58" t="s">
        <v>255</v>
      </c>
      <c r="F288" s="108" t="s">
        <v>752</v>
      </c>
      <c r="G288" s="82"/>
      <c r="H288" s="176">
        <v>50000</v>
      </c>
    </row>
    <row r="289" spans="1:8" ht="31.15" customHeight="1">
      <c r="A289" s="339">
        <v>51</v>
      </c>
      <c r="B289" s="365" t="s">
        <v>766</v>
      </c>
      <c r="C289" s="366"/>
      <c r="D289" s="44" t="s">
        <v>767</v>
      </c>
      <c r="E289" s="143" t="s">
        <v>257</v>
      </c>
      <c r="F289" s="46" t="s">
        <v>752</v>
      </c>
      <c r="G289" s="111">
        <v>200000</v>
      </c>
      <c r="H289" s="111"/>
    </row>
    <row r="290" spans="1:8" ht="55.15" customHeight="1">
      <c r="A290" s="339"/>
      <c r="B290" s="367"/>
      <c r="C290" s="368"/>
      <c r="D290" s="160" t="s">
        <v>768</v>
      </c>
      <c r="E290" s="50" t="s">
        <v>259</v>
      </c>
      <c r="F290" s="51" t="s">
        <v>752</v>
      </c>
      <c r="G290" s="110">
        <v>250000</v>
      </c>
      <c r="H290" s="110"/>
    </row>
    <row r="291" spans="1:8" ht="31.15" customHeight="1">
      <c r="A291" s="339"/>
      <c r="B291" s="367"/>
      <c r="C291" s="368"/>
      <c r="D291" s="55" t="s">
        <v>769</v>
      </c>
      <c r="E291" s="50" t="s">
        <v>261</v>
      </c>
      <c r="F291" s="51" t="s">
        <v>752</v>
      </c>
      <c r="G291" s="172"/>
      <c r="H291" s="167">
        <v>200000</v>
      </c>
    </row>
    <row r="292" spans="1:8" ht="54" customHeight="1">
      <c r="A292" s="339"/>
      <c r="B292" s="369"/>
      <c r="C292" s="370"/>
      <c r="D292" s="91" t="s">
        <v>770</v>
      </c>
      <c r="E292" s="58" t="s">
        <v>263</v>
      </c>
      <c r="F292" s="93" t="s">
        <v>752</v>
      </c>
      <c r="G292" s="174"/>
      <c r="H292" s="82">
        <v>250000</v>
      </c>
    </row>
    <row r="293" spans="1:8" ht="34.9" customHeight="1">
      <c r="A293" s="341">
        <v>52</v>
      </c>
      <c r="B293" s="349" t="s">
        <v>771</v>
      </c>
      <c r="C293" s="375" t="s">
        <v>772</v>
      </c>
      <c r="D293" s="44" t="s">
        <v>773</v>
      </c>
      <c r="E293" s="45" t="s">
        <v>226</v>
      </c>
      <c r="F293" s="377" t="s">
        <v>432</v>
      </c>
      <c r="G293" s="175">
        <v>80000</v>
      </c>
      <c r="H293" s="175"/>
    </row>
    <row r="294" spans="1:8" ht="34.9" customHeight="1">
      <c r="A294" s="336"/>
      <c r="B294" s="338"/>
      <c r="C294" s="371"/>
      <c r="D294" s="160" t="s">
        <v>774</v>
      </c>
      <c r="E294" s="50" t="s">
        <v>266</v>
      </c>
      <c r="F294" s="373"/>
      <c r="G294" s="111">
        <v>120000</v>
      </c>
      <c r="H294" s="110"/>
    </row>
    <row r="295" spans="1:8" ht="34.9" customHeight="1">
      <c r="A295" s="336"/>
      <c r="B295" s="338"/>
      <c r="C295" s="371"/>
      <c r="D295" s="75" t="s">
        <v>775</v>
      </c>
      <c r="E295" s="50" t="s">
        <v>776</v>
      </c>
      <c r="F295" s="373" t="s">
        <v>432</v>
      </c>
      <c r="G295" s="110"/>
      <c r="H295" s="110">
        <v>75000</v>
      </c>
    </row>
    <row r="296" spans="1:8" ht="55.15" customHeight="1">
      <c r="A296" s="336"/>
      <c r="B296" s="338"/>
      <c r="C296" s="376"/>
      <c r="D296" s="55" t="s">
        <v>777</v>
      </c>
      <c r="E296" s="146" t="s">
        <v>269</v>
      </c>
      <c r="F296" s="373"/>
      <c r="G296" s="177"/>
      <c r="H296" s="111">
        <v>120000</v>
      </c>
    </row>
    <row r="297" spans="1:8" ht="34.9" customHeight="1">
      <c r="A297" s="336"/>
      <c r="B297" s="338"/>
      <c r="C297" s="371" t="s">
        <v>778</v>
      </c>
      <c r="D297" s="67" t="s">
        <v>779</v>
      </c>
      <c r="E297" s="170" t="s">
        <v>226</v>
      </c>
      <c r="F297" s="372" t="s">
        <v>780</v>
      </c>
      <c r="G297" s="110">
        <v>80000</v>
      </c>
      <c r="H297" s="165"/>
    </row>
    <row r="298" spans="1:8" ht="34.9" customHeight="1">
      <c r="A298" s="336"/>
      <c r="B298" s="338"/>
      <c r="C298" s="371"/>
      <c r="D298" s="160" t="s">
        <v>781</v>
      </c>
      <c r="E298" s="50" t="s">
        <v>266</v>
      </c>
      <c r="F298" s="373"/>
      <c r="G298" s="110">
        <v>120000</v>
      </c>
      <c r="H298" s="110"/>
    </row>
    <row r="299" spans="1:8" ht="34.9" customHeight="1">
      <c r="A299" s="336"/>
      <c r="B299" s="338"/>
      <c r="C299" s="371"/>
      <c r="D299" s="75" t="s">
        <v>782</v>
      </c>
      <c r="E299" s="50" t="s">
        <v>776</v>
      </c>
      <c r="F299" s="373" t="s">
        <v>780</v>
      </c>
      <c r="G299" s="110"/>
      <c r="H299" s="110">
        <v>100000</v>
      </c>
    </row>
    <row r="300" spans="1:8" ht="34.9" customHeight="1">
      <c r="A300" s="336"/>
      <c r="B300" s="338"/>
      <c r="C300" s="371"/>
      <c r="D300" s="75" t="s">
        <v>783</v>
      </c>
      <c r="E300" s="76" t="s">
        <v>269</v>
      </c>
      <c r="F300" s="373"/>
      <c r="G300" s="177"/>
      <c r="H300" s="177">
        <v>120000</v>
      </c>
    </row>
    <row r="301" spans="1:8" ht="34.9" customHeight="1">
      <c r="A301" s="336"/>
      <c r="B301" s="338"/>
      <c r="C301" s="371" t="s">
        <v>784</v>
      </c>
      <c r="D301" s="55" t="s">
        <v>785</v>
      </c>
      <c r="E301" s="146" t="s">
        <v>226</v>
      </c>
      <c r="F301" s="372" t="s">
        <v>432</v>
      </c>
      <c r="G301" s="110">
        <v>50000</v>
      </c>
      <c r="H301" s="110"/>
    </row>
    <row r="302" spans="1:8" ht="34.9" customHeight="1">
      <c r="A302" s="336"/>
      <c r="B302" s="338"/>
      <c r="C302" s="371"/>
      <c r="D302" s="160" t="s">
        <v>786</v>
      </c>
      <c r="E302" s="50" t="s">
        <v>266</v>
      </c>
      <c r="F302" s="373"/>
      <c r="G302" s="111">
        <v>120000</v>
      </c>
      <c r="H302" s="110"/>
    </row>
    <row r="303" spans="1:8" ht="34.9" customHeight="1">
      <c r="A303" s="336"/>
      <c r="B303" s="338"/>
      <c r="C303" s="371"/>
      <c r="D303" s="75" t="s">
        <v>787</v>
      </c>
      <c r="E303" s="50" t="s">
        <v>776</v>
      </c>
      <c r="F303" s="373" t="s">
        <v>432</v>
      </c>
      <c r="G303" s="110"/>
      <c r="H303" s="110">
        <v>60000</v>
      </c>
    </row>
    <row r="304" spans="1:8" ht="34.9" customHeight="1">
      <c r="A304" s="336"/>
      <c r="B304" s="338"/>
      <c r="C304" s="371"/>
      <c r="D304" s="75" t="s">
        <v>788</v>
      </c>
      <c r="E304" s="76" t="s">
        <v>269</v>
      </c>
      <c r="F304" s="374"/>
      <c r="G304" s="177"/>
      <c r="H304" s="167">
        <v>120000</v>
      </c>
    </row>
    <row r="305" spans="1:8" ht="34.9" customHeight="1">
      <c r="A305" s="336"/>
      <c r="B305" s="338"/>
      <c r="C305" s="371" t="s">
        <v>789</v>
      </c>
      <c r="D305" s="55" t="s">
        <v>790</v>
      </c>
      <c r="E305" s="146" t="s">
        <v>226</v>
      </c>
      <c r="F305" s="373" t="s">
        <v>432</v>
      </c>
      <c r="G305" s="110">
        <v>50000</v>
      </c>
      <c r="H305" s="110"/>
    </row>
    <row r="306" spans="1:8" ht="34.9" customHeight="1">
      <c r="A306" s="336"/>
      <c r="B306" s="338"/>
      <c r="C306" s="371"/>
      <c r="D306" s="55" t="s">
        <v>791</v>
      </c>
      <c r="E306" s="50" t="s">
        <v>266</v>
      </c>
      <c r="F306" s="373"/>
      <c r="G306" s="111">
        <v>120000</v>
      </c>
      <c r="H306" s="110"/>
    </row>
    <row r="307" spans="1:8" ht="34.9" customHeight="1">
      <c r="A307" s="336"/>
      <c r="B307" s="338"/>
      <c r="C307" s="371"/>
      <c r="D307" s="160" t="s">
        <v>792</v>
      </c>
      <c r="E307" s="50" t="s">
        <v>776</v>
      </c>
      <c r="F307" s="373" t="s">
        <v>432</v>
      </c>
      <c r="G307" s="110"/>
      <c r="H307" s="110">
        <v>60000</v>
      </c>
    </row>
    <row r="308" spans="1:8" ht="66.599999999999994" customHeight="1">
      <c r="A308" s="336"/>
      <c r="B308" s="338"/>
      <c r="C308" s="371"/>
      <c r="D308" s="75" t="s">
        <v>793</v>
      </c>
      <c r="E308" s="146" t="s">
        <v>269</v>
      </c>
      <c r="F308" s="374"/>
      <c r="G308" s="110"/>
      <c r="H308" s="167">
        <v>120000</v>
      </c>
    </row>
    <row r="309" spans="1:8" ht="34.9" customHeight="1">
      <c r="A309" s="336"/>
      <c r="B309" s="338"/>
      <c r="C309" s="146" t="s">
        <v>794</v>
      </c>
      <c r="D309" s="55" t="s">
        <v>795</v>
      </c>
      <c r="E309" s="178"/>
      <c r="F309" s="77" t="s">
        <v>796</v>
      </c>
      <c r="G309" s="106">
        <v>50000</v>
      </c>
      <c r="H309" s="110">
        <v>60000</v>
      </c>
    </row>
    <row r="310" spans="1:8" ht="49.15" customHeight="1">
      <c r="A310" s="336"/>
      <c r="B310" s="338"/>
      <c r="C310" s="146" t="s">
        <v>797</v>
      </c>
      <c r="D310" s="75"/>
      <c r="E310" s="179"/>
      <c r="F310" s="77" t="s">
        <v>796</v>
      </c>
      <c r="G310" s="177">
        <v>100000</v>
      </c>
      <c r="H310" s="165">
        <v>120000</v>
      </c>
    </row>
    <row r="311" spans="1:8" ht="30" customHeight="1">
      <c r="A311" s="336"/>
      <c r="B311" s="338"/>
      <c r="C311" s="146" t="s">
        <v>798</v>
      </c>
      <c r="D311" s="75"/>
      <c r="E311" s="146"/>
      <c r="F311" s="59" t="s">
        <v>796</v>
      </c>
      <c r="G311" s="121">
        <v>80000</v>
      </c>
      <c r="H311" s="106">
        <v>100000</v>
      </c>
    </row>
    <row r="312" spans="1:8" ht="21.6" customHeight="1">
      <c r="A312" s="336"/>
      <c r="B312" s="338"/>
      <c r="C312" s="390" t="s">
        <v>799</v>
      </c>
      <c r="D312" s="55" t="s">
        <v>800</v>
      </c>
      <c r="E312" s="170" t="s">
        <v>801</v>
      </c>
      <c r="F312" s="180" t="s">
        <v>780</v>
      </c>
      <c r="G312" s="181">
        <v>150000</v>
      </c>
      <c r="H312" s="181">
        <v>150000</v>
      </c>
    </row>
    <row r="313" spans="1:8" ht="21.6" customHeight="1">
      <c r="A313" s="336"/>
      <c r="B313" s="338"/>
      <c r="C313" s="390"/>
      <c r="D313" s="75" t="s">
        <v>802</v>
      </c>
      <c r="E313" s="178" t="s">
        <v>803</v>
      </c>
      <c r="F313" s="77" t="s">
        <v>503</v>
      </c>
      <c r="G313" s="182">
        <v>300000</v>
      </c>
      <c r="H313" s="110">
        <v>300000</v>
      </c>
    </row>
    <row r="314" spans="1:8" ht="21.6" customHeight="1">
      <c r="A314" s="337"/>
      <c r="B314" s="346"/>
      <c r="C314" s="391"/>
      <c r="D314" s="57" t="s">
        <v>804</v>
      </c>
      <c r="E314" s="183" t="s">
        <v>805</v>
      </c>
      <c r="F314" s="59" t="s">
        <v>780</v>
      </c>
      <c r="G314" s="121">
        <v>100000</v>
      </c>
      <c r="H314" s="184">
        <v>100000</v>
      </c>
    </row>
    <row r="315" spans="1:8" ht="21.6" customHeight="1">
      <c r="A315" s="392">
        <v>53</v>
      </c>
      <c r="B315" s="395" t="s">
        <v>806</v>
      </c>
      <c r="C315" s="135" t="s">
        <v>807</v>
      </c>
      <c r="D315" s="44" t="s">
        <v>808</v>
      </c>
      <c r="E315" s="185"/>
      <c r="F315" s="186" t="s">
        <v>809</v>
      </c>
      <c r="G315" s="187">
        <v>1000000</v>
      </c>
      <c r="H315" s="187"/>
    </row>
    <row r="316" spans="1:8" ht="21.6" customHeight="1">
      <c r="A316" s="393"/>
      <c r="B316" s="396"/>
      <c r="C316" s="122" t="s">
        <v>345</v>
      </c>
      <c r="D316" s="160" t="s">
        <v>810</v>
      </c>
      <c r="E316" s="188"/>
      <c r="F316" s="189" t="s">
        <v>809</v>
      </c>
      <c r="G316" s="52">
        <v>1300000</v>
      </c>
      <c r="H316" s="123"/>
    </row>
    <row r="317" spans="1:8" ht="21.6" customHeight="1">
      <c r="A317" s="393"/>
      <c r="B317" s="397"/>
      <c r="C317" s="54" t="s">
        <v>349</v>
      </c>
      <c r="D317" s="75" t="s">
        <v>811</v>
      </c>
      <c r="E317" s="190"/>
      <c r="F317" s="189" t="s">
        <v>809</v>
      </c>
      <c r="G317" s="52">
        <v>1000000</v>
      </c>
      <c r="H317" s="52"/>
    </row>
    <row r="318" spans="1:8" ht="21.6" customHeight="1">
      <c r="A318" s="393"/>
      <c r="B318" s="397"/>
      <c r="C318" s="54" t="s">
        <v>351</v>
      </c>
      <c r="D318" s="75" t="s">
        <v>812</v>
      </c>
      <c r="E318" s="190"/>
      <c r="F318" s="189" t="s">
        <v>809</v>
      </c>
      <c r="G318" s="52">
        <v>1500000</v>
      </c>
      <c r="H318" s="52"/>
    </row>
    <row r="319" spans="1:8" ht="21.6" customHeight="1">
      <c r="A319" s="393"/>
      <c r="B319" s="397"/>
      <c r="C319" s="54" t="s">
        <v>353</v>
      </c>
      <c r="D319" s="75" t="s">
        <v>813</v>
      </c>
      <c r="E319" s="190"/>
      <c r="F319" s="189" t="s">
        <v>809</v>
      </c>
      <c r="G319" s="52">
        <v>1900000</v>
      </c>
      <c r="H319" s="52"/>
    </row>
    <row r="320" spans="1:8" ht="21.6" customHeight="1">
      <c r="A320" s="393"/>
      <c r="B320" s="397"/>
      <c r="C320" s="54" t="s">
        <v>355</v>
      </c>
      <c r="D320" s="75" t="s">
        <v>814</v>
      </c>
      <c r="E320" s="190"/>
      <c r="F320" s="189" t="s">
        <v>809</v>
      </c>
      <c r="G320" s="52">
        <v>1500000</v>
      </c>
      <c r="H320" s="52"/>
    </row>
    <row r="321" spans="1:8" ht="21.6" customHeight="1">
      <c r="A321" s="393"/>
      <c r="B321" s="397"/>
      <c r="C321" s="54" t="s">
        <v>815</v>
      </c>
      <c r="D321" s="191" t="s">
        <v>816</v>
      </c>
      <c r="E321" s="190"/>
      <c r="F321" s="189" t="s">
        <v>809</v>
      </c>
      <c r="G321" s="52">
        <v>1200000</v>
      </c>
      <c r="H321" s="52"/>
    </row>
    <row r="322" spans="1:8" ht="21.6" customHeight="1">
      <c r="A322" s="393"/>
      <c r="B322" s="397"/>
      <c r="C322" s="54" t="s">
        <v>357</v>
      </c>
      <c r="D322" s="75" t="s">
        <v>817</v>
      </c>
      <c r="E322" s="190"/>
      <c r="F322" s="189" t="s">
        <v>809</v>
      </c>
      <c r="G322" s="52">
        <v>700000</v>
      </c>
      <c r="H322" s="52"/>
    </row>
    <row r="323" spans="1:8" ht="21.6" customHeight="1">
      <c r="A323" s="393"/>
      <c r="B323" s="397"/>
      <c r="C323" s="54" t="s">
        <v>359</v>
      </c>
      <c r="D323" s="55" t="s">
        <v>818</v>
      </c>
      <c r="E323" s="190"/>
      <c r="F323" s="189" t="s">
        <v>809</v>
      </c>
      <c r="G323" s="52">
        <v>1500000</v>
      </c>
      <c r="H323" s="52"/>
    </row>
    <row r="324" spans="1:8" ht="21.6" customHeight="1">
      <c r="A324" s="393"/>
      <c r="B324" s="397"/>
      <c r="C324" s="54" t="s">
        <v>361</v>
      </c>
      <c r="D324" s="160" t="s">
        <v>819</v>
      </c>
      <c r="E324" s="190"/>
      <c r="F324" s="189" t="s">
        <v>809</v>
      </c>
      <c r="G324" s="52">
        <v>2200000</v>
      </c>
      <c r="H324" s="52"/>
    </row>
    <row r="325" spans="1:8" ht="21.6" customHeight="1">
      <c r="A325" s="393"/>
      <c r="B325" s="397"/>
      <c r="C325" s="54" t="s">
        <v>363</v>
      </c>
      <c r="D325" s="75" t="s">
        <v>820</v>
      </c>
      <c r="E325" s="190"/>
      <c r="F325" s="189" t="s">
        <v>809</v>
      </c>
      <c r="G325" s="52">
        <v>2200000</v>
      </c>
      <c r="H325" s="52"/>
    </row>
    <row r="326" spans="1:8" ht="21.6" customHeight="1">
      <c r="A326" s="393"/>
      <c r="B326" s="397"/>
      <c r="C326" s="74" t="s">
        <v>365</v>
      </c>
      <c r="D326" s="75" t="s">
        <v>821</v>
      </c>
      <c r="E326" s="192"/>
      <c r="F326" s="189" t="s">
        <v>809</v>
      </c>
      <c r="G326" s="52">
        <v>3200000</v>
      </c>
      <c r="H326" s="167"/>
    </row>
    <row r="327" spans="1:8" ht="21.6" customHeight="1">
      <c r="A327" s="393"/>
      <c r="B327" s="397"/>
      <c r="C327" s="74" t="s">
        <v>367</v>
      </c>
      <c r="D327" s="75" t="s">
        <v>822</v>
      </c>
      <c r="E327" s="192"/>
      <c r="F327" s="189" t="s">
        <v>809</v>
      </c>
      <c r="G327" s="52">
        <v>2650000</v>
      </c>
      <c r="H327" s="167"/>
    </row>
    <row r="328" spans="1:8" ht="21.6" customHeight="1">
      <c r="A328" s="393"/>
      <c r="B328" s="397"/>
      <c r="C328" s="54" t="s">
        <v>347</v>
      </c>
      <c r="D328" s="75" t="s">
        <v>823</v>
      </c>
      <c r="E328" s="190"/>
      <c r="F328" s="189" t="s">
        <v>809</v>
      </c>
      <c r="G328" s="52">
        <v>2300000</v>
      </c>
      <c r="H328" s="52"/>
    </row>
    <row r="329" spans="1:8" ht="21.6" customHeight="1">
      <c r="A329" s="393"/>
      <c r="B329" s="397"/>
      <c r="C329" s="54" t="s">
        <v>369</v>
      </c>
      <c r="D329" s="75" t="s">
        <v>824</v>
      </c>
      <c r="E329" s="190"/>
      <c r="F329" s="189" t="s">
        <v>809</v>
      </c>
      <c r="G329" s="52">
        <v>6000000</v>
      </c>
      <c r="H329" s="52"/>
    </row>
    <row r="330" spans="1:8" ht="21.6" customHeight="1">
      <c r="A330" s="393"/>
      <c r="B330" s="397"/>
      <c r="C330" s="54" t="s">
        <v>371</v>
      </c>
      <c r="D330" s="75" t="s">
        <v>825</v>
      </c>
      <c r="E330" s="190"/>
      <c r="F330" s="189" t="s">
        <v>809</v>
      </c>
      <c r="G330" s="52">
        <v>6500000</v>
      </c>
      <c r="H330" s="52"/>
    </row>
    <row r="331" spans="1:8" ht="21.6" customHeight="1">
      <c r="A331" s="393"/>
      <c r="B331" s="397"/>
      <c r="C331" s="54" t="s">
        <v>373</v>
      </c>
      <c r="D331" s="55" t="s">
        <v>826</v>
      </c>
      <c r="E331" s="190"/>
      <c r="F331" s="189" t="s">
        <v>809</v>
      </c>
      <c r="G331" s="52">
        <v>5000000</v>
      </c>
      <c r="H331" s="52"/>
    </row>
    <row r="332" spans="1:8" ht="21.6" customHeight="1">
      <c r="A332" s="393"/>
      <c r="B332" s="397"/>
      <c r="C332" s="54" t="s">
        <v>827</v>
      </c>
      <c r="D332" s="55" t="s">
        <v>828</v>
      </c>
      <c r="E332" s="190" t="s">
        <v>314</v>
      </c>
      <c r="F332" s="189" t="s">
        <v>809</v>
      </c>
      <c r="G332" s="98"/>
      <c r="H332" s="111">
        <v>3800000</v>
      </c>
    </row>
    <row r="333" spans="1:8" ht="21.6" customHeight="1">
      <c r="A333" s="393"/>
      <c r="B333" s="397"/>
      <c r="C333" s="54" t="s">
        <v>829</v>
      </c>
      <c r="D333" s="55" t="s">
        <v>830</v>
      </c>
      <c r="E333" s="190" t="s">
        <v>314</v>
      </c>
      <c r="F333" s="189" t="s">
        <v>809</v>
      </c>
      <c r="G333" s="107"/>
      <c r="H333" s="111">
        <v>5000000</v>
      </c>
    </row>
    <row r="334" spans="1:8" ht="21.6" customHeight="1">
      <c r="A334" s="393"/>
      <c r="B334" s="397"/>
      <c r="C334" s="54" t="s">
        <v>375</v>
      </c>
      <c r="D334" s="55" t="s">
        <v>831</v>
      </c>
      <c r="E334" s="190"/>
      <c r="F334" s="189" t="s">
        <v>809</v>
      </c>
      <c r="G334" s="111"/>
      <c r="H334" s="111">
        <v>6000000</v>
      </c>
    </row>
    <row r="335" spans="1:8" ht="21.6" customHeight="1">
      <c r="A335" s="393"/>
      <c r="B335" s="398"/>
      <c r="C335" s="74" t="s">
        <v>832</v>
      </c>
      <c r="D335" s="75" t="s">
        <v>833</v>
      </c>
      <c r="E335" s="190" t="s">
        <v>314</v>
      </c>
      <c r="F335" s="189" t="s">
        <v>809</v>
      </c>
      <c r="G335" s="167"/>
      <c r="H335" s="111">
        <v>2800000</v>
      </c>
    </row>
    <row r="336" spans="1:8" ht="21.6" customHeight="1">
      <c r="A336" s="393"/>
      <c r="B336" s="398"/>
      <c r="C336" s="74" t="s">
        <v>377</v>
      </c>
      <c r="D336" s="75" t="s">
        <v>834</v>
      </c>
      <c r="E336" s="192"/>
      <c r="F336" s="189" t="s">
        <v>809</v>
      </c>
      <c r="G336" s="167"/>
      <c r="H336" s="111">
        <v>2000000</v>
      </c>
    </row>
    <row r="337" spans="1:8" ht="21.6" customHeight="1">
      <c r="A337" s="393"/>
      <c r="B337" s="398"/>
      <c r="C337" s="74" t="s">
        <v>835</v>
      </c>
      <c r="D337" s="75" t="s">
        <v>836</v>
      </c>
      <c r="E337" s="192"/>
      <c r="F337" s="189" t="s">
        <v>809</v>
      </c>
      <c r="G337" s="167"/>
      <c r="H337" s="111">
        <v>4200000</v>
      </c>
    </row>
    <row r="338" spans="1:8" ht="21.6" customHeight="1">
      <c r="A338" s="393"/>
      <c r="B338" s="398"/>
      <c r="C338" s="74" t="s">
        <v>387</v>
      </c>
      <c r="D338" s="75" t="s">
        <v>837</v>
      </c>
      <c r="E338" s="192"/>
      <c r="F338" s="189" t="s">
        <v>809</v>
      </c>
      <c r="G338" s="167"/>
      <c r="H338" s="111">
        <v>2500000</v>
      </c>
    </row>
    <row r="339" spans="1:8" ht="21.6" customHeight="1">
      <c r="A339" s="393"/>
      <c r="B339" s="193"/>
      <c r="C339" s="74" t="s">
        <v>389</v>
      </c>
      <c r="D339" s="194" t="s">
        <v>838</v>
      </c>
      <c r="E339" s="195"/>
      <c r="F339" s="189" t="s">
        <v>809</v>
      </c>
      <c r="G339" s="167"/>
      <c r="H339" s="111">
        <v>2500000</v>
      </c>
    </row>
    <row r="340" spans="1:8" ht="21.6" customHeight="1">
      <c r="A340" s="393"/>
      <c r="B340" s="193"/>
      <c r="C340" s="74" t="s">
        <v>391</v>
      </c>
      <c r="D340" s="194" t="s">
        <v>839</v>
      </c>
      <c r="E340" s="195"/>
      <c r="F340" s="189" t="s">
        <v>809</v>
      </c>
      <c r="G340" s="167"/>
      <c r="H340" s="111">
        <v>2000000</v>
      </c>
    </row>
    <row r="341" spans="1:8" ht="21.6" customHeight="1">
      <c r="A341" s="393"/>
      <c r="B341" s="193"/>
      <c r="C341" s="74" t="s">
        <v>393</v>
      </c>
      <c r="D341" s="194" t="s">
        <v>840</v>
      </c>
      <c r="E341" s="195"/>
      <c r="F341" s="189" t="s">
        <v>809</v>
      </c>
      <c r="G341" s="167"/>
      <c r="H341" s="111">
        <v>4500000</v>
      </c>
    </row>
    <row r="342" spans="1:8" ht="21.6" customHeight="1">
      <c r="A342" s="393"/>
      <c r="B342" s="193"/>
      <c r="C342" s="74" t="s">
        <v>395</v>
      </c>
      <c r="D342" s="194" t="s">
        <v>841</v>
      </c>
      <c r="E342" s="195"/>
      <c r="F342" s="189" t="s">
        <v>809</v>
      </c>
      <c r="G342" s="167"/>
      <c r="H342" s="111">
        <v>3500000</v>
      </c>
    </row>
    <row r="343" spans="1:8" ht="21.6" customHeight="1">
      <c r="A343" s="393"/>
      <c r="B343" s="193"/>
      <c r="C343" s="74" t="s">
        <v>397</v>
      </c>
      <c r="D343" s="194" t="s">
        <v>842</v>
      </c>
      <c r="E343" s="195"/>
      <c r="F343" s="189" t="s">
        <v>809</v>
      </c>
      <c r="G343" s="167"/>
      <c r="H343" s="111">
        <v>1500000</v>
      </c>
    </row>
    <row r="344" spans="1:8" ht="21.6" customHeight="1">
      <c r="A344" s="394"/>
      <c r="B344" s="196"/>
      <c r="C344" s="56" t="s">
        <v>399</v>
      </c>
      <c r="D344" s="197" t="s">
        <v>843</v>
      </c>
      <c r="E344" s="198"/>
      <c r="F344" s="197" t="s">
        <v>809</v>
      </c>
      <c r="G344" s="82"/>
      <c r="H344" s="82">
        <v>2000000</v>
      </c>
    </row>
    <row r="345" spans="1:8" ht="21.6" customHeight="1">
      <c r="A345" s="399">
        <v>54</v>
      </c>
      <c r="B345" s="365" t="s">
        <v>844</v>
      </c>
      <c r="C345" s="366"/>
      <c r="D345" s="199" t="s">
        <v>845</v>
      </c>
      <c r="E345" s="200" t="s">
        <v>328</v>
      </c>
      <c r="F345" s="46" t="s">
        <v>780</v>
      </c>
      <c r="G345" s="201">
        <v>260000</v>
      </c>
      <c r="H345" s="202"/>
    </row>
    <row r="346" spans="1:8" ht="43.9" customHeight="1">
      <c r="A346" s="399"/>
      <c r="B346" s="367"/>
      <c r="C346" s="368"/>
      <c r="D346" s="75" t="s">
        <v>846</v>
      </c>
      <c r="E346" s="145" t="s">
        <v>330</v>
      </c>
      <c r="F346" s="51" t="s">
        <v>780</v>
      </c>
      <c r="G346" s="203">
        <v>260000</v>
      </c>
      <c r="H346" s="53"/>
    </row>
    <row r="347" spans="1:8" ht="21.6" customHeight="1">
      <c r="A347" s="399"/>
      <c r="B347" s="367"/>
      <c r="C347" s="368"/>
      <c r="D347" s="75" t="s">
        <v>847</v>
      </c>
      <c r="E347" s="145" t="s">
        <v>332</v>
      </c>
      <c r="F347" s="51" t="s">
        <v>780</v>
      </c>
      <c r="G347" s="203">
        <v>300000</v>
      </c>
      <c r="H347" s="53"/>
    </row>
    <row r="348" spans="1:8" ht="21.6" customHeight="1">
      <c r="A348" s="399"/>
      <c r="B348" s="367"/>
      <c r="C348" s="368"/>
      <c r="D348" s="55" t="s">
        <v>848</v>
      </c>
      <c r="E348" s="145" t="s">
        <v>334</v>
      </c>
      <c r="F348" s="51" t="s">
        <v>780</v>
      </c>
      <c r="G348" s="203">
        <v>300000</v>
      </c>
      <c r="H348" s="53"/>
    </row>
    <row r="349" spans="1:8" ht="54" customHeight="1">
      <c r="A349" s="399"/>
      <c r="B349" s="369"/>
      <c r="C349" s="370"/>
      <c r="D349" s="160" t="s">
        <v>849</v>
      </c>
      <c r="E349" s="149" t="s">
        <v>336</v>
      </c>
      <c r="F349" s="77" t="s">
        <v>780</v>
      </c>
      <c r="G349" s="204">
        <v>350000</v>
      </c>
      <c r="H349" s="205"/>
    </row>
    <row r="350" spans="1:8" ht="21.6" customHeight="1">
      <c r="A350" s="399">
        <v>55</v>
      </c>
      <c r="B350" s="365" t="s">
        <v>850</v>
      </c>
      <c r="C350" s="366"/>
      <c r="D350" s="199" t="s">
        <v>851</v>
      </c>
      <c r="E350" s="206" t="s">
        <v>328</v>
      </c>
      <c r="F350" s="46" t="s">
        <v>500</v>
      </c>
      <c r="G350" s="201">
        <v>260000</v>
      </c>
      <c r="H350" s="202"/>
    </row>
    <row r="351" spans="1:8" ht="34.9" customHeight="1">
      <c r="A351" s="399"/>
      <c r="B351" s="367"/>
      <c r="C351" s="368"/>
      <c r="D351" s="55" t="s">
        <v>852</v>
      </c>
      <c r="E351" s="102" t="s">
        <v>330</v>
      </c>
      <c r="F351" s="69" t="s">
        <v>500</v>
      </c>
      <c r="G351" s="203">
        <v>260000</v>
      </c>
      <c r="H351" s="207"/>
    </row>
    <row r="352" spans="1:8" ht="21.6" customHeight="1">
      <c r="A352" s="399"/>
      <c r="B352" s="367"/>
      <c r="C352" s="368"/>
      <c r="D352" s="67" t="s">
        <v>853</v>
      </c>
      <c r="E352" s="208" t="s">
        <v>332</v>
      </c>
      <c r="F352" s="69" t="s">
        <v>500</v>
      </c>
      <c r="G352" s="203">
        <v>300000</v>
      </c>
      <c r="H352" s="207"/>
    </row>
    <row r="353" spans="1:8" ht="21.6" customHeight="1">
      <c r="A353" s="399"/>
      <c r="B353" s="367"/>
      <c r="C353" s="368"/>
      <c r="D353" s="160" t="s">
        <v>854</v>
      </c>
      <c r="E353" s="102" t="s">
        <v>334</v>
      </c>
      <c r="F353" s="69" t="s">
        <v>500</v>
      </c>
      <c r="G353" s="203">
        <v>300000</v>
      </c>
      <c r="H353" s="105"/>
    </row>
    <row r="354" spans="1:8" ht="46.9" customHeight="1">
      <c r="A354" s="399"/>
      <c r="B354" s="369"/>
      <c r="C354" s="370"/>
      <c r="D354" s="57" t="s">
        <v>855</v>
      </c>
      <c r="E354" s="78" t="s">
        <v>336</v>
      </c>
      <c r="F354" s="108" t="s">
        <v>500</v>
      </c>
      <c r="G354" s="204">
        <v>350000</v>
      </c>
      <c r="H354" s="124"/>
    </row>
    <row r="355" spans="1:8" ht="21.6" customHeight="1">
      <c r="A355" s="378">
        <v>56</v>
      </c>
      <c r="B355" s="381" t="s">
        <v>856</v>
      </c>
      <c r="C355" s="382"/>
      <c r="D355" s="44" t="s">
        <v>857</v>
      </c>
      <c r="E355" s="97" t="s">
        <v>807</v>
      </c>
      <c r="F355" s="387" t="s">
        <v>858</v>
      </c>
      <c r="G355" s="175">
        <v>500000</v>
      </c>
      <c r="H355" s="209"/>
    </row>
    <row r="356" spans="1:8" ht="21.6" customHeight="1">
      <c r="A356" s="379"/>
      <c r="B356" s="383"/>
      <c r="C356" s="384"/>
      <c r="D356" s="160" t="s">
        <v>859</v>
      </c>
      <c r="E356" s="64" t="s">
        <v>345</v>
      </c>
      <c r="F356" s="388"/>
      <c r="G356" s="110">
        <v>600000</v>
      </c>
      <c r="H356" s="98"/>
    </row>
    <row r="357" spans="1:8" ht="21.6" customHeight="1">
      <c r="A357" s="379"/>
      <c r="B357" s="383"/>
      <c r="C357" s="384"/>
      <c r="D357" s="75" t="s">
        <v>860</v>
      </c>
      <c r="E357" s="64" t="s">
        <v>347</v>
      </c>
      <c r="F357" s="388"/>
      <c r="G357" s="110">
        <v>700000</v>
      </c>
      <c r="H357" s="98"/>
    </row>
    <row r="358" spans="1:8" ht="21.6" customHeight="1">
      <c r="A358" s="379"/>
      <c r="B358" s="383"/>
      <c r="C358" s="384"/>
      <c r="D358" s="75" t="s">
        <v>861</v>
      </c>
      <c r="E358" s="64" t="s">
        <v>349</v>
      </c>
      <c r="F358" s="388"/>
      <c r="G358" s="110">
        <v>600000</v>
      </c>
      <c r="H358" s="98"/>
    </row>
    <row r="359" spans="1:8" ht="21.6" customHeight="1">
      <c r="A359" s="379"/>
      <c r="B359" s="383"/>
      <c r="C359" s="384"/>
      <c r="D359" s="75" t="s">
        <v>862</v>
      </c>
      <c r="E359" s="64" t="s">
        <v>351</v>
      </c>
      <c r="F359" s="388"/>
      <c r="G359" s="110">
        <v>650000</v>
      </c>
      <c r="H359" s="98"/>
    </row>
    <row r="360" spans="1:8" ht="21.6" customHeight="1">
      <c r="A360" s="379"/>
      <c r="B360" s="383"/>
      <c r="C360" s="384"/>
      <c r="D360" s="75" t="s">
        <v>863</v>
      </c>
      <c r="E360" s="64" t="s">
        <v>353</v>
      </c>
      <c r="F360" s="388"/>
      <c r="G360" s="110">
        <v>700000</v>
      </c>
      <c r="H360" s="98"/>
    </row>
    <row r="361" spans="1:8" ht="21.6" customHeight="1">
      <c r="A361" s="379"/>
      <c r="B361" s="383"/>
      <c r="C361" s="384"/>
      <c r="D361" s="75" t="s">
        <v>864</v>
      </c>
      <c r="E361" s="64" t="s">
        <v>355</v>
      </c>
      <c r="F361" s="388"/>
      <c r="G361" s="110">
        <v>900000</v>
      </c>
      <c r="H361" s="98"/>
    </row>
    <row r="362" spans="1:8" ht="21.6" customHeight="1">
      <c r="A362" s="379"/>
      <c r="B362" s="383"/>
      <c r="C362" s="384"/>
      <c r="D362" s="75" t="s">
        <v>865</v>
      </c>
      <c r="E362" s="64" t="s">
        <v>357</v>
      </c>
      <c r="F362" s="388"/>
      <c r="G362" s="110">
        <v>850000</v>
      </c>
      <c r="H362" s="98"/>
    </row>
    <row r="363" spans="1:8" ht="21.6" customHeight="1">
      <c r="A363" s="379"/>
      <c r="B363" s="383"/>
      <c r="C363" s="384"/>
      <c r="D363" s="75" t="s">
        <v>866</v>
      </c>
      <c r="E363" s="64" t="s">
        <v>359</v>
      </c>
      <c r="F363" s="388"/>
      <c r="G363" s="110">
        <v>900000</v>
      </c>
      <c r="H363" s="98"/>
    </row>
    <row r="364" spans="1:8" ht="21.6" customHeight="1">
      <c r="A364" s="379"/>
      <c r="B364" s="383"/>
      <c r="C364" s="384"/>
      <c r="D364" s="55" t="s">
        <v>867</v>
      </c>
      <c r="E364" s="64" t="s">
        <v>361</v>
      </c>
      <c r="F364" s="388"/>
      <c r="G364" s="110">
        <v>950000</v>
      </c>
      <c r="H364" s="98"/>
    </row>
    <row r="365" spans="1:8" ht="21.6" customHeight="1">
      <c r="A365" s="379"/>
      <c r="B365" s="383"/>
      <c r="C365" s="384"/>
      <c r="D365" s="160" t="s">
        <v>868</v>
      </c>
      <c r="E365" s="64" t="s">
        <v>363</v>
      </c>
      <c r="F365" s="388"/>
      <c r="G365" s="110">
        <v>950000</v>
      </c>
      <c r="H365" s="98"/>
    </row>
    <row r="366" spans="1:8" ht="21.6" customHeight="1">
      <c r="A366" s="379"/>
      <c r="B366" s="383"/>
      <c r="C366" s="384"/>
      <c r="D366" s="75" t="s">
        <v>869</v>
      </c>
      <c r="E366" s="64" t="s">
        <v>365</v>
      </c>
      <c r="F366" s="388"/>
      <c r="G366" s="110">
        <v>950000</v>
      </c>
      <c r="H366" s="98"/>
    </row>
    <row r="367" spans="1:8" ht="21.6" customHeight="1">
      <c r="A367" s="379"/>
      <c r="B367" s="383"/>
      <c r="C367" s="384"/>
      <c r="D367" s="55" t="s">
        <v>870</v>
      </c>
      <c r="E367" s="64" t="s">
        <v>367</v>
      </c>
      <c r="F367" s="388"/>
      <c r="G367" s="110">
        <v>700000</v>
      </c>
      <c r="H367" s="98"/>
    </row>
    <row r="368" spans="1:8" ht="21.6" customHeight="1">
      <c r="A368" s="379"/>
      <c r="B368" s="383"/>
      <c r="C368" s="384"/>
      <c r="D368" s="160" t="s">
        <v>871</v>
      </c>
      <c r="E368" s="64" t="s">
        <v>369</v>
      </c>
      <c r="F368" s="388"/>
      <c r="G368" s="110">
        <v>750000</v>
      </c>
      <c r="H368" s="98"/>
    </row>
    <row r="369" spans="1:8" ht="21.6" customHeight="1">
      <c r="A369" s="379"/>
      <c r="B369" s="383"/>
      <c r="C369" s="384"/>
      <c r="D369" s="75" t="s">
        <v>872</v>
      </c>
      <c r="E369" s="64" t="s">
        <v>371</v>
      </c>
      <c r="F369" s="388"/>
      <c r="G369" s="110">
        <v>850000</v>
      </c>
      <c r="H369" s="98"/>
    </row>
    <row r="370" spans="1:8" ht="21.6" customHeight="1">
      <c r="A370" s="379"/>
      <c r="B370" s="383"/>
      <c r="C370" s="384"/>
      <c r="D370" s="55" t="s">
        <v>873</v>
      </c>
      <c r="E370" s="64" t="s">
        <v>373</v>
      </c>
      <c r="F370" s="388"/>
      <c r="G370" s="110">
        <v>700000</v>
      </c>
      <c r="H370" s="98"/>
    </row>
    <row r="371" spans="1:8" ht="21.6" customHeight="1">
      <c r="A371" s="379"/>
      <c r="B371" s="383"/>
      <c r="C371" s="384"/>
      <c r="D371" s="55" t="s">
        <v>874</v>
      </c>
      <c r="E371" s="64" t="s">
        <v>375</v>
      </c>
      <c r="F371" s="388"/>
      <c r="G371" s="52"/>
      <c r="H371" s="110">
        <v>750000</v>
      </c>
    </row>
    <row r="372" spans="1:8" ht="21.6" customHeight="1">
      <c r="A372" s="379"/>
      <c r="B372" s="383"/>
      <c r="C372" s="384"/>
      <c r="D372" s="55" t="s">
        <v>875</v>
      </c>
      <c r="E372" s="64" t="s">
        <v>377</v>
      </c>
      <c r="F372" s="388"/>
      <c r="G372" s="52"/>
      <c r="H372" s="110">
        <v>900000</v>
      </c>
    </row>
    <row r="373" spans="1:8" ht="37.9" customHeight="1">
      <c r="A373" s="379"/>
      <c r="B373" s="383"/>
      <c r="C373" s="384"/>
      <c r="D373" s="55" t="s">
        <v>876</v>
      </c>
      <c r="E373" s="50" t="s">
        <v>877</v>
      </c>
      <c r="F373" s="388"/>
      <c r="G373" s="52"/>
      <c r="H373" s="110">
        <v>900000</v>
      </c>
    </row>
    <row r="374" spans="1:8" ht="21.6" customHeight="1">
      <c r="A374" s="379"/>
      <c r="B374" s="383"/>
      <c r="C374" s="384"/>
      <c r="D374" s="160" t="s">
        <v>878</v>
      </c>
      <c r="E374" s="64" t="s">
        <v>835</v>
      </c>
      <c r="F374" s="388"/>
      <c r="G374" s="52"/>
      <c r="H374" s="110">
        <v>700000</v>
      </c>
    </row>
    <row r="375" spans="1:8" ht="33" customHeight="1">
      <c r="A375" s="379"/>
      <c r="B375" s="383"/>
      <c r="C375" s="384"/>
      <c r="D375" s="55" t="s">
        <v>879</v>
      </c>
      <c r="E375" s="50" t="s">
        <v>383</v>
      </c>
      <c r="F375" s="388"/>
      <c r="G375" s="52"/>
      <c r="H375" s="110">
        <v>600000</v>
      </c>
    </row>
    <row r="376" spans="1:8" ht="39" customHeight="1">
      <c r="A376" s="379"/>
      <c r="B376" s="383"/>
      <c r="C376" s="384"/>
      <c r="D376" s="160" t="s">
        <v>880</v>
      </c>
      <c r="E376" s="50" t="s">
        <v>385</v>
      </c>
      <c r="F376" s="388"/>
      <c r="G376" s="52"/>
      <c r="H376" s="110">
        <v>1000000</v>
      </c>
    </row>
    <row r="377" spans="1:8" ht="21.6" customHeight="1">
      <c r="A377" s="379"/>
      <c r="B377" s="383"/>
      <c r="C377" s="384"/>
      <c r="D377" s="55" t="s">
        <v>881</v>
      </c>
      <c r="E377" s="78" t="s">
        <v>387</v>
      </c>
      <c r="F377" s="388"/>
      <c r="G377" s="52"/>
      <c r="H377" s="110">
        <v>800000</v>
      </c>
    </row>
    <row r="378" spans="1:8" ht="21.6" customHeight="1">
      <c r="A378" s="379"/>
      <c r="B378" s="383"/>
      <c r="C378" s="384"/>
      <c r="D378" s="160" t="s">
        <v>882</v>
      </c>
      <c r="E378" s="54" t="s">
        <v>389</v>
      </c>
      <c r="F378" s="388"/>
      <c r="G378" s="52"/>
      <c r="H378" s="110">
        <v>1000000</v>
      </c>
    </row>
    <row r="379" spans="1:8" ht="21.6" customHeight="1">
      <c r="A379" s="379"/>
      <c r="B379" s="383"/>
      <c r="C379" s="384"/>
      <c r="D379" s="75" t="s">
        <v>883</v>
      </c>
      <c r="E379" s="78" t="s">
        <v>391</v>
      </c>
      <c r="F379" s="388"/>
      <c r="G379" s="52"/>
      <c r="H379" s="110">
        <v>1200000</v>
      </c>
    </row>
    <row r="380" spans="1:8" ht="21.6" customHeight="1">
      <c r="A380" s="379"/>
      <c r="B380" s="383"/>
      <c r="C380" s="384"/>
      <c r="D380" s="75" t="s">
        <v>884</v>
      </c>
      <c r="E380" s="78" t="s">
        <v>393</v>
      </c>
      <c r="F380" s="388"/>
      <c r="G380" s="52"/>
      <c r="H380" s="110">
        <v>1000000</v>
      </c>
    </row>
    <row r="381" spans="1:8" ht="21.6" customHeight="1">
      <c r="A381" s="379"/>
      <c r="B381" s="383"/>
      <c r="C381" s="384"/>
      <c r="D381" s="75" t="s">
        <v>885</v>
      </c>
      <c r="E381" s="78" t="s">
        <v>395</v>
      </c>
      <c r="F381" s="388"/>
      <c r="G381" s="52"/>
      <c r="H381" s="110">
        <v>1000000</v>
      </c>
    </row>
    <row r="382" spans="1:8" ht="21.6" customHeight="1">
      <c r="A382" s="379"/>
      <c r="B382" s="383"/>
      <c r="C382" s="384"/>
      <c r="D382" s="75" t="s">
        <v>886</v>
      </c>
      <c r="E382" s="78" t="s">
        <v>397</v>
      </c>
      <c r="F382" s="388"/>
      <c r="G382" s="52"/>
      <c r="H382" s="110">
        <v>800000</v>
      </c>
    </row>
    <row r="383" spans="1:8" ht="21.6" customHeight="1">
      <c r="A383" s="380"/>
      <c r="B383" s="385"/>
      <c r="C383" s="386"/>
      <c r="D383" s="57" t="s">
        <v>887</v>
      </c>
      <c r="E383" s="65" t="s">
        <v>399</v>
      </c>
      <c r="F383" s="389"/>
      <c r="G383" s="60"/>
      <c r="H383" s="121">
        <v>850000</v>
      </c>
    </row>
    <row r="384" spans="1:8" ht="36.6" customHeight="1">
      <c r="A384" s="210"/>
      <c r="B384" s="211" t="s">
        <v>888</v>
      </c>
      <c r="C384" s="212"/>
      <c r="D384" s="213"/>
      <c r="E384" s="212"/>
      <c r="F384" s="214"/>
      <c r="G384" s="215">
        <f>SUM(G6:G383)</f>
        <v>106143500</v>
      </c>
      <c r="H384" s="109"/>
    </row>
    <row r="385" spans="1:8" ht="45.6" hidden="1" customHeight="1">
      <c r="A385" s="172"/>
      <c r="B385" s="216"/>
      <c r="C385" s="109"/>
      <c r="D385" s="217"/>
      <c r="E385" s="109"/>
      <c r="F385" s="216"/>
      <c r="G385" s="218"/>
      <c r="H385" s="109"/>
    </row>
    <row r="386" spans="1:8" ht="65.45" customHeight="1">
      <c r="A386" s="172"/>
      <c r="B386" s="216"/>
      <c r="C386" s="109"/>
      <c r="D386" s="217"/>
      <c r="E386" s="109"/>
      <c r="F386" s="216"/>
      <c r="G386" s="218"/>
      <c r="H386" s="109"/>
    </row>
    <row r="387" spans="1:8">
      <c r="A387" s="172"/>
      <c r="B387" s="216"/>
      <c r="C387" s="109"/>
      <c r="D387" s="217"/>
      <c r="E387" s="109"/>
      <c r="F387" s="216"/>
      <c r="G387" s="218"/>
      <c r="H387" s="109"/>
    </row>
    <row r="388" spans="1:8">
      <c r="A388" s="172"/>
      <c r="B388" s="216"/>
      <c r="C388" s="109"/>
      <c r="D388" s="217"/>
      <c r="E388" s="109"/>
      <c r="F388" s="216"/>
      <c r="G388" s="218"/>
      <c r="H388" s="109"/>
    </row>
    <row r="389" spans="1:8">
      <c r="A389" s="172"/>
      <c r="B389" s="216"/>
      <c r="C389" s="109"/>
      <c r="D389" s="217"/>
      <c r="E389" s="109"/>
      <c r="F389" s="216"/>
      <c r="G389" s="172"/>
      <c r="H389" s="109"/>
    </row>
    <row r="390" spans="1:8">
      <c r="A390" s="172"/>
      <c r="B390" s="216"/>
      <c r="C390" s="109"/>
      <c r="D390" s="217"/>
      <c r="E390" s="109"/>
      <c r="F390" s="216"/>
      <c r="G390" s="172"/>
      <c r="H390" s="109"/>
    </row>
    <row r="391" spans="1:8">
      <c r="A391" s="172"/>
      <c r="B391" s="216"/>
      <c r="C391" s="109"/>
      <c r="D391" s="217"/>
      <c r="E391" s="109"/>
      <c r="F391" s="216"/>
      <c r="G391" s="172"/>
    </row>
  </sheetData>
  <autoFilter ref="A4:H384">
    <filterColumn colId="6" showButton="0"/>
  </autoFilter>
  <mergeCells count="120">
    <mergeCell ref="A355:A383"/>
    <mergeCell ref="B355:C383"/>
    <mergeCell ref="F355:F383"/>
    <mergeCell ref="C312:C314"/>
    <mergeCell ref="A315:A344"/>
    <mergeCell ref="B315:B338"/>
    <mergeCell ref="A345:A349"/>
    <mergeCell ref="B345:C349"/>
    <mergeCell ref="A350:A354"/>
    <mergeCell ref="B350:C354"/>
    <mergeCell ref="C301:C304"/>
    <mergeCell ref="F301:F302"/>
    <mergeCell ref="F303:F304"/>
    <mergeCell ref="C305:C308"/>
    <mergeCell ref="F305:F306"/>
    <mergeCell ref="F307:F308"/>
    <mergeCell ref="A289:A292"/>
    <mergeCell ref="B289:C292"/>
    <mergeCell ref="A293:A314"/>
    <mergeCell ref="B293:B314"/>
    <mergeCell ref="C293:C296"/>
    <mergeCell ref="F293:F294"/>
    <mergeCell ref="F295:F296"/>
    <mergeCell ref="C297:C300"/>
    <mergeCell ref="F297:F298"/>
    <mergeCell ref="F299:F300"/>
    <mergeCell ref="A276:A279"/>
    <mergeCell ref="B276:C279"/>
    <mergeCell ref="A280:A284"/>
    <mergeCell ref="B280:C284"/>
    <mergeCell ref="A285:A288"/>
    <mergeCell ref="B285:C288"/>
    <mergeCell ref="A264:A267"/>
    <mergeCell ref="B264:B267"/>
    <mergeCell ref="A268:A271"/>
    <mergeCell ref="B268:C271"/>
    <mergeCell ref="A272:A275"/>
    <mergeCell ref="B272:C275"/>
    <mergeCell ref="A250:A253"/>
    <mergeCell ref="B250:B253"/>
    <mergeCell ref="A254:A257"/>
    <mergeCell ref="B254:B257"/>
    <mergeCell ref="A259:A263"/>
    <mergeCell ref="B259:B263"/>
    <mergeCell ref="A210:A239"/>
    <mergeCell ref="B210:B239"/>
    <mergeCell ref="A240:A244"/>
    <mergeCell ref="B240:B244"/>
    <mergeCell ref="A245:A249"/>
    <mergeCell ref="B245:B249"/>
    <mergeCell ref="B142:C142"/>
    <mergeCell ref="A143:A170"/>
    <mergeCell ref="B143:B170"/>
    <mergeCell ref="A171:A184"/>
    <mergeCell ref="B171:B184"/>
    <mergeCell ref="A185:A209"/>
    <mergeCell ref="B185:B209"/>
    <mergeCell ref="A133:A137"/>
    <mergeCell ref="B133:B137"/>
    <mergeCell ref="A138:A139"/>
    <mergeCell ref="B138:B139"/>
    <mergeCell ref="B140:C140"/>
    <mergeCell ref="B141:C141"/>
    <mergeCell ref="A122:A125"/>
    <mergeCell ref="B122:B125"/>
    <mergeCell ref="B126:C126"/>
    <mergeCell ref="B127:C127"/>
    <mergeCell ref="A128:A132"/>
    <mergeCell ref="B128:B132"/>
    <mergeCell ref="A113:A115"/>
    <mergeCell ref="B113:B115"/>
    <mergeCell ref="A116:A119"/>
    <mergeCell ref="B116:B119"/>
    <mergeCell ref="A120:A121"/>
    <mergeCell ref="B120:B121"/>
    <mergeCell ref="A104:A106"/>
    <mergeCell ref="B104:B106"/>
    <mergeCell ref="A107:A109"/>
    <mergeCell ref="B107:B109"/>
    <mergeCell ref="A110:A112"/>
    <mergeCell ref="B110:B112"/>
    <mergeCell ref="A86:A91"/>
    <mergeCell ref="B86:B91"/>
    <mergeCell ref="A92:A97"/>
    <mergeCell ref="B92:B97"/>
    <mergeCell ref="A98:A103"/>
    <mergeCell ref="B98:B103"/>
    <mergeCell ref="A73:A78"/>
    <mergeCell ref="B73:B78"/>
    <mergeCell ref="A79:A81"/>
    <mergeCell ref="B79:B81"/>
    <mergeCell ref="A82:A85"/>
    <mergeCell ref="B82:B85"/>
    <mergeCell ref="A56:A61"/>
    <mergeCell ref="B56:B61"/>
    <mergeCell ref="A62:A65"/>
    <mergeCell ref="B62:B65"/>
    <mergeCell ref="A70:A72"/>
    <mergeCell ref="B70:B72"/>
    <mergeCell ref="A37:A43"/>
    <mergeCell ref="B37:B43"/>
    <mergeCell ref="A44:A49"/>
    <mergeCell ref="B44:B49"/>
    <mergeCell ref="A50:A55"/>
    <mergeCell ref="B50:B55"/>
    <mergeCell ref="A6:A16"/>
    <mergeCell ref="B6:B16"/>
    <mergeCell ref="A17:A25"/>
    <mergeCell ref="B17:B25"/>
    <mergeCell ref="A26:A36"/>
    <mergeCell ref="B26:B36"/>
    <mergeCell ref="A1:H1"/>
    <mergeCell ref="A2:H2"/>
    <mergeCell ref="A4:A5"/>
    <mergeCell ref="B4:B5"/>
    <mergeCell ref="C4:C5"/>
    <mergeCell ref="D4:D5"/>
    <mergeCell ref="E4:E5"/>
    <mergeCell ref="F4:F5"/>
    <mergeCell ref="G4:H4"/>
  </mergeCells>
  <pageMargins left="0" right="0" top="0.26" bottom="0.18" header="0.27" footer="0.18"/>
  <pageSetup scale="75" orientation="portrait" r:id="rId1"/>
  <headerFooter>
    <oddFooter>Page &amp;P of &amp;N</oddFooter>
  </headerFooter>
  <rowBreaks count="7" manualBreakCount="7">
    <brk id="170" min="3" max="7" man="1"/>
    <brk id="253" min="3" max="7" man="1"/>
    <brk id="279" min="3" max="7" man="1"/>
    <brk id="292" min="3" max="7" man="1"/>
    <brk id="314" min="3" max="7" man="1"/>
    <brk id="344" max="16383" man="1"/>
    <brk id="385" max="37" man="1"/>
  </rowBreaks>
</worksheet>
</file>

<file path=xl/worksheets/sheet2.xml><?xml version="1.0" encoding="utf-8"?>
<worksheet xmlns="http://schemas.openxmlformats.org/spreadsheetml/2006/main" xmlns:r="http://schemas.openxmlformats.org/officeDocument/2006/relationships">
  <dimension ref="A1:Q65015"/>
  <sheetViews>
    <sheetView workbookViewId="0">
      <pane xSplit="2" ySplit="1" topLeftCell="C29" activePane="bottomRight" state="frozen"/>
      <selection pane="topRight" activeCell="C1" sqref="C1"/>
      <selection pane="bottomLeft" activeCell="A2" sqref="A2"/>
      <selection pane="bottomRight" activeCell="F31" sqref="F31"/>
    </sheetView>
  </sheetViews>
  <sheetFormatPr defaultRowHeight="11.25"/>
  <cols>
    <col min="1" max="1" width="3.42578125" style="31" customWidth="1"/>
    <col min="2" max="2" width="12.85546875" style="30" customWidth="1"/>
    <col min="3" max="3" width="13.28515625" style="30" customWidth="1"/>
    <col min="4" max="4" width="7.140625" style="30" bestFit="1" customWidth="1"/>
    <col min="5" max="5" width="25" style="30" customWidth="1"/>
    <col min="6" max="6" width="32.28515625" style="30" customWidth="1"/>
    <col min="7" max="7" width="45.7109375" style="32" customWidth="1"/>
    <col min="8" max="8" width="9.85546875" style="30" customWidth="1"/>
    <col min="9" max="9" width="5.42578125" style="31" customWidth="1"/>
    <col min="10" max="10" width="10.42578125" style="224" customWidth="1"/>
    <col min="11" max="11" width="10.42578125" style="33" bestFit="1" customWidth="1"/>
    <col min="12" max="12" width="12.5703125" style="30" customWidth="1"/>
    <col min="13" max="13" width="9.42578125" style="30" customWidth="1"/>
    <col min="14" max="14" width="6.5703125" style="34" bestFit="1" customWidth="1"/>
    <col min="15" max="15" width="12.28515625" style="35" customWidth="1"/>
    <col min="16" max="16" width="10.42578125" style="35" customWidth="1"/>
    <col min="17" max="17" width="9" style="20" customWidth="1"/>
    <col min="18" max="256" width="9.140625" style="20"/>
    <col min="257" max="257" width="3.42578125" style="20" customWidth="1"/>
    <col min="258" max="258" width="12.85546875" style="20" customWidth="1"/>
    <col min="259" max="259" width="13.28515625" style="20" customWidth="1"/>
    <col min="260" max="260" width="7.140625" style="20" bestFit="1" customWidth="1"/>
    <col min="261" max="261" width="25" style="20" customWidth="1"/>
    <col min="262" max="262" width="32.28515625" style="20" customWidth="1"/>
    <col min="263" max="263" width="45.7109375" style="20" customWidth="1"/>
    <col min="264" max="264" width="9.85546875" style="20" customWidth="1"/>
    <col min="265" max="265" width="5.42578125" style="20" customWidth="1"/>
    <col min="266" max="266" width="10.42578125" style="20" customWidth="1"/>
    <col min="267" max="267" width="10.42578125" style="20" bestFit="1" customWidth="1"/>
    <col min="268" max="268" width="12.5703125" style="20" customWidth="1"/>
    <col min="269" max="269" width="9.42578125" style="20" customWidth="1"/>
    <col min="270" max="270" width="6.5703125" style="20" bestFit="1" customWidth="1"/>
    <col min="271" max="271" width="12.28515625" style="20" customWidth="1"/>
    <col min="272" max="272" width="10.42578125" style="20" customWidth="1"/>
    <col min="273" max="273" width="9" style="20" customWidth="1"/>
    <col min="274" max="512" width="9.140625" style="20"/>
    <col min="513" max="513" width="3.42578125" style="20" customWidth="1"/>
    <col min="514" max="514" width="12.85546875" style="20" customWidth="1"/>
    <col min="515" max="515" width="13.28515625" style="20" customWidth="1"/>
    <col min="516" max="516" width="7.140625" style="20" bestFit="1" customWidth="1"/>
    <col min="517" max="517" width="25" style="20" customWidth="1"/>
    <col min="518" max="518" width="32.28515625" style="20" customWidth="1"/>
    <col min="519" max="519" width="45.7109375" style="20" customWidth="1"/>
    <col min="520" max="520" width="9.85546875" style="20" customWidth="1"/>
    <col min="521" max="521" width="5.42578125" style="20" customWidth="1"/>
    <col min="522" max="522" width="10.42578125" style="20" customWidth="1"/>
    <col min="523" max="523" width="10.42578125" style="20" bestFit="1" customWidth="1"/>
    <col min="524" max="524" width="12.5703125" style="20" customWidth="1"/>
    <col min="525" max="525" width="9.42578125" style="20" customWidth="1"/>
    <col min="526" max="526" width="6.5703125" style="20" bestFit="1" customWidth="1"/>
    <col min="527" max="527" width="12.28515625" style="20" customWidth="1"/>
    <col min="528" max="528" width="10.42578125" style="20" customWidth="1"/>
    <col min="529" max="529" width="9" style="20" customWidth="1"/>
    <col min="530" max="768" width="9.140625" style="20"/>
    <col min="769" max="769" width="3.42578125" style="20" customWidth="1"/>
    <col min="770" max="770" width="12.85546875" style="20" customWidth="1"/>
    <col min="771" max="771" width="13.28515625" style="20" customWidth="1"/>
    <col min="772" max="772" width="7.140625" style="20" bestFit="1" customWidth="1"/>
    <col min="773" max="773" width="25" style="20" customWidth="1"/>
    <col min="774" max="774" width="32.28515625" style="20" customWidth="1"/>
    <col min="775" max="775" width="45.7109375" style="20" customWidth="1"/>
    <col min="776" max="776" width="9.85546875" style="20" customWidth="1"/>
    <col min="777" max="777" width="5.42578125" style="20" customWidth="1"/>
    <col min="778" max="778" width="10.42578125" style="20" customWidth="1"/>
    <col min="779" max="779" width="10.42578125" style="20" bestFit="1" customWidth="1"/>
    <col min="780" max="780" width="12.5703125" style="20" customWidth="1"/>
    <col min="781" max="781" width="9.42578125" style="20" customWidth="1"/>
    <col min="782" max="782" width="6.5703125" style="20" bestFit="1" customWidth="1"/>
    <col min="783" max="783" width="12.28515625" style="20" customWidth="1"/>
    <col min="784" max="784" width="10.42578125" style="20" customWidth="1"/>
    <col min="785" max="785" width="9" style="20" customWidth="1"/>
    <col min="786" max="1024" width="9.140625" style="20"/>
    <col min="1025" max="1025" width="3.42578125" style="20" customWidth="1"/>
    <col min="1026" max="1026" width="12.85546875" style="20" customWidth="1"/>
    <col min="1027" max="1027" width="13.28515625" style="20" customWidth="1"/>
    <col min="1028" max="1028" width="7.140625" style="20" bestFit="1" customWidth="1"/>
    <col min="1029" max="1029" width="25" style="20" customWidth="1"/>
    <col min="1030" max="1030" width="32.28515625" style="20" customWidth="1"/>
    <col min="1031" max="1031" width="45.7109375" style="20" customWidth="1"/>
    <col min="1032" max="1032" width="9.85546875" style="20" customWidth="1"/>
    <col min="1033" max="1033" width="5.42578125" style="20" customWidth="1"/>
    <col min="1034" max="1034" width="10.42578125" style="20" customWidth="1"/>
    <col min="1035" max="1035" width="10.42578125" style="20" bestFit="1" customWidth="1"/>
    <col min="1036" max="1036" width="12.5703125" style="20" customWidth="1"/>
    <col min="1037" max="1037" width="9.42578125" style="20" customWidth="1"/>
    <col min="1038" max="1038" width="6.5703125" style="20" bestFit="1" customWidth="1"/>
    <col min="1039" max="1039" width="12.28515625" style="20" customWidth="1"/>
    <col min="1040" max="1040" width="10.42578125" style="20" customWidth="1"/>
    <col min="1041" max="1041" width="9" style="20" customWidth="1"/>
    <col min="1042" max="1280" width="9.140625" style="20"/>
    <col min="1281" max="1281" width="3.42578125" style="20" customWidth="1"/>
    <col min="1282" max="1282" width="12.85546875" style="20" customWidth="1"/>
    <col min="1283" max="1283" width="13.28515625" style="20" customWidth="1"/>
    <col min="1284" max="1284" width="7.140625" style="20" bestFit="1" customWidth="1"/>
    <col min="1285" max="1285" width="25" style="20" customWidth="1"/>
    <col min="1286" max="1286" width="32.28515625" style="20" customWidth="1"/>
    <col min="1287" max="1287" width="45.7109375" style="20" customWidth="1"/>
    <col min="1288" max="1288" width="9.85546875" style="20" customWidth="1"/>
    <col min="1289" max="1289" width="5.42578125" style="20" customWidth="1"/>
    <col min="1290" max="1290" width="10.42578125" style="20" customWidth="1"/>
    <col min="1291" max="1291" width="10.42578125" style="20" bestFit="1" customWidth="1"/>
    <col min="1292" max="1292" width="12.5703125" style="20" customWidth="1"/>
    <col min="1293" max="1293" width="9.42578125" style="20" customWidth="1"/>
    <col min="1294" max="1294" width="6.5703125" style="20" bestFit="1" customWidth="1"/>
    <col min="1295" max="1295" width="12.28515625" style="20" customWidth="1"/>
    <col min="1296" max="1296" width="10.42578125" style="20" customWidth="1"/>
    <col min="1297" max="1297" width="9" style="20" customWidth="1"/>
    <col min="1298" max="1536" width="9.140625" style="20"/>
    <col min="1537" max="1537" width="3.42578125" style="20" customWidth="1"/>
    <col min="1538" max="1538" width="12.85546875" style="20" customWidth="1"/>
    <col min="1539" max="1539" width="13.28515625" style="20" customWidth="1"/>
    <col min="1540" max="1540" width="7.140625" style="20" bestFit="1" customWidth="1"/>
    <col min="1541" max="1541" width="25" style="20" customWidth="1"/>
    <col min="1542" max="1542" width="32.28515625" style="20" customWidth="1"/>
    <col min="1543" max="1543" width="45.7109375" style="20" customWidth="1"/>
    <col min="1544" max="1544" width="9.85546875" style="20" customWidth="1"/>
    <col min="1545" max="1545" width="5.42578125" style="20" customWidth="1"/>
    <col min="1546" max="1546" width="10.42578125" style="20" customWidth="1"/>
    <col min="1547" max="1547" width="10.42578125" style="20" bestFit="1" customWidth="1"/>
    <col min="1548" max="1548" width="12.5703125" style="20" customWidth="1"/>
    <col min="1549" max="1549" width="9.42578125" style="20" customWidth="1"/>
    <col min="1550" max="1550" width="6.5703125" style="20" bestFit="1" customWidth="1"/>
    <col min="1551" max="1551" width="12.28515625" style="20" customWidth="1"/>
    <col min="1552" max="1552" width="10.42578125" style="20" customWidth="1"/>
    <col min="1553" max="1553" width="9" style="20" customWidth="1"/>
    <col min="1554" max="1792" width="9.140625" style="20"/>
    <col min="1793" max="1793" width="3.42578125" style="20" customWidth="1"/>
    <col min="1794" max="1794" width="12.85546875" style="20" customWidth="1"/>
    <col min="1795" max="1795" width="13.28515625" style="20" customWidth="1"/>
    <col min="1796" max="1796" width="7.140625" style="20" bestFit="1" customWidth="1"/>
    <col min="1797" max="1797" width="25" style="20" customWidth="1"/>
    <col min="1798" max="1798" width="32.28515625" style="20" customWidth="1"/>
    <col min="1799" max="1799" width="45.7109375" style="20" customWidth="1"/>
    <col min="1800" max="1800" width="9.85546875" style="20" customWidth="1"/>
    <col min="1801" max="1801" width="5.42578125" style="20" customWidth="1"/>
    <col min="1802" max="1802" width="10.42578125" style="20" customWidth="1"/>
    <col min="1803" max="1803" width="10.42578125" style="20" bestFit="1" customWidth="1"/>
    <col min="1804" max="1804" width="12.5703125" style="20" customWidth="1"/>
    <col min="1805" max="1805" width="9.42578125" style="20" customWidth="1"/>
    <col min="1806" max="1806" width="6.5703125" style="20" bestFit="1" customWidth="1"/>
    <col min="1807" max="1807" width="12.28515625" style="20" customWidth="1"/>
    <col min="1808" max="1808" width="10.42578125" style="20" customWidth="1"/>
    <col min="1809" max="1809" width="9" style="20" customWidth="1"/>
    <col min="1810" max="2048" width="9.140625" style="20"/>
    <col min="2049" max="2049" width="3.42578125" style="20" customWidth="1"/>
    <col min="2050" max="2050" width="12.85546875" style="20" customWidth="1"/>
    <col min="2051" max="2051" width="13.28515625" style="20" customWidth="1"/>
    <col min="2052" max="2052" width="7.140625" style="20" bestFit="1" customWidth="1"/>
    <col min="2053" max="2053" width="25" style="20" customWidth="1"/>
    <col min="2054" max="2054" width="32.28515625" style="20" customWidth="1"/>
    <col min="2055" max="2055" width="45.7109375" style="20" customWidth="1"/>
    <col min="2056" max="2056" width="9.85546875" style="20" customWidth="1"/>
    <col min="2057" max="2057" width="5.42578125" style="20" customWidth="1"/>
    <col min="2058" max="2058" width="10.42578125" style="20" customWidth="1"/>
    <col min="2059" max="2059" width="10.42578125" style="20" bestFit="1" customWidth="1"/>
    <col min="2060" max="2060" width="12.5703125" style="20" customWidth="1"/>
    <col min="2061" max="2061" width="9.42578125" style="20" customWidth="1"/>
    <col min="2062" max="2062" width="6.5703125" style="20" bestFit="1" customWidth="1"/>
    <col min="2063" max="2063" width="12.28515625" style="20" customWidth="1"/>
    <col min="2064" max="2064" width="10.42578125" style="20" customWidth="1"/>
    <col min="2065" max="2065" width="9" style="20" customWidth="1"/>
    <col min="2066" max="2304" width="9.140625" style="20"/>
    <col min="2305" max="2305" width="3.42578125" style="20" customWidth="1"/>
    <col min="2306" max="2306" width="12.85546875" style="20" customWidth="1"/>
    <col min="2307" max="2307" width="13.28515625" style="20" customWidth="1"/>
    <col min="2308" max="2308" width="7.140625" style="20" bestFit="1" customWidth="1"/>
    <col min="2309" max="2309" width="25" style="20" customWidth="1"/>
    <col min="2310" max="2310" width="32.28515625" style="20" customWidth="1"/>
    <col min="2311" max="2311" width="45.7109375" style="20" customWidth="1"/>
    <col min="2312" max="2312" width="9.85546875" style="20" customWidth="1"/>
    <col min="2313" max="2313" width="5.42578125" style="20" customWidth="1"/>
    <col min="2314" max="2314" width="10.42578125" style="20" customWidth="1"/>
    <col min="2315" max="2315" width="10.42578125" style="20" bestFit="1" customWidth="1"/>
    <col min="2316" max="2316" width="12.5703125" style="20" customWidth="1"/>
    <col min="2317" max="2317" width="9.42578125" style="20" customWidth="1"/>
    <col min="2318" max="2318" width="6.5703125" style="20" bestFit="1" customWidth="1"/>
    <col min="2319" max="2319" width="12.28515625" style="20" customWidth="1"/>
    <col min="2320" max="2320" width="10.42578125" style="20" customWidth="1"/>
    <col min="2321" max="2321" width="9" style="20" customWidth="1"/>
    <col min="2322" max="2560" width="9.140625" style="20"/>
    <col min="2561" max="2561" width="3.42578125" style="20" customWidth="1"/>
    <col min="2562" max="2562" width="12.85546875" style="20" customWidth="1"/>
    <col min="2563" max="2563" width="13.28515625" style="20" customWidth="1"/>
    <col min="2564" max="2564" width="7.140625" style="20" bestFit="1" customWidth="1"/>
    <col min="2565" max="2565" width="25" style="20" customWidth="1"/>
    <col min="2566" max="2566" width="32.28515625" style="20" customWidth="1"/>
    <col min="2567" max="2567" width="45.7109375" style="20" customWidth="1"/>
    <col min="2568" max="2568" width="9.85546875" style="20" customWidth="1"/>
    <col min="2569" max="2569" width="5.42578125" style="20" customWidth="1"/>
    <col min="2570" max="2570" width="10.42578125" style="20" customWidth="1"/>
    <col min="2571" max="2571" width="10.42578125" style="20" bestFit="1" customWidth="1"/>
    <col min="2572" max="2572" width="12.5703125" style="20" customWidth="1"/>
    <col min="2573" max="2573" width="9.42578125" style="20" customWidth="1"/>
    <col min="2574" max="2574" width="6.5703125" style="20" bestFit="1" customWidth="1"/>
    <col min="2575" max="2575" width="12.28515625" style="20" customWidth="1"/>
    <col min="2576" max="2576" width="10.42578125" style="20" customWidth="1"/>
    <col min="2577" max="2577" width="9" style="20" customWidth="1"/>
    <col min="2578" max="2816" width="9.140625" style="20"/>
    <col min="2817" max="2817" width="3.42578125" style="20" customWidth="1"/>
    <col min="2818" max="2818" width="12.85546875" style="20" customWidth="1"/>
    <col min="2819" max="2819" width="13.28515625" style="20" customWidth="1"/>
    <col min="2820" max="2820" width="7.140625" style="20" bestFit="1" customWidth="1"/>
    <col min="2821" max="2821" width="25" style="20" customWidth="1"/>
    <col min="2822" max="2822" width="32.28515625" style="20" customWidth="1"/>
    <col min="2823" max="2823" width="45.7109375" style="20" customWidth="1"/>
    <col min="2824" max="2824" width="9.85546875" style="20" customWidth="1"/>
    <col min="2825" max="2825" width="5.42578125" style="20" customWidth="1"/>
    <col min="2826" max="2826" width="10.42578125" style="20" customWidth="1"/>
    <col min="2827" max="2827" width="10.42578125" style="20" bestFit="1" customWidth="1"/>
    <col min="2828" max="2828" width="12.5703125" style="20" customWidth="1"/>
    <col min="2829" max="2829" width="9.42578125" style="20" customWidth="1"/>
    <col min="2830" max="2830" width="6.5703125" style="20" bestFit="1" customWidth="1"/>
    <col min="2831" max="2831" width="12.28515625" style="20" customWidth="1"/>
    <col min="2832" max="2832" width="10.42578125" style="20" customWidth="1"/>
    <col min="2833" max="2833" width="9" style="20" customWidth="1"/>
    <col min="2834" max="3072" width="9.140625" style="20"/>
    <col min="3073" max="3073" width="3.42578125" style="20" customWidth="1"/>
    <col min="3074" max="3074" width="12.85546875" style="20" customWidth="1"/>
    <col min="3075" max="3075" width="13.28515625" style="20" customWidth="1"/>
    <col min="3076" max="3076" width="7.140625" style="20" bestFit="1" customWidth="1"/>
    <col min="3077" max="3077" width="25" style="20" customWidth="1"/>
    <col min="3078" max="3078" width="32.28515625" style="20" customWidth="1"/>
    <col min="3079" max="3079" width="45.7109375" style="20" customWidth="1"/>
    <col min="3080" max="3080" width="9.85546875" style="20" customWidth="1"/>
    <col min="3081" max="3081" width="5.42578125" style="20" customWidth="1"/>
    <col min="3082" max="3082" width="10.42578125" style="20" customWidth="1"/>
    <col min="3083" max="3083" width="10.42578125" style="20" bestFit="1" customWidth="1"/>
    <col min="3084" max="3084" width="12.5703125" style="20" customWidth="1"/>
    <col min="3085" max="3085" width="9.42578125" style="20" customWidth="1"/>
    <col min="3086" max="3086" width="6.5703125" style="20" bestFit="1" customWidth="1"/>
    <col min="3087" max="3087" width="12.28515625" style="20" customWidth="1"/>
    <col min="3088" max="3088" width="10.42578125" style="20" customWidth="1"/>
    <col min="3089" max="3089" width="9" style="20" customWidth="1"/>
    <col min="3090" max="3328" width="9.140625" style="20"/>
    <col min="3329" max="3329" width="3.42578125" style="20" customWidth="1"/>
    <col min="3330" max="3330" width="12.85546875" style="20" customWidth="1"/>
    <col min="3331" max="3331" width="13.28515625" style="20" customWidth="1"/>
    <col min="3332" max="3332" width="7.140625" style="20" bestFit="1" customWidth="1"/>
    <col min="3333" max="3333" width="25" style="20" customWidth="1"/>
    <col min="3334" max="3334" width="32.28515625" style="20" customWidth="1"/>
    <col min="3335" max="3335" width="45.7109375" style="20" customWidth="1"/>
    <col min="3336" max="3336" width="9.85546875" style="20" customWidth="1"/>
    <col min="3337" max="3337" width="5.42578125" style="20" customWidth="1"/>
    <col min="3338" max="3338" width="10.42578125" style="20" customWidth="1"/>
    <col min="3339" max="3339" width="10.42578125" style="20" bestFit="1" customWidth="1"/>
    <col min="3340" max="3340" width="12.5703125" style="20" customWidth="1"/>
    <col min="3341" max="3341" width="9.42578125" style="20" customWidth="1"/>
    <col min="3342" max="3342" width="6.5703125" style="20" bestFit="1" customWidth="1"/>
    <col min="3343" max="3343" width="12.28515625" style="20" customWidth="1"/>
    <col min="3344" max="3344" width="10.42578125" style="20" customWidth="1"/>
    <col min="3345" max="3345" width="9" style="20" customWidth="1"/>
    <col min="3346" max="3584" width="9.140625" style="20"/>
    <col min="3585" max="3585" width="3.42578125" style="20" customWidth="1"/>
    <col min="3586" max="3586" width="12.85546875" style="20" customWidth="1"/>
    <col min="3587" max="3587" width="13.28515625" style="20" customWidth="1"/>
    <col min="3588" max="3588" width="7.140625" style="20" bestFit="1" customWidth="1"/>
    <col min="3589" max="3589" width="25" style="20" customWidth="1"/>
    <col min="3590" max="3590" width="32.28515625" style="20" customWidth="1"/>
    <col min="3591" max="3591" width="45.7109375" style="20" customWidth="1"/>
    <col min="3592" max="3592" width="9.85546875" style="20" customWidth="1"/>
    <col min="3593" max="3593" width="5.42578125" style="20" customWidth="1"/>
    <col min="3594" max="3594" width="10.42578125" style="20" customWidth="1"/>
    <col min="3595" max="3595" width="10.42578125" style="20" bestFit="1" customWidth="1"/>
    <col min="3596" max="3596" width="12.5703125" style="20" customWidth="1"/>
    <col min="3597" max="3597" width="9.42578125" style="20" customWidth="1"/>
    <col min="3598" max="3598" width="6.5703125" style="20" bestFit="1" customWidth="1"/>
    <col min="3599" max="3599" width="12.28515625" style="20" customWidth="1"/>
    <col min="3600" max="3600" width="10.42578125" style="20" customWidth="1"/>
    <col min="3601" max="3601" width="9" style="20" customWidth="1"/>
    <col min="3602" max="3840" width="9.140625" style="20"/>
    <col min="3841" max="3841" width="3.42578125" style="20" customWidth="1"/>
    <col min="3842" max="3842" width="12.85546875" style="20" customWidth="1"/>
    <col min="3843" max="3843" width="13.28515625" style="20" customWidth="1"/>
    <col min="3844" max="3844" width="7.140625" style="20" bestFit="1" customWidth="1"/>
    <col min="3845" max="3845" width="25" style="20" customWidth="1"/>
    <col min="3846" max="3846" width="32.28515625" style="20" customWidth="1"/>
    <col min="3847" max="3847" width="45.7109375" style="20" customWidth="1"/>
    <col min="3848" max="3848" width="9.85546875" style="20" customWidth="1"/>
    <col min="3849" max="3849" width="5.42578125" style="20" customWidth="1"/>
    <col min="3850" max="3850" width="10.42578125" style="20" customWidth="1"/>
    <col min="3851" max="3851" width="10.42578125" style="20" bestFit="1" customWidth="1"/>
    <col min="3852" max="3852" width="12.5703125" style="20" customWidth="1"/>
    <col min="3853" max="3853" width="9.42578125" style="20" customWidth="1"/>
    <col min="3854" max="3854" width="6.5703125" style="20" bestFit="1" customWidth="1"/>
    <col min="3855" max="3855" width="12.28515625" style="20" customWidth="1"/>
    <col min="3856" max="3856" width="10.42578125" style="20" customWidth="1"/>
    <col min="3857" max="3857" width="9" style="20" customWidth="1"/>
    <col min="3858" max="4096" width="9.140625" style="20"/>
    <col min="4097" max="4097" width="3.42578125" style="20" customWidth="1"/>
    <col min="4098" max="4098" width="12.85546875" style="20" customWidth="1"/>
    <col min="4099" max="4099" width="13.28515625" style="20" customWidth="1"/>
    <col min="4100" max="4100" width="7.140625" style="20" bestFit="1" customWidth="1"/>
    <col min="4101" max="4101" width="25" style="20" customWidth="1"/>
    <col min="4102" max="4102" width="32.28515625" style="20" customWidth="1"/>
    <col min="4103" max="4103" width="45.7109375" style="20" customWidth="1"/>
    <col min="4104" max="4104" width="9.85546875" style="20" customWidth="1"/>
    <col min="4105" max="4105" width="5.42578125" style="20" customWidth="1"/>
    <col min="4106" max="4106" width="10.42578125" style="20" customWidth="1"/>
    <col min="4107" max="4107" width="10.42578125" style="20" bestFit="1" customWidth="1"/>
    <col min="4108" max="4108" width="12.5703125" style="20" customWidth="1"/>
    <col min="4109" max="4109" width="9.42578125" style="20" customWidth="1"/>
    <col min="4110" max="4110" width="6.5703125" style="20" bestFit="1" customWidth="1"/>
    <col min="4111" max="4111" width="12.28515625" style="20" customWidth="1"/>
    <col min="4112" max="4112" width="10.42578125" style="20" customWidth="1"/>
    <col min="4113" max="4113" width="9" style="20" customWidth="1"/>
    <col min="4114" max="4352" width="9.140625" style="20"/>
    <col min="4353" max="4353" width="3.42578125" style="20" customWidth="1"/>
    <col min="4354" max="4354" width="12.85546875" style="20" customWidth="1"/>
    <col min="4355" max="4355" width="13.28515625" style="20" customWidth="1"/>
    <col min="4356" max="4356" width="7.140625" style="20" bestFit="1" customWidth="1"/>
    <col min="4357" max="4357" width="25" style="20" customWidth="1"/>
    <col min="4358" max="4358" width="32.28515625" style="20" customWidth="1"/>
    <col min="4359" max="4359" width="45.7109375" style="20" customWidth="1"/>
    <col min="4360" max="4360" width="9.85546875" style="20" customWidth="1"/>
    <col min="4361" max="4361" width="5.42578125" style="20" customWidth="1"/>
    <col min="4362" max="4362" width="10.42578125" style="20" customWidth="1"/>
    <col min="4363" max="4363" width="10.42578125" style="20" bestFit="1" customWidth="1"/>
    <col min="4364" max="4364" width="12.5703125" style="20" customWidth="1"/>
    <col min="4365" max="4365" width="9.42578125" style="20" customWidth="1"/>
    <col min="4366" max="4366" width="6.5703125" style="20" bestFit="1" customWidth="1"/>
    <col min="4367" max="4367" width="12.28515625" style="20" customWidth="1"/>
    <col min="4368" max="4368" width="10.42578125" style="20" customWidth="1"/>
    <col min="4369" max="4369" width="9" style="20" customWidth="1"/>
    <col min="4370" max="4608" width="9.140625" style="20"/>
    <col min="4609" max="4609" width="3.42578125" style="20" customWidth="1"/>
    <col min="4610" max="4610" width="12.85546875" style="20" customWidth="1"/>
    <col min="4611" max="4611" width="13.28515625" style="20" customWidth="1"/>
    <col min="4612" max="4612" width="7.140625" style="20" bestFit="1" customWidth="1"/>
    <col min="4613" max="4613" width="25" style="20" customWidth="1"/>
    <col min="4614" max="4614" width="32.28515625" style="20" customWidth="1"/>
    <col min="4615" max="4615" width="45.7109375" style="20" customWidth="1"/>
    <col min="4616" max="4616" width="9.85546875" style="20" customWidth="1"/>
    <col min="4617" max="4617" width="5.42578125" style="20" customWidth="1"/>
    <col min="4618" max="4618" width="10.42578125" style="20" customWidth="1"/>
    <col min="4619" max="4619" width="10.42578125" style="20" bestFit="1" customWidth="1"/>
    <col min="4620" max="4620" width="12.5703125" style="20" customWidth="1"/>
    <col min="4621" max="4621" width="9.42578125" style="20" customWidth="1"/>
    <col min="4622" max="4622" width="6.5703125" style="20" bestFit="1" customWidth="1"/>
    <col min="4623" max="4623" width="12.28515625" style="20" customWidth="1"/>
    <col min="4624" max="4624" width="10.42578125" style="20" customWidth="1"/>
    <col min="4625" max="4625" width="9" style="20" customWidth="1"/>
    <col min="4626" max="4864" width="9.140625" style="20"/>
    <col min="4865" max="4865" width="3.42578125" style="20" customWidth="1"/>
    <col min="4866" max="4866" width="12.85546875" style="20" customWidth="1"/>
    <col min="4867" max="4867" width="13.28515625" style="20" customWidth="1"/>
    <col min="4868" max="4868" width="7.140625" style="20" bestFit="1" customWidth="1"/>
    <col min="4869" max="4869" width="25" style="20" customWidth="1"/>
    <col min="4870" max="4870" width="32.28515625" style="20" customWidth="1"/>
    <col min="4871" max="4871" width="45.7109375" style="20" customWidth="1"/>
    <col min="4872" max="4872" width="9.85546875" style="20" customWidth="1"/>
    <col min="4873" max="4873" width="5.42578125" style="20" customWidth="1"/>
    <col min="4874" max="4874" width="10.42578125" style="20" customWidth="1"/>
    <col min="4875" max="4875" width="10.42578125" style="20" bestFit="1" customWidth="1"/>
    <col min="4876" max="4876" width="12.5703125" style="20" customWidth="1"/>
    <col min="4877" max="4877" width="9.42578125" style="20" customWidth="1"/>
    <col min="4878" max="4878" width="6.5703125" style="20" bestFit="1" customWidth="1"/>
    <col min="4879" max="4879" width="12.28515625" style="20" customWidth="1"/>
    <col min="4880" max="4880" width="10.42578125" style="20" customWidth="1"/>
    <col min="4881" max="4881" width="9" style="20" customWidth="1"/>
    <col min="4882" max="5120" width="9.140625" style="20"/>
    <col min="5121" max="5121" width="3.42578125" style="20" customWidth="1"/>
    <col min="5122" max="5122" width="12.85546875" style="20" customWidth="1"/>
    <col min="5123" max="5123" width="13.28515625" style="20" customWidth="1"/>
    <col min="5124" max="5124" width="7.140625" style="20" bestFit="1" customWidth="1"/>
    <col min="5125" max="5125" width="25" style="20" customWidth="1"/>
    <col min="5126" max="5126" width="32.28515625" style="20" customWidth="1"/>
    <col min="5127" max="5127" width="45.7109375" style="20" customWidth="1"/>
    <col min="5128" max="5128" width="9.85546875" style="20" customWidth="1"/>
    <col min="5129" max="5129" width="5.42578125" style="20" customWidth="1"/>
    <col min="5130" max="5130" width="10.42578125" style="20" customWidth="1"/>
    <col min="5131" max="5131" width="10.42578125" style="20" bestFit="1" customWidth="1"/>
    <col min="5132" max="5132" width="12.5703125" style="20" customWidth="1"/>
    <col min="5133" max="5133" width="9.42578125" style="20" customWidth="1"/>
    <col min="5134" max="5134" width="6.5703125" style="20" bestFit="1" customWidth="1"/>
    <col min="5135" max="5135" width="12.28515625" style="20" customWidth="1"/>
    <col min="5136" max="5136" width="10.42578125" style="20" customWidth="1"/>
    <col min="5137" max="5137" width="9" style="20" customWidth="1"/>
    <col min="5138" max="5376" width="9.140625" style="20"/>
    <col min="5377" max="5377" width="3.42578125" style="20" customWidth="1"/>
    <col min="5378" max="5378" width="12.85546875" style="20" customWidth="1"/>
    <col min="5379" max="5379" width="13.28515625" style="20" customWidth="1"/>
    <col min="5380" max="5380" width="7.140625" style="20" bestFit="1" customWidth="1"/>
    <col min="5381" max="5381" width="25" style="20" customWidth="1"/>
    <col min="5382" max="5382" width="32.28515625" style="20" customWidth="1"/>
    <col min="5383" max="5383" width="45.7109375" style="20" customWidth="1"/>
    <col min="5384" max="5384" width="9.85546875" style="20" customWidth="1"/>
    <col min="5385" max="5385" width="5.42578125" style="20" customWidth="1"/>
    <col min="5386" max="5386" width="10.42578125" style="20" customWidth="1"/>
    <col min="5387" max="5387" width="10.42578125" style="20" bestFit="1" customWidth="1"/>
    <col min="5388" max="5388" width="12.5703125" style="20" customWidth="1"/>
    <col min="5389" max="5389" width="9.42578125" style="20" customWidth="1"/>
    <col min="5390" max="5390" width="6.5703125" style="20" bestFit="1" customWidth="1"/>
    <col min="5391" max="5391" width="12.28515625" style="20" customWidth="1"/>
    <col min="5392" max="5392" width="10.42578125" style="20" customWidth="1"/>
    <col min="5393" max="5393" width="9" style="20" customWidth="1"/>
    <col min="5394" max="5632" width="9.140625" style="20"/>
    <col min="5633" max="5633" width="3.42578125" style="20" customWidth="1"/>
    <col min="5634" max="5634" width="12.85546875" style="20" customWidth="1"/>
    <col min="5635" max="5635" width="13.28515625" style="20" customWidth="1"/>
    <col min="5636" max="5636" width="7.140625" style="20" bestFit="1" customWidth="1"/>
    <col min="5637" max="5637" width="25" style="20" customWidth="1"/>
    <col min="5638" max="5638" width="32.28515625" style="20" customWidth="1"/>
    <col min="5639" max="5639" width="45.7109375" style="20" customWidth="1"/>
    <col min="5640" max="5640" width="9.85546875" style="20" customWidth="1"/>
    <col min="5641" max="5641" width="5.42578125" style="20" customWidth="1"/>
    <col min="5642" max="5642" width="10.42578125" style="20" customWidth="1"/>
    <col min="5643" max="5643" width="10.42578125" style="20" bestFit="1" customWidth="1"/>
    <col min="5644" max="5644" width="12.5703125" style="20" customWidth="1"/>
    <col min="5645" max="5645" width="9.42578125" style="20" customWidth="1"/>
    <col min="5646" max="5646" width="6.5703125" style="20" bestFit="1" customWidth="1"/>
    <col min="5647" max="5647" width="12.28515625" style="20" customWidth="1"/>
    <col min="5648" max="5648" width="10.42578125" style="20" customWidth="1"/>
    <col min="5649" max="5649" width="9" style="20" customWidth="1"/>
    <col min="5650" max="5888" width="9.140625" style="20"/>
    <col min="5889" max="5889" width="3.42578125" style="20" customWidth="1"/>
    <col min="5890" max="5890" width="12.85546875" style="20" customWidth="1"/>
    <col min="5891" max="5891" width="13.28515625" style="20" customWidth="1"/>
    <col min="5892" max="5892" width="7.140625" style="20" bestFit="1" customWidth="1"/>
    <col min="5893" max="5893" width="25" style="20" customWidth="1"/>
    <col min="5894" max="5894" width="32.28515625" style="20" customWidth="1"/>
    <col min="5895" max="5895" width="45.7109375" style="20" customWidth="1"/>
    <col min="5896" max="5896" width="9.85546875" style="20" customWidth="1"/>
    <col min="5897" max="5897" width="5.42578125" style="20" customWidth="1"/>
    <col min="5898" max="5898" width="10.42578125" style="20" customWidth="1"/>
    <col min="5899" max="5899" width="10.42578125" style="20" bestFit="1" customWidth="1"/>
    <col min="5900" max="5900" width="12.5703125" style="20" customWidth="1"/>
    <col min="5901" max="5901" width="9.42578125" style="20" customWidth="1"/>
    <col min="5902" max="5902" width="6.5703125" style="20" bestFit="1" customWidth="1"/>
    <col min="5903" max="5903" width="12.28515625" style="20" customWidth="1"/>
    <col min="5904" max="5904" width="10.42578125" style="20" customWidth="1"/>
    <col min="5905" max="5905" width="9" style="20" customWidth="1"/>
    <col min="5906" max="6144" width="9.140625" style="20"/>
    <col min="6145" max="6145" width="3.42578125" style="20" customWidth="1"/>
    <col min="6146" max="6146" width="12.85546875" style="20" customWidth="1"/>
    <col min="6147" max="6147" width="13.28515625" style="20" customWidth="1"/>
    <col min="6148" max="6148" width="7.140625" style="20" bestFit="1" customWidth="1"/>
    <col min="6149" max="6149" width="25" style="20" customWidth="1"/>
    <col min="6150" max="6150" width="32.28515625" style="20" customWidth="1"/>
    <col min="6151" max="6151" width="45.7109375" style="20" customWidth="1"/>
    <col min="6152" max="6152" width="9.85546875" style="20" customWidth="1"/>
    <col min="6153" max="6153" width="5.42578125" style="20" customWidth="1"/>
    <col min="6154" max="6154" width="10.42578125" style="20" customWidth="1"/>
    <col min="6155" max="6155" width="10.42578125" style="20" bestFit="1" customWidth="1"/>
    <col min="6156" max="6156" width="12.5703125" style="20" customWidth="1"/>
    <col min="6157" max="6157" width="9.42578125" style="20" customWidth="1"/>
    <col min="6158" max="6158" width="6.5703125" style="20" bestFit="1" customWidth="1"/>
    <col min="6159" max="6159" width="12.28515625" style="20" customWidth="1"/>
    <col min="6160" max="6160" width="10.42578125" style="20" customWidth="1"/>
    <col min="6161" max="6161" width="9" style="20" customWidth="1"/>
    <col min="6162" max="6400" width="9.140625" style="20"/>
    <col min="6401" max="6401" width="3.42578125" style="20" customWidth="1"/>
    <col min="6402" max="6402" width="12.85546875" style="20" customWidth="1"/>
    <col min="6403" max="6403" width="13.28515625" style="20" customWidth="1"/>
    <col min="6404" max="6404" width="7.140625" style="20" bestFit="1" customWidth="1"/>
    <col min="6405" max="6405" width="25" style="20" customWidth="1"/>
    <col min="6406" max="6406" width="32.28515625" style="20" customWidth="1"/>
    <col min="6407" max="6407" width="45.7109375" style="20" customWidth="1"/>
    <col min="6408" max="6408" width="9.85546875" style="20" customWidth="1"/>
    <col min="6409" max="6409" width="5.42578125" style="20" customWidth="1"/>
    <col min="6410" max="6410" width="10.42578125" style="20" customWidth="1"/>
    <col min="6411" max="6411" width="10.42578125" style="20" bestFit="1" customWidth="1"/>
    <col min="6412" max="6412" width="12.5703125" style="20" customWidth="1"/>
    <col min="6413" max="6413" width="9.42578125" style="20" customWidth="1"/>
    <col min="6414" max="6414" width="6.5703125" style="20" bestFit="1" customWidth="1"/>
    <col min="6415" max="6415" width="12.28515625" style="20" customWidth="1"/>
    <col min="6416" max="6416" width="10.42578125" style="20" customWidth="1"/>
    <col min="6417" max="6417" width="9" style="20" customWidth="1"/>
    <col min="6418" max="6656" width="9.140625" style="20"/>
    <col min="6657" max="6657" width="3.42578125" style="20" customWidth="1"/>
    <col min="6658" max="6658" width="12.85546875" style="20" customWidth="1"/>
    <col min="6659" max="6659" width="13.28515625" style="20" customWidth="1"/>
    <col min="6660" max="6660" width="7.140625" style="20" bestFit="1" customWidth="1"/>
    <col min="6661" max="6661" width="25" style="20" customWidth="1"/>
    <col min="6662" max="6662" width="32.28515625" style="20" customWidth="1"/>
    <col min="6663" max="6663" width="45.7109375" style="20" customWidth="1"/>
    <col min="6664" max="6664" width="9.85546875" style="20" customWidth="1"/>
    <col min="6665" max="6665" width="5.42578125" style="20" customWidth="1"/>
    <col min="6666" max="6666" width="10.42578125" style="20" customWidth="1"/>
    <col min="6667" max="6667" width="10.42578125" style="20" bestFit="1" customWidth="1"/>
    <col min="6668" max="6668" width="12.5703125" style="20" customWidth="1"/>
    <col min="6669" max="6669" width="9.42578125" style="20" customWidth="1"/>
    <col min="6670" max="6670" width="6.5703125" style="20" bestFit="1" customWidth="1"/>
    <col min="6671" max="6671" width="12.28515625" style="20" customWidth="1"/>
    <col min="6672" max="6672" width="10.42578125" style="20" customWidth="1"/>
    <col min="6673" max="6673" width="9" style="20" customWidth="1"/>
    <col min="6674" max="6912" width="9.140625" style="20"/>
    <col min="6913" max="6913" width="3.42578125" style="20" customWidth="1"/>
    <col min="6914" max="6914" width="12.85546875" style="20" customWidth="1"/>
    <col min="6915" max="6915" width="13.28515625" style="20" customWidth="1"/>
    <col min="6916" max="6916" width="7.140625" style="20" bestFit="1" customWidth="1"/>
    <col min="6917" max="6917" width="25" style="20" customWidth="1"/>
    <col min="6918" max="6918" width="32.28515625" style="20" customWidth="1"/>
    <col min="6919" max="6919" width="45.7109375" style="20" customWidth="1"/>
    <col min="6920" max="6920" width="9.85546875" style="20" customWidth="1"/>
    <col min="6921" max="6921" width="5.42578125" style="20" customWidth="1"/>
    <col min="6922" max="6922" width="10.42578125" style="20" customWidth="1"/>
    <col min="6923" max="6923" width="10.42578125" style="20" bestFit="1" customWidth="1"/>
    <col min="6924" max="6924" width="12.5703125" style="20" customWidth="1"/>
    <col min="6925" max="6925" width="9.42578125" style="20" customWidth="1"/>
    <col min="6926" max="6926" width="6.5703125" style="20" bestFit="1" customWidth="1"/>
    <col min="6927" max="6927" width="12.28515625" style="20" customWidth="1"/>
    <col min="6928" max="6928" width="10.42578125" style="20" customWidth="1"/>
    <col min="6929" max="6929" width="9" style="20" customWidth="1"/>
    <col min="6930" max="7168" width="9.140625" style="20"/>
    <col min="7169" max="7169" width="3.42578125" style="20" customWidth="1"/>
    <col min="7170" max="7170" width="12.85546875" style="20" customWidth="1"/>
    <col min="7171" max="7171" width="13.28515625" style="20" customWidth="1"/>
    <col min="7172" max="7172" width="7.140625" style="20" bestFit="1" customWidth="1"/>
    <col min="7173" max="7173" width="25" style="20" customWidth="1"/>
    <col min="7174" max="7174" width="32.28515625" style="20" customWidth="1"/>
    <col min="7175" max="7175" width="45.7109375" style="20" customWidth="1"/>
    <col min="7176" max="7176" width="9.85546875" style="20" customWidth="1"/>
    <col min="7177" max="7177" width="5.42578125" style="20" customWidth="1"/>
    <col min="7178" max="7178" width="10.42578125" style="20" customWidth="1"/>
    <col min="7179" max="7179" width="10.42578125" style="20" bestFit="1" customWidth="1"/>
    <col min="7180" max="7180" width="12.5703125" style="20" customWidth="1"/>
    <col min="7181" max="7181" width="9.42578125" style="20" customWidth="1"/>
    <col min="7182" max="7182" width="6.5703125" style="20" bestFit="1" customWidth="1"/>
    <col min="7183" max="7183" width="12.28515625" style="20" customWidth="1"/>
    <col min="7184" max="7184" width="10.42578125" style="20" customWidth="1"/>
    <col min="7185" max="7185" width="9" style="20" customWidth="1"/>
    <col min="7186" max="7424" width="9.140625" style="20"/>
    <col min="7425" max="7425" width="3.42578125" style="20" customWidth="1"/>
    <col min="7426" max="7426" width="12.85546875" style="20" customWidth="1"/>
    <col min="7427" max="7427" width="13.28515625" style="20" customWidth="1"/>
    <col min="7428" max="7428" width="7.140625" style="20" bestFit="1" customWidth="1"/>
    <col min="7429" max="7429" width="25" style="20" customWidth="1"/>
    <col min="7430" max="7430" width="32.28515625" style="20" customWidth="1"/>
    <col min="7431" max="7431" width="45.7109375" style="20" customWidth="1"/>
    <col min="7432" max="7432" width="9.85546875" style="20" customWidth="1"/>
    <col min="7433" max="7433" width="5.42578125" style="20" customWidth="1"/>
    <col min="7434" max="7434" width="10.42578125" style="20" customWidth="1"/>
    <col min="7435" max="7435" width="10.42578125" style="20" bestFit="1" customWidth="1"/>
    <col min="7436" max="7436" width="12.5703125" style="20" customWidth="1"/>
    <col min="7437" max="7437" width="9.42578125" style="20" customWidth="1"/>
    <col min="7438" max="7438" width="6.5703125" style="20" bestFit="1" customWidth="1"/>
    <col min="7439" max="7439" width="12.28515625" style="20" customWidth="1"/>
    <col min="7440" max="7440" width="10.42578125" style="20" customWidth="1"/>
    <col min="7441" max="7441" width="9" style="20" customWidth="1"/>
    <col min="7442" max="7680" width="9.140625" style="20"/>
    <col min="7681" max="7681" width="3.42578125" style="20" customWidth="1"/>
    <col min="7682" max="7682" width="12.85546875" style="20" customWidth="1"/>
    <col min="7683" max="7683" width="13.28515625" style="20" customWidth="1"/>
    <col min="7684" max="7684" width="7.140625" style="20" bestFit="1" customWidth="1"/>
    <col min="7685" max="7685" width="25" style="20" customWidth="1"/>
    <col min="7686" max="7686" width="32.28515625" style="20" customWidth="1"/>
    <col min="7687" max="7687" width="45.7109375" style="20" customWidth="1"/>
    <col min="7688" max="7688" width="9.85546875" style="20" customWidth="1"/>
    <col min="7689" max="7689" width="5.42578125" style="20" customWidth="1"/>
    <col min="7690" max="7690" width="10.42578125" style="20" customWidth="1"/>
    <col min="7691" max="7691" width="10.42578125" style="20" bestFit="1" customWidth="1"/>
    <col min="7692" max="7692" width="12.5703125" style="20" customWidth="1"/>
    <col min="7693" max="7693" width="9.42578125" style="20" customWidth="1"/>
    <col min="7694" max="7694" width="6.5703125" style="20" bestFit="1" customWidth="1"/>
    <col min="7695" max="7695" width="12.28515625" style="20" customWidth="1"/>
    <col min="7696" max="7696" width="10.42578125" style="20" customWidth="1"/>
    <col min="7697" max="7697" width="9" style="20" customWidth="1"/>
    <col min="7698" max="7936" width="9.140625" style="20"/>
    <col min="7937" max="7937" width="3.42578125" style="20" customWidth="1"/>
    <col min="7938" max="7938" width="12.85546875" style="20" customWidth="1"/>
    <col min="7939" max="7939" width="13.28515625" style="20" customWidth="1"/>
    <col min="7940" max="7940" width="7.140625" style="20" bestFit="1" customWidth="1"/>
    <col min="7941" max="7941" width="25" style="20" customWidth="1"/>
    <col min="7942" max="7942" width="32.28515625" style="20" customWidth="1"/>
    <col min="7943" max="7943" width="45.7109375" style="20" customWidth="1"/>
    <col min="7944" max="7944" width="9.85546875" style="20" customWidth="1"/>
    <col min="7945" max="7945" width="5.42578125" style="20" customWidth="1"/>
    <col min="7946" max="7946" width="10.42578125" style="20" customWidth="1"/>
    <col min="7947" max="7947" width="10.42578125" style="20" bestFit="1" customWidth="1"/>
    <col min="7948" max="7948" width="12.5703125" style="20" customWidth="1"/>
    <col min="7949" max="7949" width="9.42578125" style="20" customWidth="1"/>
    <col min="7950" max="7950" width="6.5703125" style="20" bestFit="1" customWidth="1"/>
    <col min="7951" max="7951" width="12.28515625" style="20" customWidth="1"/>
    <col min="7952" max="7952" width="10.42578125" style="20" customWidth="1"/>
    <col min="7953" max="7953" width="9" style="20" customWidth="1"/>
    <col min="7954" max="8192" width="9.140625" style="20"/>
    <col min="8193" max="8193" width="3.42578125" style="20" customWidth="1"/>
    <col min="8194" max="8194" width="12.85546875" style="20" customWidth="1"/>
    <col min="8195" max="8195" width="13.28515625" style="20" customWidth="1"/>
    <col min="8196" max="8196" width="7.140625" style="20" bestFit="1" customWidth="1"/>
    <col min="8197" max="8197" width="25" style="20" customWidth="1"/>
    <col min="8198" max="8198" width="32.28515625" style="20" customWidth="1"/>
    <col min="8199" max="8199" width="45.7109375" style="20" customWidth="1"/>
    <col min="8200" max="8200" width="9.85546875" style="20" customWidth="1"/>
    <col min="8201" max="8201" width="5.42578125" style="20" customWidth="1"/>
    <col min="8202" max="8202" width="10.42578125" style="20" customWidth="1"/>
    <col min="8203" max="8203" width="10.42578125" style="20" bestFit="1" customWidth="1"/>
    <col min="8204" max="8204" width="12.5703125" style="20" customWidth="1"/>
    <col min="8205" max="8205" width="9.42578125" style="20" customWidth="1"/>
    <col min="8206" max="8206" width="6.5703125" style="20" bestFit="1" customWidth="1"/>
    <col min="8207" max="8207" width="12.28515625" style="20" customWidth="1"/>
    <col min="8208" max="8208" width="10.42578125" style="20" customWidth="1"/>
    <col min="8209" max="8209" width="9" style="20" customWidth="1"/>
    <col min="8210" max="8448" width="9.140625" style="20"/>
    <col min="8449" max="8449" width="3.42578125" style="20" customWidth="1"/>
    <col min="8450" max="8450" width="12.85546875" style="20" customWidth="1"/>
    <col min="8451" max="8451" width="13.28515625" style="20" customWidth="1"/>
    <col min="8452" max="8452" width="7.140625" style="20" bestFit="1" customWidth="1"/>
    <col min="8453" max="8453" width="25" style="20" customWidth="1"/>
    <col min="8454" max="8454" width="32.28515625" style="20" customWidth="1"/>
    <col min="8455" max="8455" width="45.7109375" style="20" customWidth="1"/>
    <col min="8456" max="8456" width="9.85546875" style="20" customWidth="1"/>
    <col min="8457" max="8457" width="5.42578125" style="20" customWidth="1"/>
    <col min="8458" max="8458" width="10.42578125" style="20" customWidth="1"/>
    <col min="8459" max="8459" width="10.42578125" style="20" bestFit="1" customWidth="1"/>
    <col min="8460" max="8460" width="12.5703125" style="20" customWidth="1"/>
    <col min="8461" max="8461" width="9.42578125" style="20" customWidth="1"/>
    <col min="8462" max="8462" width="6.5703125" style="20" bestFit="1" customWidth="1"/>
    <col min="8463" max="8463" width="12.28515625" style="20" customWidth="1"/>
    <col min="8464" max="8464" width="10.42578125" style="20" customWidth="1"/>
    <col min="8465" max="8465" width="9" style="20" customWidth="1"/>
    <col min="8466" max="8704" width="9.140625" style="20"/>
    <col min="8705" max="8705" width="3.42578125" style="20" customWidth="1"/>
    <col min="8706" max="8706" width="12.85546875" style="20" customWidth="1"/>
    <col min="8707" max="8707" width="13.28515625" style="20" customWidth="1"/>
    <col min="8708" max="8708" width="7.140625" style="20" bestFit="1" customWidth="1"/>
    <col min="8709" max="8709" width="25" style="20" customWidth="1"/>
    <col min="8710" max="8710" width="32.28515625" style="20" customWidth="1"/>
    <col min="8711" max="8711" width="45.7109375" style="20" customWidth="1"/>
    <col min="8712" max="8712" width="9.85546875" style="20" customWidth="1"/>
    <col min="8713" max="8713" width="5.42578125" style="20" customWidth="1"/>
    <col min="8714" max="8714" width="10.42578125" style="20" customWidth="1"/>
    <col min="8715" max="8715" width="10.42578125" style="20" bestFit="1" customWidth="1"/>
    <col min="8716" max="8716" width="12.5703125" style="20" customWidth="1"/>
    <col min="8717" max="8717" width="9.42578125" style="20" customWidth="1"/>
    <col min="8718" max="8718" width="6.5703125" style="20" bestFit="1" customWidth="1"/>
    <col min="8719" max="8719" width="12.28515625" style="20" customWidth="1"/>
    <col min="8720" max="8720" width="10.42578125" style="20" customWidth="1"/>
    <col min="8721" max="8721" width="9" style="20" customWidth="1"/>
    <col min="8722" max="8960" width="9.140625" style="20"/>
    <col min="8961" max="8961" width="3.42578125" style="20" customWidth="1"/>
    <col min="8962" max="8962" width="12.85546875" style="20" customWidth="1"/>
    <col min="8963" max="8963" width="13.28515625" style="20" customWidth="1"/>
    <col min="8964" max="8964" width="7.140625" style="20" bestFit="1" customWidth="1"/>
    <col min="8965" max="8965" width="25" style="20" customWidth="1"/>
    <col min="8966" max="8966" width="32.28515625" style="20" customWidth="1"/>
    <col min="8967" max="8967" width="45.7109375" style="20" customWidth="1"/>
    <col min="8968" max="8968" width="9.85546875" style="20" customWidth="1"/>
    <col min="8969" max="8969" width="5.42578125" style="20" customWidth="1"/>
    <col min="8970" max="8970" width="10.42578125" style="20" customWidth="1"/>
    <col min="8971" max="8971" width="10.42578125" style="20" bestFit="1" customWidth="1"/>
    <col min="8972" max="8972" width="12.5703125" style="20" customWidth="1"/>
    <col min="8973" max="8973" width="9.42578125" style="20" customWidth="1"/>
    <col min="8974" max="8974" width="6.5703125" style="20" bestFit="1" customWidth="1"/>
    <col min="8975" max="8975" width="12.28515625" style="20" customWidth="1"/>
    <col min="8976" max="8976" width="10.42578125" style="20" customWidth="1"/>
    <col min="8977" max="8977" width="9" style="20" customWidth="1"/>
    <col min="8978" max="9216" width="9.140625" style="20"/>
    <col min="9217" max="9217" width="3.42578125" style="20" customWidth="1"/>
    <col min="9218" max="9218" width="12.85546875" style="20" customWidth="1"/>
    <col min="9219" max="9219" width="13.28515625" style="20" customWidth="1"/>
    <col min="9220" max="9220" width="7.140625" style="20" bestFit="1" customWidth="1"/>
    <col min="9221" max="9221" width="25" style="20" customWidth="1"/>
    <col min="9222" max="9222" width="32.28515625" style="20" customWidth="1"/>
    <col min="9223" max="9223" width="45.7109375" style="20" customWidth="1"/>
    <col min="9224" max="9224" width="9.85546875" style="20" customWidth="1"/>
    <col min="9225" max="9225" width="5.42578125" style="20" customWidth="1"/>
    <col min="9226" max="9226" width="10.42578125" style="20" customWidth="1"/>
    <col min="9227" max="9227" width="10.42578125" style="20" bestFit="1" customWidth="1"/>
    <col min="9228" max="9228" width="12.5703125" style="20" customWidth="1"/>
    <col min="9229" max="9229" width="9.42578125" style="20" customWidth="1"/>
    <col min="9230" max="9230" width="6.5703125" style="20" bestFit="1" customWidth="1"/>
    <col min="9231" max="9231" width="12.28515625" style="20" customWidth="1"/>
    <col min="9232" max="9232" width="10.42578125" style="20" customWidth="1"/>
    <col min="9233" max="9233" width="9" style="20" customWidth="1"/>
    <col min="9234" max="9472" width="9.140625" style="20"/>
    <col min="9473" max="9473" width="3.42578125" style="20" customWidth="1"/>
    <col min="9474" max="9474" width="12.85546875" style="20" customWidth="1"/>
    <col min="9475" max="9475" width="13.28515625" style="20" customWidth="1"/>
    <col min="9476" max="9476" width="7.140625" style="20" bestFit="1" customWidth="1"/>
    <col min="9477" max="9477" width="25" style="20" customWidth="1"/>
    <col min="9478" max="9478" width="32.28515625" style="20" customWidth="1"/>
    <col min="9479" max="9479" width="45.7109375" style="20" customWidth="1"/>
    <col min="9480" max="9480" width="9.85546875" style="20" customWidth="1"/>
    <col min="9481" max="9481" width="5.42578125" style="20" customWidth="1"/>
    <col min="9482" max="9482" width="10.42578125" style="20" customWidth="1"/>
    <col min="9483" max="9483" width="10.42578125" style="20" bestFit="1" customWidth="1"/>
    <col min="9484" max="9484" width="12.5703125" style="20" customWidth="1"/>
    <col min="9485" max="9485" width="9.42578125" style="20" customWidth="1"/>
    <col min="9486" max="9486" width="6.5703125" style="20" bestFit="1" customWidth="1"/>
    <col min="9487" max="9487" width="12.28515625" style="20" customWidth="1"/>
    <col min="9488" max="9488" width="10.42578125" style="20" customWidth="1"/>
    <col min="9489" max="9489" width="9" style="20" customWidth="1"/>
    <col min="9490" max="9728" width="9.140625" style="20"/>
    <col min="9729" max="9729" width="3.42578125" style="20" customWidth="1"/>
    <col min="9730" max="9730" width="12.85546875" style="20" customWidth="1"/>
    <col min="9731" max="9731" width="13.28515625" style="20" customWidth="1"/>
    <col min="9732" max="9732" width="7.140625" style="20" bestFit="1" customWidth="1"/>
    <col min="9733" max="9733" width="25" style="20" customWidth="1"/>
    <col min="9734" max="9734" width="32.28515625" style="20" customWidth="1"/>
    <col min="9735" max="9735" width="45.7109375" style="20" customWidth="1"/>
    <col min="9736" max="9736" width="9.85546875" style="20" customWidth="1"/>
    <col min="9737" max="9737" width="5.42578125" style="20" customWidth="1"/>
    <col min="9738" max="9738" width="10.42578125" style="20" customWidth="1"/>
    <col min="9739" max="9739" width="10.42578125" style="20" bestFit="1" customWidth="1"/>
    <col min="9740" max="9740" width="12.5703125" style="20" customWidth="1"/>
    <col min="9741" max="9741" width="9.42578125" style="20" customWidth="1"/>
    <col min="9742" max="9742" width="6.5703125" style="20" bestFit="1" customWidth="1"/>
    <col min="9743" max="9743" width="12.28515625" style="20" customWidth="1"/>
    <col min="9744" max="9744" width="10.42578125" style="20" customWidth="1"/>
    <col min="9745" max="9745" width="9" style="20" customWidth="1"/>
    <col min="9746" max="9984" width="9.140625" style="20"/>
    <col min="9985" max="9985" width="3.42578125" style="20" customWidth="1"/>
    <col min="9986" max="9986" width="12.85546875" style="20" customWidth="1"/>
    <col min="9987" max="9987" width="13.28515625" style="20" customWidth="1"/>
    <col min="9988" max="9988" width="7.140625" style="20" bestFit="1" customWidth="1"/>
    <col min="9989" max="9989" width="25" style="20" customWidth="1"/>
    <col min="9990" max="9990" width="32.28515625" style="20" customWidth="1"/>
    <col min="9991" max="9991" width="45.7109375" style="20" customWidth="1"/>
    <col min="9992" max="9992" width="9.85546875" style="20" customWidth="1"/>
    <col min="9993" max="9993" width="5.42578125" style="20" customWidth="1"/>
    <col min="9994" max="9994" width="10.42578125" style="20" customWidth="1"/>
    <col min="9995" max="9995" width="10.42578125" style="20" bestFit="1" customWidth="1"/>
    <col min="9996" max="9996" width="12.5703125" style="20" customWidth="1"/>
    <col min="9997" max="9997" width="9.42578125" style="20" customWidth="1"/>
    <col min="9998" max="9998" width="6.5703125" style="20" bestFit="1" customWidth="1"/>
    <col min="9999" max="9999" width="12.28515625" style="20" customWidth="1"/>
    <col min="10000" max="10000" width="10.42578125" style="20" customWidth="1"/>
    <col min="10001" max="10001" width="9" style="20" customWidth="1"/>
    <col min="10002" max="10240" width="9.140625" style="20"/>
    <col min="10241" max="10241" width="3.42578125" style="20" customWidth="1"/>
    <col min="10242" max="10242" width="12.85546875" style="20" customWidth="1"/>
    <col min="10243" max="10243" width="13.28515625" style="20" customWidth="1"/>
    <col min="10244" max="10244" width="7.140625" style="20" bestFit="1" customWidth="1"/>
    <col min="10245" max="10245" width="25" style="20" customWidth="1"/>
    <col min="10246" max="10246" width="32.28515625" style="20" customWidth="1"/>
    <col min="10247" max="10247" width="45.7109375" style="20" customWidth="1"/>
    <col min="10248" max="10248" width="9.85546875" style="20" customWidth="1"/>
    <col min="10249" max="10249" width="5.42578125" style="20" customWidth="1"/>
    <col min="10250" max="10250" width="10.42578125" style="20" customWidth="1"/>
    <col min="10251" max="10251" width="10.42578125" style="20" bestFit="1" customWidth="1"/>
    <col min="10252" max="10252" width="12.5703125" style="20" customWidth="1"/>
    <col min="10253" max="10253" width="9.42578125" style="20" customWidth="1"/>
    <col min="10254" max="10254" width="6.5703125" style="20" bestFit="1" customWidth="1"/>
    <col min="10255" max="10255" width="12.28515625" style="20" customWidth="1"/>
    <col min="10256" max="10256" width="10.42578125" style="20" customWidth="1"/>
    <col min="10257" max="10257" width="9" style="20" customWidth="1"/>
    <col min="10258" max="10496" width="9.140625" style="20"/>
    <col min="10497" max="10497" width="3.42578125" style="20" customWidth="1"/>
    <col min="10498" max="10498" width="12.85546875" style="20" customWidth="1"/>
    <col min="10499" max="10499" width="13.28515625" style="20" customWidth="1"/>
    <col min="10500" max="10500" width="7.140625" style="20" bestFit="1" customWidth="1"/>
    <col min="10501" max="10501" width="25" style="20" customWidth="1"/>
    <col min="10502" max="10502" width="32.28515625" style="20" customWidth="1"/>
    <col min="10503" max="10503" width="45.7109375" style="20" customWidth="1"/>
    <col min="10504" max="10504" width="9.85546875" style="20" customWidth="1"/>
    <col min="10505" max="10505" width="5.42578125" style="20" customWidth="1"/>
    <col min="10506" max="10506" width="10.42578125" style="20" customWidth="1"/>
    <col min="10507" max="10507" width="10.42578125" style="20" bestFit="1" customWidth="1"/>
    <col min="10508" max="10508" width="12.5703125" style="20" customWidth="1"/>
    <col min="10509" max="10509" width="9.42578125" style="20" customWidth="1"/>
    <col min="10510" max="10510" width="6.5703125" style="20" bestFit="1" customWidth="1"/>
    <col min="10511" max="10511" width="12.28515625" style="20" customWidth="1"/>
    <col min="10512" max="10512" width="10.42578125" style="20" customWidth="1"/>
    <col min="10513" max="10513" width="9" style="20" customWidth="1"/>
    <col min="10514" max="10752" width="9.140625" style="20"/>
    <col min="10753" max="10753" width="3.42578125" style="20" customWidth="1"/>
    <col min="10754" max="10754" width="12.85546875" style="20" customWidth="1"/>
    <col min="10755" max="10755" width="13.28515625" style="20" customWidth="1"/>
    <col min="10756" max="10756" width="7.140625" style="20" bestFit="1" customWidth="1"/>
    <col min="10757" max="10757" width="25" style="20" customWidth="1"/>
    <col min="10758" max="10758" width="32.28515625" style="20" customWidth="1"/>
    <col min="10759" max="10759" width="45.7109375" style="20" customWidth="1"/>
    <col min="10760" max="10760" width="9.85546875" style="20" customWidth="1"/>
    <col min="10761" max="10761" width="5.42578125" style="20" customWidth="1"/>
    <col min="10762" max="10762" width="10.42578125" style="20" customWidth="1"/>
    <col min="10763" max="10763" width="10.42578125" style="20" bestFit="1" customWidth="1"/>
    <col min="10764" max="10764" width="12.5703125" style="20" customWidth="1"/>
    <col min="10765" max="10765" width="9.42578125" style="20" customWidth="1"/>
    <col min="10766" max="10766" width="6.5703125" style="20" bestFit="1" customWidth="1"/>
    <col min="10767" max="10767" width="12.28515625" style="20" customWidth="1"/>
    <col min="10768" max="10768" width="10.42578125" style="20" customWidth="1"/>
    <col min="10769" max="10769" width="9" style="20" customWidth="1"/>
    <col min="10770" max="11008" width="9.140625" style="20"/>
    <col min="11009" max="11009" width="3.42578125" style="20" customWidth="1"/>
    <col min="11010" max="11010" width="12.85546875" style="20" customWidth="1"/>
    <col min="11011" max="11011" width="13.28515625" style="20" customWidth="1"/>
    <col min="11012" max="11012" width="7.140625" style="20" bestFit="1" customWidth="1"/>
    <col min="11013" max="11013" width="25" style="20" customWidth="1"/>
    <col min="11014" max="11014" width="32.28515625" style="20" customWidth="1"/>
    <col min="11015" max="11015" width="45.7109375" style="20" customWidth="1"/>
    <col min="11016" max="11016" width="9.85546875" style="20" customWidth="1"/>
    <col min="11017" max="11017" width="5.42578125" style="20" customWidth="1"/>
    <col min="11018" max="11018" width="10.42578125" style="20" customWidth="1"/>
    <col min="11019" max="11019" width="10.42578125" style="20" bestFit="1" customWidth="1"/>
    <col min="11020" max="11020" width="12.5703125" style="20" customWidth="1"/>
    <col min="11021" max="11021" width="9.42578125" style="20" customWidth="1"/>
    <col min="11022" max="11022" width="6.5703125" style="20" bestFit="1" customWidth="1"/>
    <col min="11023" max="11023" width="12.28515625" style="20" customWidth="1"/>
    <col min="11024" max="11024" width="10.42578125" style="20" customWidth="1"/>
    <col min="11025" max="11025" width="9" style="20" customWidth="1"/>
    <col min="11026" max="11264" width="9.140625" style="20"/>
    <col min="11265" max="11265" width="3.42578125" style="20" customWidth="1"/>
    <col min="11266" max="11266" width="12.85546875" style="20" customWidth="1"/>
    <col min="11267" max="11267" width="13.28515625" style="20" customWidth="1"/>
    <col min="11268" max="11268" width="7.140625" style="20" bestFit="1" customWidth="1"/>
    <col min="11269" max="11269" width="25" style="20" customWidth="1"/>
    <col min="11270" max="11270" width="32.28515625" style="20" customWidth="1"/>
    <col min="11271" max="11271" width="45.7109375" style="20" customWidth="1"/>
    <col min="11272" max="11272" width="9.85546875" style="20" customWidth="1"/>
    <col min="11273" max="11273" width="5.42578125" style="20" customWidth="1"/>
    <col min="11274" max="11274" width="10.42578125" style="20" customWidth="1"/>
    <col min="11275" max="11275" width="10.42578125" style="20" bestFit="1" customWidth="1"/>
    <col min="11276" max="11276" width="12.5703125" style="20" customWidth="1"/>
    <col min="11277" max="11277" width="9.42578125" style="20" customWidth="1"/>
    <col min="11278" max="11278" width="6.5703125" style="20" bestFit="1" customWidth="1"/>
    <col min="11279" max="11279" width="12.28515625" style="20" customWidth="1"/>
    <col min="11280" max="11280" width="10.42578125" style="20" customWidth="1"/>
    <col min="11281" max="11281" width="9" style="20" customWidth="1"/>
    <col min="11282" max="11520" width="9.140625" style="20"/>
    <col min="11521" max="11521" width="3.42578125" style="20" customWidth="1"/>
    <col min="11522" max="11522" width="12.85546875" style="20" customWidth="1"/>
    <col min="11523" max="11523" width="13.28515625" style="20" customWidth="1"/>
    <col min="11524" max="11524" width="7.140625" style="20" bestFit="1" customWidth="1"/>
    <col min="11525" max="11525" width="25" style="20" customWidth="1"/>
    <col min="11526" max="11526" width="32.28515625" style="20" customWidth="1"/>
    <col min="11527" max="11527" width="45.7109375" style="20" customWidth="1"/>
    <col min="11528" max="11528" width="9.85546875" style="20" customWidth="1"/>
    <col min="11529" max="11529" width="5.42578125" style="20" customWidth="1"/>
    <col min="11530" max="11530" width="10.42578125" style="20" customWidth="1"/>
    <col min="11531" max="11531" width="10.42578125" style="20" bestFit="1" customWidth="1"/>
    <col min="11532" max="11532" width="12.5703125" style="20" customWidth="1"/>
    <col min="11533" max="11533" width="9.42578125" style="20" customWidth="1"/>
    <col min="11534" max="11534" width="6.5703125" style="20" bestFit="1" customWidth="1"/>
    <col min="11535" max="11535" width="12.28515625" style="20" customWidth="1"/>
    <col min="11536" max="11536" width="10.42578125" style="20" customWidth="1"/>
    <col min="11537" max="11537" width="9" style="20" customWidth="1"/>
    <col min="11538" max="11776" width="9.140625" style="20"/>
    <col min="11777" max="11777" width="3.42578125" style="20" customWidth="1"/>
    <col min="11778" max="11778" width="12.85546875" style="20" customWidth="1"/>
    <col min="11779" max="11779" width="13.28515625" style="20" customWidth="1"/>
    <col min="11780" max="11780" width="7.140625" style="20" bestFit="1" customWidth="1"/>
    <col min="11781" max="11781" width="25" style="20" customWidth="1"/>
    <col min="11782" max="11782" width="32.28515625" style="20" customWidth="1"/>
    <col min="11783" max="11783" width="45.7109375" style="20" customWidth="1"/>
    <col min="11784" max="11784" width="9.85546875" style="20" customWidth="1"/>
    <col min="11785" max="11785" width="5.42578125" style="20" customWidth="1"/>
    <col min="11786" max="11786" width="10.42578125" style="20" customWidth="1"/>
    <col min="11787" max="11787" width="10.42578125" style="20" bestFit="1" customWidth="1"/>
    <col min="11788" max="11788" width="12.5703125" style="20" customWidth="1"/>
    <col min="11789" max="11789" width="9.42578125" style="20" customWidth="1"/>
    <col min="11790" max="11790" width="6.5703125" style="20" bestFit="1" customWidth="1"/>
    <col min="11791" max="11791" width="12.28515625" style="20" customWidth="1"/>
    <col min="11792" max="11792" width="10.42578125" style="20" customWidth="1"/>
    <col min="11793" max="11793" width="9" style="20" customWidth="1"/>
    <col min="11794" max="12032" width="9.140625" style="20"/>
    <col min="12033" max="12033" width="3.42578125" style="20" customWidth="1"/>
    <col min="12034" max="12034" width="12.85546875" style="20" customWidth="1"/>
    <col min="12035" max="12035" width="13.28515625" style="20" customWidth="1"/>
    <col min="12036" max="12036" width="7.140625" style="20" bestFit="1" customWidth="1"/>
    <col min="12037" max="12037" width="25" style="20" customWidth="1"/>
    <col min="12038" max="12038" width="32.28515625" style="20" customWidth="1"/>
    <col min="12039" max="12039" width="45.7109375" style="20" customWidth="1"/>
    <col min="12040" max="12040" width="9.85546875" style="20" customWidth="1"/>
    <col min="12041" max="12041" width="5.42578125" style="20" customWidth="1"/>
    <col min="12042" max="12042" width="10.42578125" style="20" customWidth="1"/>
    <col min="12043" max="12043" width="10.42578125" style="20" bestFit="1" customWidth="1"/>
    <col min="12044" max="12044" width="12.5703125" style="20" customWidth="1"/>
    <col min="12045" max="12045" width="9.42578125" style="20" customWidth="1"/>
    <col min="12046" max="12046" width="6.5703125" style="20" bestFit="1" customWidth="1"/>
    <col min="12047" max="12047" width="12.28515625" style="20" customWidth="1"/>
    <col min="12048" max="12048" width="10.42578125" style="20" customWidth="1"/>
    <col min="12049" max="12049" width="9" style="20" customWidth="1"/>
    <col min="12050" max="12288" width="9.140625" style="20"/>
    <col min="12289" max="12289" width="3.42578125" style="20" customWidth="1"/>
    <col min="12290" max="12290" width="12.85546875" style="20" customWidth="1"/>
    <col min="12291" max="12291" width="13.28515625" style="20" customWidth="1"/>
    <col min="12292" max="12292" width="7.140625" style="20" bestFit="1" customWidth="1"/>
    <col min="12293" max="12293" width="25" style="20" customWidth="1"/>
    <col min="12294" max="12294" width="32.28515625" style="20" customWidth="1"/>
    <col min="12295" max="12295" width="45.7109375" style="20" customWidth="1"/>
    <col min="12296" max="12296" width="9.85546875" style="20" customWidth="1"/>
    <col min="12297" max="12297" width="5.42578125" style="20" customWidth="1"/>
    <col min="12298" max="12298" width="10.42578125" style="20" customWidth="1"/>
    <col min="12299" max="12299" width="10.42578125" style="20" bestFit="1" customWidth="1"/>
    <col min="12300" max="12300" width="12.5703125" style="20" customWidth="1"/>
    <col min="12301" max="12301" width="9.42578125" style="20" customWidth="1"/>
    <col min="12302" max="12302" width="6.5703125" style="20" bestFit="1" customWidth="1"/>
    <col min="12303" max="12303" width="12.28515625" style="20" customWidth="1"/>
    <col min="12304" max="12304" width="10.42578125" style="20" customWidth="1"/>
    <col min="12305" max="12305" width="9" style="20" customWidth="1"/>
    <col min="12306" max="12544" width="9.140625" style="20"/>
    <col min="12545" max="12545" width="3.42578125" style="20" customWidth="1"/>
    <col min="12546" max="12546" width="12.85546875" style="20" customWidth="1"/>
    <col min="12547" max="12547" width="13.28515625" style="20" customWidth="1"/>
    <col min="12548" max="12548" width="7.140625" style="20" bestFit="1" customWidth="1"/>
    <col min="12549" max="12549" width="25" style="20" customWidth="1"/>
    <col min="12550" max="12550" width="32.28515625" style="20" customWidth="1"/>
    <col min="12551" max="12551" width="45.7109375" style="20" customWidth="1"/>
    <col min="12552" max="12552" width="9.85546875" style="20" customWidth="1"/>
    <col min="12553" max="12553" width="5.42578125" style="20" customWidth="1"/>
    <col min="12554" max="12554" width="10.42578125" style="20" customWidth="1"/>
    <col min="12555" max="12555" width="10.42578125" style="20" bestFit="1" customWidth="1"/>
    <col min="12556" max="12556" width="12.5703125" style="20" customWidth="1"/>
    <col min="12557" max="12557" width="9.42578125" style="20" customWidth="1"/>
    <col min="12558" max="12558" width="6.5703125" style="20" bestFit="1" customWidth="1"/>
    <col min="12559" max="12559" width="12.28515625" style="20" customWidth="1"/>
    <col min="12560" max="12560" width="10.42578125" style="20" customWidth="1"/>
    <col min="12561" max="12561" width="9" style="20" customWidth="1"/>
    <col min="12562" max="12800" width="9.140625" style="20"/>
    <col min="12801" max="12801" width="3.42578125" style="20" customWidth="1"/>
    <col min="12802" max="12802" width="12.85546875" style="20" customWidth="1"/>
    <col min="12803" max="12803" width="13.28515625" style="20" customWidth="1"/>
    <col min="12804" max="12804" width="7.140625" style="20" bestFit="1" customWidth="1"/>
    <col min="12805" max="12805" width="25" style="20" customWidth="1"/>
    <col min="12806" max="12806" width="32.28515625" style="20" customWidth="1"/>
    <col min="12807" max="12807" width="45.7109375" style="20" customWidth="1"/>
    <col min="12808" max="12808" width="9.85546875" style="20" customWidth="1"/>
    <col min="12809" max="12809" width="5.42578125" style="20" customWidth="1"/>
    <col min="12810" max="12810" width="10.42578125" style="20" customWidth="1"/>
    <col min="12811" max="12811" width="10.42578125" style="20" bestFit="1" customWidth="1"/>
    <col min="12812" max="12812" width="12.5703125" style="20" customWidth="1"/>
    <col min="12813" max="12813" width="9.42578125" style="20" customWidth="1"/>
    <col min="12814" max="12814" width="6.5703125" style="20" bestFit="1" customWidth="1"/>
    <col min="12815" max="12815" width="12.28515625" style="20" customWidth="1"/>
    <col min="12816" max="12816" width="10.42578125" style="20" customWidth="1"/>
    <col min="12817" max="12817" width="9" style="20" customWidth="1"/>
    <col min="12818" max="13056" width="9.140625" style="20"/>
    <col min="13057" max="13057" width="3.42578125" style="20" customWidth="1"/>
    <col min="13058" max="13058" width="12.85546875" style="20" customWidth="1"/>
    <col min="13059" max="13059" width="13.28515625" style="20" customWidth="1"/>
    <col min="13060" max="13060" width="7.140625" style="20" bestFit="1" customWidth="1"/>
    <col min="13061" max="13061" width="25" style="20" customWidth="1"/>
    <col min="13062" max="13062" width="32.28515625" style="20" customWidth="1"/>
    <col min="13063" max="13063" width="45.7109375" style="20" customWidth="1"/>
    <col min="13064" max="13064" width="9.85546875" style="20" customWidth="1"/>
    <col min="13065" max="13065" width="5.42578125" style="20" customWidth="1"/>
    <col min="13066" max="13066" width="10.42578125" style="20" customWidth="1"/>
    <col min="13067" max="13067" width="10.42578125" style="20" bestFit="1" customWidth="1"/>
    <col min="13068" max="13068" width="12.5703125" style="20" customWidth="1"/>
    <col min="13069" max="13069" width="9.42578125" style="20" customWidth="1"/>
    <col min="13070" max="13070" width="6.5703125" style="20" bestFit="1" customWidth="1"/>
    <col min="13071" max="13071" width="12.28515625" style="20" customWidth="1"/>
    <col min="13072" max="13072" width="10.42578125" style="20" customWidth="1"/>
    <col min="13073" max="13073" width="9" style="20" customWidth="1"/>
    <col min="13074" max="13312" width="9.140625" style="20"/>
    <col min="13313" max="13313" width="3.42578125" style="20" customWidth="1"/>
    <col min="13314" max="13314" width="12.85546875" style="20" customWidth="1"/>
    <col min="13315" max="13315" width="13.28515625" style="20" customWidth="1"/>
    <col min="13316" max="13316" width="7.140625" style="20" bestFit="1" customWidth="1"/>
    <col min="13317" max="13317" width="25" style="20" customWidth="1"/>
    <col min="13318" max="13318" width="32.28515625" style="20" customWidth="1"/>
    <col min="13319" max="13319" width="45.7109375" style="20" customWidth="1"/>
    <col min="13320" max="13320" width="9.85546875" style="20" customWidth="1"/>
    <col min="13321" max="13321" width="5.42578125" style="20" customWidth="1"/>
    <col min="13322" max="13322" width="10.42578125" style="20" customWidth="1"/>
    <col min="13323" max="13323" width="10.42578125" style="20" bestFit="1" customWidth="1"/>
    <col min="13324" max="13324" width="12.5703125" style="20" customWidth="1"/>
    <col min="13325" max="13325" width="9.42578125" style="20" customWidth="1"/>
    <col min="13326" max="13326" width="6.5703125" style="20" bestFit="1" customWidth="1"/>
    <col min="13327" max="13327" width="12.28515625" style="20" customWidth="1"/>
    <col min="13328" max="13328" width="10.42578125" style="20" customWidth="1"/>
    <col min="13329" max="13329" width="9" style="20" customWidth="1"/>
    <col min="13330" max="13568" width="9.140625" style="20"/>
    <col min="13569" max="13569" width="3.42578125" style="20" customWidth="1"/>
    <col min="13570" max="13570" width="12.85546875" style="20" customWidth="1"/>
    <col min="13571" max="13571" width="13.28515625" style="20" customWidth="1"/>
    <col min="13572" max="13572" width="7.140625" style="20" bestFit="1" customWidth="1"/>
    <col min="13573" max="13573" width="25" style="20" customWidth="1"/>
    <col min="13574" max="13574" width="32.28515625" style="20" customWidth="1"/>
    <col min="13575" max="13575" width="45.7109375" style="20" customWidth="1"/>
    <col min="13576" max="13576" width="9.85546875" style="20" customWidth="1"/>
    <col min="13577" max="13577" width="5.42578125" style="20" customWidth="1"/>
    <col min="13578" max="13578" width="10.42578125" style="20" customWidth="1"/>
    <col min="13579" max="13579" width="10.42578125" style="20" bestFit="1" customWidth="1"/>
    <col min="13580" max="13580" width="12.5703125" style="20" customWidth="1"/>
    <col min="13581" max="13581" width="9.42578125" style="20" customWidth="1"/>
    <col min="13582" max="13582" width="6.5703125" style="20" bestFit="1" customWidth="1"/>
    <col min="13583" max="13583" width="12.28515625" style="20" customWidth="1"/>
    <col min="13584" max="13584" width="10.42578125" style="20" customWidth="1"/>
    <col min="13585" max="13585" width="9" style="20" customWidth="1"/>
    <col min="13586" max="13824" width="9.140625" style="20"/>
    <col min="13825" max="13825" width="3.42578125" style="20" customWidth="1"/>
    <col min="13826" max="13826" width="12.85546875" style="20" customWidth="1"/>
    <col min="13827" max="13827" width="13.28515625" style="20" customWidth="1"/>
    <col min="13828" max="13828" width="7.140625" style="20" bestFit="1" customWidth="1"/>
    <col min="13829" max="13829" width="25" style="20" customWidth="1"/>
    <col min="13830" max="13830" width="32.28515625" style="20" customWidth="1"/>
    <col min="13831" max="13831" width="45.7109375" style="20" customWidth="1"/>
    <col min="13832" max="13832" width="9.85546875" style="20" customWidth="1"/>
    <col min="13833" max="13833" width="5.42578125" style="20" customWidth="1"/>
    <col min="13834" max="13834" width="10.42578125" style="20" customWidth="1"/>
    <col min="13835" max="13835" width="10.42578125" style="20" bestFit="1" customWidth="1"/>
    <col min="13836" max="13836" width="12.5703125" style="20" customWidth="1"/>
    <col min="13837" max="13837" width="9.42578125" style="20" customWidth="1"/>
    <col min="13838" max="13838" width="6.5703125" style="20" bestFit="1" customWidth="1"/>
    <col min="13839" max="13839" width="12.28515625" style="20" customWidth="1"/>
    <col min="13840" max="13840" width="10.42578125" style="20" customWidth="1"/>
    <col min="13841" max="13841" width="9" style="20" customWidth="1"/>
    <col min="13842" max="14080" width="9.140625" style="20"/>
    <col min="14081" max="14081" width="3.42578125" style="20" customWidth="1"/>
    <col min="14082" max="14082" width="12.85546875" style="20" customWidth="1"/>
    <col min="14083" max="14083" width="13.28515625" style="20" customWidth="1"/>
    <col min="14084" max="14084" width="7.140625" style="20" bestFit="1" customWidth="1"/>
    <col min="14085" max="14085" width="25" style="20" customWidth="1"/>
    <col min="14086" max="14086" width="32.28515625" style="20" customWidth="1"/>
    <col min="14087" max="14087" width="45.7109375" style="20" customWidth="1"/>
    <col min="14088" max="14088" width="9.85546875" style="20" customWidth="1"/>
    <col min="14089" max="14089" width="5.42578125" style="20" customWidth="1"/>
    <col min="14090" max="14090" width="10.42578125" style="20" customWidth="1"/>
    <col min="14091" max="14091" width="10.42578125" style="20" bestFit="1" customWidth="1"/>
    <col min="14092" max="14092" width="12.5703125" style="20" customWidth="1"/>
    <col min="14093" max="14093" width="9.42578125" style="20" customWidth="1"/>
    <col min="14094" max="14094" width="6.5703125" style="20" bestFit="1" customWidth="1"/>
    <col min="14095" max="14095" width="12.28515625" style="20" customWidth="1"/>
    <col min="14096" max="14096" width="10.42578125" style="20" customWidth="1"/>
    <col min="14097" max="14097" width="9" style="20" customWidth="1"/>
    <col min="14098" max="14336" width="9.140625" style="20"/>
    <col min="14337" max="14337" width="3.42578125" style="20" customWidth="1"/>
    <col min="14338" max="14338" width="12.85546875" style="20" customWidth="1"/>
    <col min="14339" max="14339" width="13.28515625" style="20" customWidth="1"/>
    <col min="14340" max="14340" width="7.140625" style="20" bestFit="1" customWidth="1"/>
    <col min="14341" max="14341" width="25" style="20" customWidth="1"/>
    <col min="14342" max="14342" width="32.28515625" style="20" customWidth="1"/>
    <col min="14343" max="14343" width="45.7109375" style="20" customWidth="1"/>
    <col min="14344" max="14344" width="9.85546875" style="20" customWidth="1"/>
    <col min="14345" max="14345" width="5.42578125" style="20" customWidth="1"/>
    <col min="14346" max="14346" width="10.42578125" style="20" customWidth="1"/>
    <col min="14347" max="14347" width="10.42578125" style="20" bestFit="1" customWidth="1"/>
    <col min="14348" max="14348" width="12.5703125" style="20" customWidth="1"/>
    <col min="14349" max="14349" width="9.42578125" style="20" customWidth="1"/>
    <col min="14350" max="14350" width="6.5703125" style="20" bestFit="1" customWidth="1"/>
    <col min="14351" max="14351" width="12.28515625" style="20" customWidth="1"/>
    <col min="14352" max="14352" width="10.42578125" style="20" customWidth="1"/>
    <col min="14353" max="14353" width="9" style="20" customWidth="1"/>
    <col min="14354" max="14592" width="9.140625" style="20"/>
    <col min="14593" max="14593" width="3.42578125" style="20" customWidth="1"/>
    <col min="14594" max="14594" width="12.85546875" style="20" customWidth="1"/>
    <col min="14595" max="14595" width="13.28515625" style="20" customWidth="1"/>
    <col min="14596" max="14596" width="7.140625" style="20" bestFit="1" customWidth="1"/>
    <col min="14597" max="14597" width="25" style="20" customWidth="1"/>
    <col min="14598" max="14598" width="32.28515625" style="20" customWidth="1"/>
    <col min="14599" max="14599" width="45.7109375" style="20" customWidth="1"/>
    <col min="14600" max="14600" width="9.85546875" style="20" customWidth="1"/>
    <col min="14601" max="14601" width="5.42578125" style="20" customWidth="1"/>
    <col min="14602" max="14602" width="10.42578125" style="20" customWidth="1"/>
    <col min="14603" max="14603" width="10.42578125" style="20" bestFit="1" customWidth="1"/>
    <col min="14604" max="14604" width="12.5703125" style="20" customWidth="1"/>
    <col min="14605" max="14605" width="9.42578125" style="20" customWidth="1"/>
    <col min="14606" max="14606" width="6.5703125" style="20" bestFit="1" customWidth="1"/>
    <col min="14607" max="14607" width="12.28515625" style="20" customWidth="1"/>
    <col min="14608" max="14608" width="10.42578125" style="20" customWidth="1"/>
    <col min="14609" max="14609" width="9" style="20" customWidth="1"/>
    <col min="14610" max="14848" width="9.140625" style="20"/>
    <col min="14849" max="14849" width="3.42578125" style="20" customWidth="1"/>
    <col min="14850" max="14850" width="12.85546875" style="20" customWidth="1"/>
    <col min="14851" max="14851" width="13.28515625" style="20" customWidth="1"/>
    <col min="14852" max="14852" width="7.140625" style="20" bestFit="1" customWidth="1"/>
    <col min="14853" max="14853" width="25" style="20" customWidth="1"/>
    <col min="14854" max="14854" width="32.28515625" style="20" customWidth="1"/>
    <col min="14855" max="14855" width="45.7109375" style="20" customWidth="1"/>
    <col min="14856" max="14856" width="9.85546875" style="20" customWidth="1"/>
    <col min="14857" max="14857" width="5.42578125" style="20" customWidth="1"/>
    <col min="14858" max="14858" width="10.42578125" style="20" customWidth="1"/>
    <col min="14859" max="14859" width="10.42578125" style="20" bestFit="1" customWidth="1"/>
    <col min="14860" max="14860" width="12.5703125" style="20" customWidth="1"/>
    <col min="14861" max="14861" width="9.42578125" style="20" customWidth="1"/>
    <col min="14862" max="14862" width="6.5703125" style="20" bestFit="1" customWidth="1"/>
    <col min="14863" max="14863" width="12.28515625" style="20" customWidth="1"/>
    <col min="14864" max="14864" width="10.42578125" style="20" customWidth="1"/>
    <col min="14865" max="14865" width="9" style="20" customWidth="1"/>
    <col min="14866" max="15104" width="9.140625" style="20"/>
    <col min="15105" max="15105" width="3.42578125" style="20" customWidth="1"/>
    <col min="15106" max="15106" width="12.85546875" style="20" customWidth="1"/>
    <col min="15107" max="15107" width="13.28515625" style="20" customWidth="1"/>
    <col min="15108" max="15108" width="7.140625" style="20" bestFit="1" customWidth="1"/>
    <col min="15109" max="15109" width="25" style="20" customWidth="1"/>
    <col min="15110" max="15110" width="32.28515625" style="20" customWidth="1"/>
    <col min="15111" max="15111" width="45.7109375" style="20" customWidth="1"/>
    <col min="15112" max="15112" width="9.85546875" style="20" customWidth="1"/>
    <col min="15113" max="15113" width="5.42578125" style="20" customWidth="1"/>
    <col min="15114" max="15114" width="10.42578125" style="20" customWidth="1"/>
    <col min="15115" max="15115" width="10.42578125" style="20" bestFit="1" customWidth="1"/>
    <col min="15116" max="15116" width="12.5703125" style="20" customWidth="1"/>
    <col min="15117" max="15117" width="9.42578125" style="20" customWidth="1"/>
    <col min="15118" max="15118" width="6.5703125" style="20" bestFit="1" customWidth="1"/>
    <col min="15119" max="15119" width="12.28515625" style="20" customWidth="1"/>
    <col min="15120" max="15120" width="10.42578125" style="20" customWidth="1"/>
    <col min="15121" max="15121" width="9" style="20" customWidth="1"/>
    <col min="15122" max="15360" width="9.140625" style="20"/>
    <col min="15361" max="15361" width="3.42578125" style="20" customWidth="1"/>
    <col min="15362" max="15362" width="12.85546875" style="20" customWidth="1"/>
    <col min="15363" max="15363" width="13.28515625" style="20" customWidth="1"/>
    <col min="15364" max="15364" width="7.140625" style="20" bestFit="1" customWidth="1"/>
    <col min="15365" max="15365" width="25" style="20" customWidth="1"/>
    <col min="15366" max="15366" width="32.28515625" style="20" customWidth="1"/>
    <col min="15367" max="15367" width="45.7109375" style="20" customWidth="1"/>
    <col min="15368" max="15368" width="9.85546875" style="20" customWidth="1"/>
    <col min="15369" max="15369" width="5.42578125" style="20" customWidth="1"/>
    <col min="15370" max="15370" width="10.42578125" style="20" customWidth="1"/>
    <col min="15371" max="15371" width="10.42578125" style="20" bestFit="1" customWidth="1"/>
    <col min="15372" max="15372" width="12.5703125" style="20" customWidth="1"/>
    <col min="15373" max="15373" width="9.42578125" style="20" customWidth="1"/>
    <col min="15374" max="15374" width="6.5703125" style="20" bestFit="1" customWidth="1"/>
    <col min="15375" max="15375" width="12.28515625" style="20" customWidth="1"/>
    <col min="15376" max="15376" width="10.42578125" style="20" customWidth="1"/>
    <col min="15377" max="15377" width="9" style="20" customWidth="1"/>
    <col min="15378" max="15616" width="9.140625" style="20"/>
    <col min="15617" max="15617" width="3.42578125" style="20" customWidth="1"/>
    <col min="15618" max="15618" width="12.85546875" style="20" customWidth="1"/>
    <col min="15619" max="15619" width="13.28515625" style="20" customWidth="1"/>
    <col min="15620" max="15620" width="7.140625" style="20" bestFit="1" customWidth="1"/>
    <col min="15621" max="15621" width="25" style="20" customWidth="1"/>
    <col min="15622" max="15622" width="32.28515625" style="20" customWidth="1"/>
    <col min="15623" max="15623" width="45.7109375" style="20" customWidth="1"/>
    <col min="15624" max="15624" width="9.85546875" style="20" customWidth="1"/>
    <col min="15625" max="15625" width="5.42578125" style="20" customWidth="1"/>
    <col min="15626" max="15626" width="10.42578125" style="20" customWidth="1"/>
    <col min="15627" max="15627" width="10.42578125" style="20" bestFit="1" customWidth="1"/>
    <col min="15628" max="15628" width="12.5703125" style="20" customWidth="1"/>
    <col min="15629" max="15629" width="9.42578125" style="20" customWidth="1"/>
    <col min="15630" max="15630" width="6.5703125" style="20" bestFit="1" customWidth="1"/>
    <col min="15631" max="15631" width="12.28515625" style="20" customWidth="1"/>
    <col min="15632" max="15632" width="10.42578125" style="20" customWidth="1"/>
    <col min="15633" max="15633" width="9" style="20" customWidth="1"/>
    <col min="15634" max="15872" width="9.140625" style="20"/>
    <col min="15873" max="15873" width="3.42578125" style="20" customWidth="1"/>
    <col min="15874" max="15874" width="12.85546875" style="20" customWidth="1"/>
    <col min="15875" max="15875" width="13.28515625" style="20" customWidth="1"/>
    <col min="15876" max="15876" width="7.140625" style="20" bestFit="1" customWidth="1"/>
    <col min="15877" max="15877" width="25" style="20" customWidth="1"/>
    <col min="15878" max="15878" width="32.28515625" style="20" customWidth="1"/>
    <col min="15879" max="15879" width="45.7109375" style="20" customWidth="1"/>
    <col min="15880" max="15880" width="9.85546875" style="20" customWidth="1"/>
    <col min="15881" max="15881" width="5.42578125" style="20" customWidth="1"/>
    <col min="15882" max="15882" width="10.42578125" style="20" customWidth="1"/>
    <col min="15883" max="15883" width="10.42578125" style="20" bestFit="1" customWidth="1"/>
    <col min="15884" max="15884" width="12.5703125" style="20" customWidth="1"/>
    <col min="15885" max="15885" width="9.42578125" style="20" customWidth="1"/>
    <col min="15886" max="15886" width="6.5703125" style="20" bestFit="1" customWidth="1"/>
    <col min="15887" max="15887" width="12.28515625" style="20" customWidth="1"/>
    <col min="15888" max="15888" width="10.42578125" style="20" customWidth="1"/>
    <col min="15889" max="15889" width="9" style="20" customWidth="1"/>
    <col min="15890" max="16128" width="9.140625" style="20"/>
    <col min="16129" max="16129" width="3.42578125" style="20" customWidth="1"/>
    <col min="16130" max="16130" width="12.85546875" style="20" customWidth="1"/>
    <col min="16131" max="16131" width="13.28515625" style="20" customWidth="1"/>
    <col min="16132" max="16132" width="7.140625" style="20" bestFit="1" customWidth="1"/>
    <col min="16133" max="16133" width="25" style="20" customWidth="1"/>
    <col min="16134" max="16134" width="32.28515625" style="20" customWidth="1"/>
    <col min="16135" max="16135" width="45.7109375" style="20" customWidth="1"/>
    <col min="16136" max="16136" width="9.85546875" style="20" customWidth="1"/>
    <col min="16137" max="16137" width="5.42578125" style="20" customWidth="1"/>
    <col min="16138" max="16138" width="10.42578125" style="20" customWidth="1"/>
    <col min="16139" max="16139" width="10.42578125" style="20" bestFit="1" customWidth="1"/>
    <col min="16140" max="16140" width="12.5703125" style="20" customWidth="1"/>
    <col min="16141" max="16141" width="9.42578125" style="20" customWidth="1"/>
    <col min="16142" max="16142" width="6.5703125" style="20" bestFit="1" customWidth="1"/>
    <col min="16143" max="16143" width="12.28515625" style="20" customWidth="1"/>
    <col min="16144" max="16144" width="10.42578125" style="20" customWidth="1"/>
    <col min="16145" max="16145" width="9" style="20" customWidth="1"/>
    <col min="16146" max="16384" width="9.140625" style="20"/>
  </cols>
  <sheetData>
    <row r="1" spans="1:17" s="8" customFormat="1" ht="22.7" customHeight="1">
      <c r="A1" s="1" t="s">
        <v>16</v>
      </c>
      <c r="B1" s="1" t="s">
        <v>17</v>
      </c>
      <c r="C1" s="2" t="s">
        <v>18</v>
      </c>
      <c r="D1" s="2" t="s">
        <v>19</v>
      </c>
      <c r="E1" s="3" t="s">
        <v>20</v>
      </c>
      <c r="F1" s="2" t="s">
        <v>21</v>
      </c>
      <c r="G1" s="4" t="s">
        <v>22</v>
      </c>
      <c r="H1" s="3" t="s">
        <v>23</v>
      </c>
      <c r="I1" s="2" t="s">
        <v>24</v>
      </c>
      <c r="J1" s="222" t="s">
        <v>25</v>
      </c>
      <c r="K1" s="5" t="s">
        <v>26</v>
      </c>
      <c r="L1" s="3" t="s">
        <v>27</v>
      </c>
      <c r="M1" s="1" t="s">
        <v>28</v>
      </c>
      <c r="N1" s="6" t="s">
        <v>29</v>
      </c>
      <c r="O1" s="7" t="s">
        <v>30</v>
      </c>
      <c r="P1" s="7" t="s">
        <v>31</v>
      </c>
      <c r="Q1" s="7" t="s">
        <v>32</v>
      </c>
    </row>
    <row r="2" spans="1:17" ht="33.75">
      <c r="A2" s="9" t="s">
        <v>33</v>
      </c>
      <c r="B2" s="10" t="s">
        <v>34</v>
      </c>
      <c r="C2" s="10" t="s">
        <v>35</v>
      </c>
      <c r="D2" s="11">
        <v>1113864</v>
      </c>
      <c r="E2" s="10" t="s">
        <v>36</v>
      </c>
      <c r="F2" s="10" t="s">
        <v>37</v>
      </c>
      <c r="G2" s="12" t="s">
        <v>38</v>
      </c>
      <c r="H2" s="13" t="s">
        <v>432</v>
      </c>
      <c r="I2" s="9" t="s">
        <v>39</v>
      </c>
      <c r="J2" s="223">
        <v>1195000</v>
      </c>
      <c r="K2" s="14">
        <v>1292000</v>
      </c>
      <c r="L2" s="15" t="s">
        <v>40</v>
      </c>
      <c r="M2" s="16">
        <v>64590035</v>
      </c>
      <c r="N2" s="17" t="s">
        <v>41</v>
      </c>
      <c r="O2" s="18">
        <v>41870</v>
      </c>
      <c r="P2" s="18">
        <v>42215</v>
      </c>
      <c r="Q2" s="19" t="s">
        <v>42</v>
      </c>
    </row>
    <row r="3" spans="1:17" ht="33.75">
      <c r="A3" s="9" t="s">
        <v>33</v>
      </c>
      <c r="B3" s="10" t="s">
        <v>34</v>
      </c>
      <c r="C3" s="10" t="s">
        <v>35</v>
      </c>
      <c r="D3" s="11">
        <v>1113864</v>
      </c>
      <c r="E3" s="10" t="s">
        <v>36</v>
      </c>
      <c r="F3" s="10" t="s">
        <v>43</v>
      </c>
      <c r="G3" s="12" t="s">
        <v>38</v>
      </c>
      <c r="H3" s="13" t="s">
        <v>432</v>
      </c>
      <c r="I3" s="9" t="s">
        <v>39</v>
      </c>
      <c r="J3" s="223">
        <v>1270000</v>
      </c>
      <c r="K3" s="14">
        <v>1391000</v>
      </c>
      <c r="L3" s="15" t="s">
        <v>44</v>
      </c>
      <c r="M3" s="16">
        <v>64590035</v>
      </c>
      <c r="N3" s="17" t="s">
        <v>41</v>
      </c>
      <c r="O3" s="18">
        <v>41870</v>
      </c>
      <c r="P3" s="18">
        <v>42215</v>
      </c>
      <c r="Q3" s="19" t="s">
        <v>42</v>
      </c>
    </row>
    <row r="4" spans="1:17" ht="45">
      <c r="A4" s="9" t="s">
        <v>33</v>
      </c>
      <c r="B4" s="10" t="s">
        <v>34</v>
      </c>
      <c r="C4" s="10" t="s">
        <v>35</v>
      </c>
      <c r="D4" s="11">
        <v>1113864</v>
      </c>
      <c r="E4" s="10" t="s">
        <v>36</v>
      </c>
      <c r="F4" s="10" t="s">
        <v>45</v>
      </c>
      <c r="G4" s="21" t="s">
        <v>46</v>
      </c>
      <c r="H4" s="13" t="s">
        <v>432</v>
      </c>
      <c r="I4" s="9" t="s">
        <v>39</v>
      </c>
      <c r="J4" s="223">
        <v>648000</v>
      </c>
      <c r="K4" s="14">
        <v>880000</v>
      </c>
      <c r="L4" s="15" t="s">
        <v>40</v>
      </c>
      <c r="M4" s="16">
        <v>64590035</v>
      </c>
      <c r="N4" s="17" t="s">
        <v>41</v>
      </c>
      <c r="O4" s="18">
        <v>41870</v>
      </c>
      <c r="P4" s="18">
        <v>42215</v>
      </c>
      <c r="Q4" s="19" t="s">
        <v>42</v>
      </c>
    </row>
    <row r="5" spans="1:17" ht="45">
      <c r="A5" s="9" t="s">
        <v>33</v>
      </c>
      <c r="B5" s="10" t="s">
        <v>34</v>
      </c>
      <c r="C5" s="10" t="s">
        <v>35</v>
      </c>
      <c r="D5" s="11">
        <v>1113864</v>
      </c>
      <c r="E5" s="10" t="s">
        <v>36</v>
      </c>
      <c r="F5" s="10" t="s">
        <v>47</v>
      </c>
      <c r="G5" s="21" t="s">
        <v>46</v>
      </c>
      <c r="H5" s="13" t="s">
        <v>432</v>
      </c>
      <c r="I5" s="9" t="s">
        <v>39</v>
      </c>
      <c r="J5" s="223">
        <v>688000</v>
      </c>
      <c r="K5" s="14">
        <v>919000</v>
      </c>
      <c r="L5" s="15" t="s">
        <v>44</v>
      </c>
      <c r="M5" s="16">
        <v>64590035</v>
      </c>
      <c r="N5" s="17" t="s">
        <v>41</v>
      </c>
      <c r="O5" s="18">
        <v>41870</v>
      </c>
      <c r="P5" s="18">
        <v>42215</v>
      </c>
      <c r="Q5" s="19" t="s">
        <v>42</v>
      </c>
    </row>
    <row r="6" spans="1:17" ht="45">
      <c r="A6" s="9" t="s">
        <v>33</v>
      </c>
      <c r="B6" s="10" t="s">
        <v>34</v>
      </c>
      <c r="C6" s="10" t="s">
        <v>35</v>
      </c>
      <c r="D6" s="11">
        <v>1113864</v>
      </c>
      <c r="E6" s="10" t="s">
        <v>36</v>
      </c>
      <c r="F6" s="10" t="s">
        <v>48</v>
      </c>
      <c r="G6" s="22" t="s">
        <v>49</v>
      </c>
      <c r="H6" s="13" t="s">
        <v>432</v>
      </c>
      <c r="I6" s="9" t="s">
        <v>39</v>
      </c>
      <c r="J6" s="223">
        <v>1515000</v>
      </c>
      <c r="K6" s="14">
        <v>1515000</v>
      </c>
      <c r="L6" s="15" t="s">
        <v>40</v>
      </c>
      <c r="M6" s="16">
        <v>64590035</v>
      </c>
      <c r="N6" s="17" t="s">
        <v>41</v>
      </c>
      <c r="O6" s="18">
        <v>41870</v>
      </c>
      <c r="P6" s="18">
        <v>42215</v>
      </c>
      <c r="Q6" s="19" t="s">
        <v>42</v>
      </c>
    </row>
    <row r="7" spans="1:17" ht="45">
      <c r="A7" s="9" t="s">
        <v>33</v>
      </c>
      <c r="B7" s="10" t="s">
        <v>34</v>
      </c>
      <c r="C7" s="10" t="s">
        <v>35</v>
      </c>
      <c r="D7" s="11">
        <v>1113864</v>
      </c>
      <c r="E7" s="10" t="s">
        <v>36</v>
      </c>
      <c r="F7" s="10" t="s">
        <v>50</v>
      </c>
      <c r="G7" s="22" t="s">
        <v>49</v>
      </c>
      <c r="H7" s="13" t="s">
        <v>432</v>
      </c>
      <c r="I7" s="9" t="s">
        <v>39</v>
      </c>
      <c r="J7" s="223">
        <v>1535000</v>
      </c>
      <c r="K7" s="14">
        <v>1535000</v>
      </c>
      <c r="L7" s="15" t="s">
        <v>44</v>
      </c>
      <c r="M7" s="16">
        <v>64590035</v>
      </c>
      <c r="N7" s="17" t="s">
        <v>41</v>
      </c>
      <c r="O7" s="18">
        <v>41870</v>
      </c>
      <c r="P7" s="18">
        <v>42215</v>
      </c>
      <c r="Q7" s="19" t="s">
        <v>42</v>
      </c>
    </row>
    <row r="8" spans="1:17" ht="33.75">
      <c r="A8" s="9" t="s">
        <v>33</v>
      </c>
      <c r="B8" s="10" t="s">
        <v>34</v>
      </c>
      <c r="C8" s="10" t="s">
        <v>35</v>
      </c>
      <c r="D8" s="11">
        <v>1113864</v>
      </c>
      <c r="E8" s="10" t="s">
        <v>36</v>
      </c>
      <c r="F8" s="10" t="s">
        <v>51</v>
      </c>
      <c r="G8" s="12" t="s">
        <v>52</v>
      </c>
      <c r="H8" s="13" t="s">
        <v>432</v>
      </c>
      <c r="I8" s="9" t="s">
        <v>39</v>
      </c>
      <c r="J8" s="223">
        <v>676000</v>
      </c>
      <c r="K8" s="14">
        <v>676000</v>
      </c>
      <c r="L8" s="15" t="s">
        <v>40</v>
      </c>
      <c r="M8" s="16">
        <v>64590035</v>
      </c>
      <c r="N8" s="17" t="s">
        <v>41</v>
      </c>
      <c r="O8" s="18">
        <v>41870</v>
      </c>
      <c r="P8" s="18">
        <v>42215</v>
      </c>
      <c r="Q8" s="19" t="s">
        <v>42</v>
      </c>
    </row>
    <row r="9" spans="1:17" ht="33.75">
      <c r="A9" s="9" t="s">
        <v>33</v>
      </c>
      <c r="B9" s="10" t="s">
        <v>34</v>
      </c>
      <c r="C9" s="10" t="s">
        <v>35</v>
      </c>
      <c r="D9" s="11">
        <v>1113864</v>
      </c>
      <c r="E9" s="10" t="s">
        <v>36</v>
      </c>
      <c r="F9" s="10" t="s">
        <v>53</v>
      </c>
      <c r="G9" s="12" t="s">
        <v>52</v>
      </c>
      <c r="H9" s="13" t="s">
        <v>432</v>
      </c>
      <c r="I9" s="9" t="s">
        <v>39</v>
      </c>
      <c r="J9" s="223">
        <v>706000</v>
      </c>
      <c r="K9" s="14">
        <v>706000</v>
      </c>
      <c r="L9" s="15" t="s">
        <v>44</v>
      </c>
      <c r="M9" s="16">
        <v>64590035</v>
      </c>
      <c r="N9" s="17" t="s">
        <v>41</v>
      </c>
      <c r="O9" s="18">
        <v>41870</v>
      </c>
      <c r="P9" s="18">
        <v>42215</v>
      </c>
      <c r="Q9" s="19" t="s">
        <v>42</v>
      </c>
    </row>
    <row r="10" spans="1:17" ht="33.75">
      <c r="A10" s="9" t="s">
        <v>33</v>
      </c>
      <c r="B10" s="10" t="s">
        <v>34</v>
      </c>
      <c r="C10" s="10" t="s">
        <v>35</v>
      </c>
      <c r="D10" s="11">
        <v>1113864</v>
      </c>
      <c r="E10" s="10" t="s">
        <v>36</v>
      </c>
      <c r="F10" s="10" t="s">
        <v>54</v>
      </c>
      <c r="G10" s="12" t="s">
        <v>55</v>
      </c>
      <c r="H10" s="13" t="s">
        <v>432</v>
      </c>
      <c r="I10" s="9" t="s">
        <v>39</v>
      </c>
      <c r="J10" s="223">
        <v>420000</v>
      </c>
      <c r="K10" s="14">
        <v>710000</v>
      </c>
      <c r="L10" s="15" t="s">
        <v>40</v>
      </c>
      <c r="M10" s="16">
        <v>64590035</v>
      </c>
      <c r="N10" s="17" t="s">
        <v>41</v>
      </c>
      <c r="O10" s="18">
        <v>41870</v>
      </c>
      <c r="P10" s="18">
        <v>42215</v>
      </c>
      <c r="Q10" s="19" t="s">
        <v>42</v>
      </c>
    </row>
    <row r="11" spans="1:17" ht="33.75">
      <c r="A11" s="9" t="s">
        <v>33</v>
      </c>
      <c r="B11" s="10" t="s">
        <v>34</v>
      </c>
      <c r="C11" s="10" t="s">
        <v>35</v>
      </c>
      <c r="D11" s="11">
        <v>1113864</v>
      </c>
      <c r="E11" s="10" t="s">
        <v>36</v>
      </c>
      <c r="F11" s="10" t="s">
        <v>56</v>
      </c>
      <c r="G11" s="12" t="s">
        <v>55</v>
      </c>
      <c r="H11" s="13" t="s">
        <v>432</v>
      </c>
      <c r="I11" s="9" t="s">
        <v>39</v>
      </c>
      <c r="J11" s="223">
        <v>440000</v>
      </c>
      <c r="K11" s="14">
        <v>760000</v>
      </c>
      <c r="L11" s="15" t="s">
        <v>44</v>
      </c>
      <c r="M11" s="16">
        <v>64590035</v>
      </c>
      <c r="N11" s="17" t="s">
        <v>41</v>
      </c>
      <c r="O11" s="18">
        <v>41870</v>
      </c>
      <c r="P11" s="18">
        <v>42215</v>
      </c>
      <c r="Q11" s="19" t="s">
        <v>42</v>
      </c>
    </row>
    <row r="12" spans="1:17">
      <c r="A12" s="9" t="s">
        <v>33</v>
      </c>
      <c r="B12" s="10" t="s">
        <v>34</v>
      </c>
      <c r="C12" s="10" t="s">
        <v>35</v>
      </c>
      <c r="D12" s="11">
        <v>1113864</v>
      </c>
      <c r="E12" s="10" t="s">
        <v>36</v>
      </c>
      <c r="F12" s="10" t="s">
        <v>57</v>
      </c>
      <c r="G12" s="12" t="s">
        <v>58</v>
      </c>
      <c r="H12" s="13" t="s">
        <v>432</v>
      </c>
      <c r="I12" s="9" t="s">
        <v>39</v>
      </c>
      <c r="J12" s="223">
        <v>222000</v>
      </c>
      <c r="K12" s="14">
        <v>230000</v>
      </c>
      <c r="L12" s="15" t="s">
        <v>40</v>
      </c>
      <c r="M12" s="16">
        <v>64590035</v>
      </c>
      <c r="N12" s="17" t="s">
        <v>41</v>
      </c>
      <c r="O12" s="18">
        <v>41870</v>
      </c>
      <c r="P12" s="18">
        <v>42215</v>
      </c>
      <c r="Q12" s="19" t="s">
        <v>42</v>
      </c>
    </row>
    <row r="13" spans="1:17">
      <c r="A13" s="9" t="s">
        <v>33</v>
      </c>
      <c r="B13" s="10" t="s">
        <v>34</v>
      </c>
      <c r="C13" s="10" t="s">
        <v>35</v>
      </c>
      <c r="D13" s="11">
        <v>1113864</v>
      </c>
      <c r="E13" s="10" t="s">
        <v>36</v>
      </c>
      <c r="F13" s="10" t="s">
        <v>59</v>
      </c>
      <c r="G13" s="12" t="s">
        <v>58</v>
      </c>
      <c r="H13" s="13" t="s">
        <v>432</v>
      </c>
      <c r="I13" s="9" t="s">
        <v>39</v>
      </c>
      <c r="J13" s="223">
        <v>248000</v>
      </c>
      <c r="K13" s="14">
        <v>272000</v>
      </c>
      <c r="L13" s="15" t="s">
        <v>44</v>
      </c>
      <c r="M13" s="16">
        <v>64590035</v>
      </c>
      <c r="N13" s="17" t="s">
        <v>41</v>
      </c>
      <c r="O13" s="18">
        <v>41870</v>
      </c>
      <c r="P13" s="18">
        <v>42215</v>
      </c>
      <c r="Q13" s="19" t="s">
        <v>42</v>
      </c>
    </row>
    <row r="14" spans="1:17">
      <c r="A14" s="9" t="s">
        <v>33</v>
      </c>
      <c r="B14" s="10" t="s">
        <v>34</v>
      </c>
      <c r="C14" s="10" t="s">
        <v>35</v>
      </c>
      <c r="D14" s="11">
        <v>1113864</v>
      </c>
      <c r="E14" s="10" t="s">
        <v>36</v>
      </c>
      <c r="F14" s="10" t="s">
        <v>60</v>
      </c>
      <c r="G14" s="12" t="s">
        <v>61</v>
      </c>
      <c r="H14" s="13" t="s">
        <v>432</v>
      </c>
      <c r="I14" s="9" t="s">
        <v>39</v>
      </c>
      <c r="J14" s="223">
        <v>316000</v>
      </c>
      <c r="K14" s="14">
        <v>316000</v>
      </c>
      <c r="L14" s="15" t="s">
        <v>40</v>
      </c>
      <c r="M14" s="16">
        <v>64590035</v>
      </c>
      <c r="N14" s="17" t="s">
        <v>41</v>
      </c>
      <c r="O14" s="18">
        <v>41870</v>
      </c>
      <c r="P14" s="18">
        <v>42215</v>
      </c>
      <c r="Q14" s="19" t="s">
        <v>42</v>
      </c>
    </row>
    <row r="15" spans="1:17">
      <c r="A15" s="9" t="s">
        <v>33</v>
      </c>
      <c r="B15" s="10" t="s">
        <v>34</v>
      </c>
      <c r="C15" s="10" t="s">
        <v>35</v>
      </c>
      <c r="D15" s="11">
        <v>1113864</v>
      </c>
      <c r="E15" s="10" t="s">
        <v>36</v>
      </c>
      <c r="F15" s="10" t="s">
        <v>62</v>
      </c>
      <c r="G15" s="12" t="s">
        <v>61</v>
      </c>
      <c r="H15" s="13" t="s">
        <v>432</v>
      </c>
      <c r="I15" s="9" t="s">
        <v>39</v>
      </c>
      <c r="J15" s="223">
        <v>336000</v>
      </c>
      <c r="K15" s="14">
        <v>336000</v>
      </c>
      <c r="L15" s="15" t="s">
        <v>44</v>
      </c>
      <c r="M15" s="16">
        <v>64590035</v>
      </c>
      <c r="N15" s="17" t="s">
        <v>41</v>
      </c>
      <c r="O15" s="18">
        <v>41870</v>
      </c>
      <c r="P15" s="18">
        <v>42215</v>
      </c>
      <c r="Q15" s="19" t="s">
        <v>42</v>
      </c>
    </row>
    <row r="16" spans="1:17">
      <c r="A16" s="9" t="s">
        <v>33</v>
      </c>
      <c r="B16" s="10" t="s">
        <v>34</v>
      </c>
      <c r="C16" s="10" t="s">
        <v>35</v>
      </c>
      <c r="D16" s="11">
        <v>1113864</v>
      </c>
      <c r="E16" s="10" t="s">
        <v>36</v>
      </c>
      <c r="F16" s="10" t="s">
        <v>63</v>
      </c>
      <c r="G16" s="12" t="s">
        <v>64</v>
      </c>
      <c r="H16" s="13" t="s">
        <v>432</v>
      </c>
      <c r="I16" s="9" t="s">
        <v>39</v>
      </c>
      <c r="J16" s="223">
        <v>665000</v>
      </c>
      <c r="K16" s="14">
        <v>665000</v>
      </c>
      <c r="L16" s="15" t="s">
        <v>40</v>
      </c>
      <c r="M16" s="16">
        <v>64590035</v>
      </c>
      <c r="N16" s="17" t="s">
        <v>41</v>
      </c>
      <c r="O16" s="18">
        <v>41870</v>
      </c>
      <c r="P16" s="18">
        <v>42215</v>
      </c>
      <c r="Q16" s="19" t="s">
        <v>42</v>
      </c>
    </row>
    <row r="17" spans="1:17">
      <c r="A17" s="9" t="s">
        <v>33</v>
      </c>
      <c r="B17" s="10" t="s">
        <v>34</v>
      </c>
      <c r="C17" s="10" t="s">
        <v>35</v>
      </c>
      <c r="D17" s="11">
        <v>1113864</v>
      </c>
      <c r="E17" s="10" t="s">
        <v>36</v>
      </c>
      <c r="F17" s="10" t="s">
        <v>65</v>
      </c>
      <c r="G17" s="12" t="s">
        <v>64</v>
      </c>
      <c r="H17" s="13" t="s">
        <v>432</v>
      </c>
      <c r="I17" s="9" t="s">
        <v>39</v>
      </c>
      <c r="J17" s="223">
        <v>740000</v>
      </c>
      <c r="K17" s="14">
        <v>740000</v>
      </c>
      <c r="L17" s="15" t="s">
        <v>44</v>
      </c>
      <c r="M17" s="16">
        <v>64590035</v>
      </c>
      <c r="N17" s="17" t="s">
        <v>41</v>
      </c>
      <c r="O17" s="18">
        <v>41870</v>
      </c>
      <c r="P17" s="18">
        <v>42215</v>
      </c>
      <c r="Q17" s="19" t="s">
        <v>42</v>
      </c>
    </row>
    <row r="18" spans="1:17" ht="22.5">
      <c r="A18" s="9" t="s">
        <v>33</v>
      </c>
      <c r="B18" s="10" t="s">
        <v>34</v>
      </c>
      <c r="C18" s="10" t="s">
        <v>35</v>
      </c>
      <c r="D18" s="11">
        <v>1113864</v>
      </c>
      <c r="E18" s="10" t="s">
        <v>36</v>
      </c>
      <c r="F18" s="10" t="s">
        <v>66</v>
      </c>
      <c r="G18" s="12" t="s">
        <v>67</v>
      </c>
      <c r="H18" s="13" t="s">
        <v>432</v>
      </c>
      <c r="I18" s="9" t="s">
        <v>39</v>
      </c>
      <c r="J18" s="223">
        <v>450000</v>
      </c>
      <c r="K18" s="14">
        <v>450000</v>
      </c>
      <c r="L18" s="15" t="s">
        <v>40</v>
      </c>
      <c r="M18" s="16">
        <v>64590035</v>
      </c>
      <c r="N18" s="17" t="s">
        <v>41</v>
      </c>
      <c r="O18" s="18">
        <v>41870</v>
      </c>
      <c r="P18" s="18">
        <v>42215</v>
      </c>
      <c r="Q18" s="19" t="s">
        <v>42</v>
      </c>
    </row>
    <row r="19" spans="1:17" ht="22.5">
      <c r="A19" s="9" t="s">
        <v>33</v>
      </c>
      <c r="B19" s="10" t="s">
        <v>34</v>
      </c>
      <c r="C19" s="10" t="s">
        <v>35</v>
      </c>
      <c r="D19" s="11">
        <v>1113864</v>
      </c>
      <c r="E19" s="10" t="s">
        <v>36</v>
      </c>
      <c r="F19" s="10" t="s">
        <v>68</v>
      </c>
      <c r="G19" s="12" t="s">
        <v>67</v>
      </c>
      <c r="H19" s="13" t="s">
        <v>432</v>
      </c>
      <c r="I19" s="9" t="s">
        <v>39</v>
      </c>
      <c r="J19" s="223">
        <v>500000</v>
      </c>
      <c r="K19" s="14">
        <v>500000</v>
      </c>
      <c r="L19" s="15" t="s">
        <v>44</v>
      </c>
      <c r="M19" s="16">
        <v>64590035</v>
      </c>
      <c r="N19" s="17" t="s">
        <v>41</v>
      </c>
      <c r="O19" s="18">
        <v>41870</v>
      </c>
      <c r="P19" s="18">
        <v>42215</v>
      </c>
      <c r="Q19" s="19" t="s">
        <v>42</v>
      </c>
    </row>
    <row r="20" spans="1:17" ht="22.5">
      <c r="A20" s="9" t="s">
        <v>33</v>
      </c>
      <c r="B20" s="10" t="s">
        <v>34</v>
      </c>
      <c r="C20" s="10" t="s">
        <v>35</v>
      </c>
      <c r="D20" s="11">
        <v>1113864</v>
      </c>
      <c r="E20" s="10" t="s">
        <v>36</v>
      </c>
      <c r="F20" s="10" t="s">
        <v>69</v>
      </c>
      <c r="G20" s="12" t="s">
        <v>70</v>
      </c>
      <c r="H20" s="13" t="s">
        <v>432</v>
      </c>
      <c r="I20" s="9" t="s">
        <v>39</v>
      </c>
      <c r="J20" s="223">
        <v>750000</v>
      </c>
      <c r="K20" s="14">
        <v>750000</v>
      </c>
      <c r="L20" s="15" t="s">
        <v>40</v>
      </c>
      <c r="M20" s="16">
        <v>64590035</v>
      </c>
      <c r="N20" s="17" t="s">
        <v>41</v>
      </c>
      <c r="O20" s="18">
        <v>41870</v>
      </c>
      <c r="P20" s="18">
        <v>42215</v>
      </c>
      <c r="Q20" s="19" t="s">
        <v>42</v>
      </c>
    </row>
    <row r="21" spans="1:17" ht="22.5">
      <c r="A21" s="9" t="s">
        <v>33</v>
      </c>
      <c r="B21" s="10" t="s">
        <v>34</v>
      </c>
      <c r="C21" s="10" t="s">
        <v>35</v>
      </c>
      <c r="D21" s="11">
        <v>1113864</v>
      </c>
      <c r="E21" s="10" t="s">
        <v>36</v>
      </c>
      <c r="F21" s="10" t="s">
        <v>71</v>
      </c>
      <c r="G21" s="12" t="s">
        <v>70</v>
      </c>
      <c r="H21" s="13" t="s">
        <v>432</v>
      </c>
      <c r="I21" s="9" t="s">
        <v>39</v>
      </c>
      <c r="J21" s="223">
        <v>800000</v>
      </c>
      <c r="K21" s="14">
        <v>800000</v>
      </c>
      <c r="L21" s="15" t="s">
        <v>44</v>
      </c>
      <c r="M21" s="16">
        <v>64590035</v>
      </c>
      <c r="N21" s="17" t="s">
        <v>41</v>
      </c>
      <c r="O21" s="18">
        <v>41870</v>
      </c>
      <c r="P21" s="18">
        <v>42215</v>
      </c>
      <c r="Q21" s="19" t="s">
        <v>42</v>
      </c>
    </row>
    <row r="22" spans="1:17" ht="33.75">
      <c r="A22" s="9" t="s">
        <v>33</v>
      </c>
      <c r="B22" s="10" t="s">
        <v>34</v>
      </c>
      <c r="C22" s="10" t="s">
        <v>35</v>
      </c>
      <c r="D22" s="11">
        <v>1113864</v>
      </c>
      <c r="E22" s="10" t="s">
        <v>36</v>
      </c>
      <c r="F22" s="10" t="s">
        <v>72</v>
      </c>
      <c r="G22" s="12" t="s">
        <v>73</v>
      </c>
      <c r="H22" s="13" t="s">
        <v>432</v>
      </c>
      <c r="I22" s="9" t="s">
        <v>39</v>
      </c>
      <c r="J22" s="223">
        <v>1150000</v>
      </c>
      <c r="K22" s="14">
        <v>1150000</v>
      </c>
      <c r="L22" s="15" t="s">
        <v>40</v>
      </c>
      <c r="M22" s="16">
        <v>64590035</v>
      </c>
      <c r="N22" s="17" t="s">
        <v>41</v>
      </c>
      <c r="O22" s="18">
        <v>41870</v>
      </c>
      <c r="P22" s="18">
        <v>42215</v>
      </c>
      <c r="Q22" s="19" t="s">
        <v>42</v>
      </c>
    </row>
    <row r="23" spans="1:17" ht="33.75">
      <c r="A23" s="9" t="s">
        <v>33</v>
      </c>
      <c r="B23" s="10" t="s">
        <v>34</v>
      </c>
      <c r="C23" s="10" t="s">
        <v>35</v>
      </c>
      <c r="D23" s="11">
        <v>1113864</v>
      </c>
      <c r="E23" s="10" t="s">
        <v>36</v>
      </c>
      <c r="F23" s="10" t="s">
        <v>74</v>
      </c>
      <c r="G23" s="12" t="s">
        <v>73</v>
      </c>
      <c r="H23" s="13" t="s">
        <v>432</v>
      </c>
      <c r="I23" s="9" t="s">
        <v>39</v>
      </c>
      <c r="J23" s="223">
        <v>1400000</v>
      </c>
      <c r="K23" s="14">
        <v>1400000</v>
      </c>
      <c r="L23" s="15" t="s">
        <v>44</v>
      </c>
      <c r="M23" s="16">
        <v>64590035</v>
      </c>
      <c r="N23" s="17" t="s">
        <v>41</v>
      </c>
      <c r="O23" s="18">
        <v>41870</v>
      </c>
      <c r="P23" s="18">
        <v>42215</v>
      </c>
      <c r="Q23" s="19" t="s">
        <v>42</v>
      </c>
    </row>
    <row r="24" spans="1:17">
      <c r="A24" s="9" t="s">
        <v>33</v>
      </c>
      <c r="B24" s="10" t="s">
        <v>34</v>
      </c>
      <c r="C24" s="10" t="s">
        <v>35</v>
      </c>
      <c r="D24" s="11">
        <v>1113864</v>
      </c>
      <c r="E24" s="10" t="s">
        <v>36</v>
      </c>
      <c r="F24" s="10" t="s">
        <v>75</v>
      </c>
      <c r="G24" s="12" t="s">
        <v>76</v>
      </c>
      <c r="H24" s="13" t="s">
        <v>895</v>
      </c>
      <c r="I24" s="9" t="s">
        <v>39</v>
      </c>
      <c r="J24" s="223">
        <v>300000</v>
      </c>
      <c r="K24" s="14">
        <v>300000</v>
      </c>
      <c r="L24" s="15" t="s">
        <v>40</v>
      </c>
      <c r="M24" s="16">
        <v>64590035</v>
      </c>
      <c r="N24" s="17" t="s">
        <v>41</v>
      </c>
      <c r="O24" s="18">
        <v>41870</v>
      </c>
      <c r="P24" s="18">
        <v>42215</v>
      </c>
      <c r="Q24" s="19" t="s">
        <v>42</v>
      </c>
    </row>
    <row r="25" spans="1:17">
      <c r="A25" s="9" t="s">
        <v>33</v>
      </c>
      <c r="B25" s="10" t="s">
        <v>34</v>
      </c>
      <c r="C25" s="10" t="s">
        <v>35</v>
      </c>
      <c r="D25" s="11">
        <v>1113864</v>
      </c>
      <c r="E25" s="10" t="s">
        <v>36</v>
      </c>
      <c r="F25" s="10" t="s">
        <v>77</v>
      </c>
      <c r="G25" s="12" t="s">
        <v>76</v>
      </c>
      <c r="H25" s="13" t="s">
        <v>895</v>
      </c>
      <c r="I25" s="9" t="s">
        <v>39</v>
      </c>
      <c r="J25" s="223">
        <v>300000</v>
      </c>
      <c r="K25" s="14">
        <v>300000</v>
      </c>
      <c r="L25" s="15" t="s">
        <v>44</v>
      </c>
      <c r="M25" s="16">
        <v>64590035</v>
      </c>
      <c r="N25" s="17" t="s">
        <v>41</v>
      </c>
      <c r="O25" s="18">
        <v>41870</v>
      </c>
      <c r="P25" s="18">
        <v>42215</v>
      </c>
      <c r="Q25" s="19" t="s">
        <v>42</v>
      </c>
    </row>
    <row r="26" spans="1:17" ht="22.5">
      <c r="A26" s="9" t="s">
        <v>33</v>
      </c>
      <c r="B26" s="10" t="s">
        <v>34</v>
      </c>
      <c r="C26" s="10" t="s">
        <v>35</v>
      </c>
      <c r="D26" s="11">
        <v>1113864</v>
      </c>
      <c r="E26" s="10" t="s">
        <v>36</v>
      </c>
      <c r="F26" s="10" t="s">
        <v>78</v>
      </c>
      <c r="G26" s="12" t="s">
        <v>79</v>
      </c>
      <c r="H26" s="13" t="s">
        <v>503</v>
      </c>
      <c r="I26" s="9" t="s">
        <v>39</v>
      </c>
      <c r="J26" s="223">
        <v>350000</v>
      </c>
      <c r="K26" s="14">
        <v>350000</v>
      </c>
      <c r="L26" s="15" t="s">
        <v>40</v>
      </c>
      <c r="M26" s="16">
        <v>64590035</v>
      </c>
      <c r="N26" s="17" t="s">
        <v>41</v>
      </c>
      <c r="O26" s="18">
        <v>41870</v>
      </c>
      <c r="P26" s="18">
        <v>42215</v>
      </c>
      <c r="Q26" s="19" t="s">
        <v>42</v>
      </c>
    </row>
    <row r="27" spans="1:17" ht="22.5">
      <c r="A27" s="9" t="s">
        <v>33</v>
      </c>
      <c r="B27" s="10" t="s">
        <v>34</v>
      </c>
      <c r="C27" s="10" t="s">
        <v>35</v>
      </c>
      <c r="D27" s="11">
        <v>1113864</v>
      </c>
      <c r="E27" s="10" t="s">
        <v>36</v>
      </c>
      <c r="F27" s="10" t="s">
        <v>80</v>
      </c>
      <c r="G27" s="12" t="s">
        <v>79</v>
      </c>
      <c r="H27" s="13" t="s">
        <v>503</v>
      </c>
      <c r="I27" s="9" t="s">
        <v>39</v>
      </c>
      <c r="J27" s="223">
        <v>350000</v>
      </c>
      <c r="K27" s="14">
        <v>350000</v>
      </c>
      <c r="L27" s="15" t="s">
        <v>44</v>
      </c>
      <c r="M27" s="16">
        <v>64590035</v>
      </c>
      <c r="N27" s="17" t="s">
        <v>41</v>
      </c>
      <c r="O27" s="18">
        <v>41870</v>
      </c>
      <c r="P27" s="18">
        <v>42215</v>
      </c>
      <c r="Q27" s="19" t="s">
        <v>42</v>
      </c>
    </row>
    <row r="28" spans="1:17" ht="22.5">
      <c r="A28" s="9" t="s">
        <v>33</v>
      </c>
      <c r="B28" s="10" t="s">
        <v>34</v>
      </c>
      <c r="C28" s="10" t="s">
        <v>35</v>
      </c>
      <c r="D28" s="11">
        <v>1113864</v>
      </c>
      <c r="E28" s="10" t="s">
        <v>36</v>
      </c>
      <c r="F28" s="10" t="s">
        <v>81</v>
      </c>
      <c r="G28" s="12" t="s">
        <v>82</v>
      </c>
      <c r="H28" s="13" t="s">
        <v>432</v>
      </c>
      <c r="I28" s="9" t="s">
        <v>39</v>
      </c>
      <c r="J28" s="223">
        <v>608000</v>
      </c>
      <c r="K28" s="14">
        <v>608000</v>
      </c>
      <c r="L28" s="15" t="s">
        <v>40</v>
      </c>
      <c r="M28" s="16">
        <v>64590035</v>
      </c>
      <c r="N28" s="17" t="s">
        <v>41</v>
      </c>
      <c r="O28" s="18">
        <v>41870</v>
      </c>
      <c r="P28" s="18">
        <v>42215</v>
      </c>
      <c r="Q28" s="19" t="s">
        <v>42</v>
      </c>
    </row>
    <row r="29" spans="1:17" ht="22.5">
      <c r="A29" s="9" t="s">
        <v>33</v>
      </c>
      <c r="B29" s="10" t="s">
        <v>34</v>
      </c>
      <c r="C29" s="10" t="s">
        <v>35</v>
      </c>
      <c r="D29" s="11">
        <v>1113864</v>
      </c>
      <c r="E29" s="10" t="s">
        <v>36</v>
      </c>
      <c r="F29" s="10" t="s">
        <v>83</v>
      </c>
      <c r="G29" s="12" t="s">
        <v>82</v>
      </c>
      <c r="H29" s="13" t="s">
        <v>432</v>
      </c>
      <c r="I29" s="9" t="s">
        <v>39</v>
      </c>
      <c r="J29" s="223">
        <v>608000</v>
      </c>
      <c r="K29" s="14">
        <v>608000</v>
      </c>
      <c r="L29" s="15" t="s">
        <v>44</v>
      </c>
      <c r="M29" s="16">
        <v>64590035</v>
      </c>
      <c r="N29" s="17" t="s">
        <v>41</v>
      </c>
      <c r="O29" s="18">
        <v>41870</v>
      </c>
      <c r="P29" s="18">
        <v>42215</v>
      </c>
      <c r="Q29" s="19" t="s">
        <v>42</v>
      </c>
    </row>
    <row r="30" spans="1:17" ht="22.5">
      <c r="A30" s="9" t="s">
        <v>33</v>
      </c>
      <c r="B30" s="10" t="s">
        <v>34</v>
      </c>
      <c r="C30" s="10" t="s">
        <v>35</v>
      </c>
      <c r="D30" s="11">
        <v>1113864</v>
      </c>
      <c r="E30" s="10" t="s">
        <v>36</v>
      </c>
      <c r="F30" s="10" t="s">
        <v>84</v>
      </c>
      <c r="G30" s="12" t="s">
        <v>85</v>
      </c>
      <c r="H30" s="13" t="s">
        <v>432</v>
      </c>
      <c r="I30" s="9" t="s">
        <v>39</v>
      </c>
      <c r="J30" s="223">
        <v>88000</v>
      </c>
      <c r="K30" s="14">
        <v>240000</v>
      </c>
      <c r="L30" s="15" t="s">
        <v>40</v>
      </c>
      <c r="M30" s="16">
        <v>64590035</v>
      </c>
      <c r="N30" s="17" t="s">
        <v>41</v>
      </c>
      <c r="O30" s="18">
        <v>41870</v>
      </c>
      <c r="P30" s="18">
        <v>42215</v>
      </c>
      <c r="Q30" s="19" t="s">
        <v>42</v>
      </c>
    </row>
    <row r="31" spans="1:17" ht="22.5">
      <c r="A31" s="9" t="s">
        <v>33</v>
      </c>
      <c r="B31" s="10" t="s">
        <v>34</v>
      </c>
      <c r="C31" s="10" t="s">
        <v>35</v>
      </c>
      <c r="D31" s="11">
        <v>1113864</v>
      </c>
      <c r="E31" s="10" t="s">
        <v>36</v>
      </c>
      <c r="F31" s="10" t="s">
        <v>86</v>
      </c>
      <c r="G31" s="12" t="s">
        <v>85</v>
      </c>
      <c r="H31" s="13" t="s">
        <v>432</v>
      </c>
      <c r="I31" s="9" t="s">
        <v>39</v>
      </c>
      <c r="J31" s="223">
        <v>88000</v>
      </c>
      <c r="K31" s="14">
        <v>280000</v>
      </c>
      <c r="L31" s="15" t="s">
        <v>44</v>
      </c>
      <c r="M31" s="16">
        <v>64590035</v>
      </c>
      <c r="N31" s="17" t="s">
        <v>41</v>
      </c>
      <c r="O31" s="18">
        <v>41870</v>
      </c>
      <c r="P31" s="18">
        <v>42215</v>
      </c>
      <c r="Q31" s="19" t="s">
        <v>42</v>
      </c>
    </row>
    <row r="32" spans="1:17">
      <c r="A32" s="9" t="s">
        <v>33</v>
      </c>
      <c r="B32" s="10" t="s">
        <v>34</v>
      </c>
      <c r="C32" s="10" t="s">
        <v>35</v>
      </c>
      <c r="D32" s="11">
        <v>1113864</v>
      </c>
      <c r="E32" s="10" t="s">
        <v>36</v>
      </c>
      <c r="F32" s="10" t="s">
        <v>87</v>
      </c>
      <c r="G32" s="12" t="s">
        <v>88</v>
      </c>
      <c r="H32" s="13" t="s">
        <v>503</v>
      </c>
      <c r="I32" s="9" t="s">
        <v>39</v>
      </c>
      <c r="J32" s="223">
        <v>330000</v>
      </c>
      <c r="K32" s="14">
        <v>330000</v>
      </c>
      <c r="L32" s="15" t="s">
        <v>40</v>
      </c>
      <c r="M32" s="16">
        <v>64590035</v>
      </c>
      <c r="N32" s="17" t="s">
        <v>41</v>
      </c>
      <c r="O32" s="18">
        <v>41870</v>
      </c>
      <c r="P32" s="18">
        <v>42215</v>
      </c>
      <c r="Q32" s="19" t="s">
        <v>42</v>
      </c>
    </row>
    <row r="33" spans="1:17">
      <c r="A33" s="9" t="s">
        <v>33</v>
      </c>
      <c r="B33" s="10" t="s">
        <v>34</v>
      </c>
      <c r="C33" s="10" t="s">
        <v>35</v>
      </c>
      <c r="D33" s="11">
        <v>1113864</v>
      </c>
      <c r="E33" s="10" t="s">
        <v>36</v>
      </c>
      <c r="F33" s="10" t="s">
        <v>89</v>
      </c>
      <c r="G33" s="12" t="s">
        <v>88</v>
      </c>
      <c r="H33" s="13" t="s">
        <v>503</v>
      </c>
      <c r="I33" s="9" t="s">
        <v>39</v>
      </c>
      <c r="J33" s="223">
        <v>350000</v>
      </c>
      <c r="K33" s="14">
        <v>350000</v>
      </c>
      <c r="L33" s="15" t="s">
        <v>44</v>
      </c>
      <c r="M33" s="16">
        <v>64590035</v>
      </c>
      <c r="N33" s="17" t="s">
        <v>41</v>
      </c>
      <c r="O33" s="18">
        <v>41870</v>
      </c>
      <c r="P33" s="18">
        <v>42215</v>
      </c>
      <c r="Q33" s="19" t="s">
        <v>42</v>
      </c>
    </row>
    <row r="34" spans="1:17" ht="45">
      <c r="A34" s="9" t="s">
        <v>33</v>
      </c>
      <c r="B34" s="10" t="s">
        <v>34</v>
      </c>
      <c r="C34" s="10" t="s">
        <v>35</v>
      </c>
      <c r="D34" s="11">
        <v>1113864</v>
      </c>
      <c r="E34" s="10" t="s">
        <v>36</v>
      </c>
      <c r="F34" s="10" t="s">
        <v>90</v>
      </c>
      <c r="G34" s="23" t="s">
        <v>91</v>
      </c>
      <c r="H34" s="13" t="s">
        <v>503</v>
      </c>
      <c r="I34" s="9" t="s">
        <v>39</v>
      </c>
      <c r="J34" s="223">
        <v>610000</v>
      </c>
      <c r="K34" s="14">
        <v>610000</v>
      </c>
      <c r="L34" s="15" t="s">
        <v>40</v>
      </c>
      <c r="M34" s="16">
        <v>64590035</v>
      </c>
      <c r="N34" s="17" t="s">
        <v>41</v>
      </c>
      <c r="O34" s="18">
        <v>41870</v>
      </c>
      <c r="P34" s="18">
        <v>42215</v>
      </c>
      <c r="Q34" s="19" t="s">
        <v>42</v>
      </c>
    </row>
    <row r="35" spans="1:17" ht="45">
      <c r="A35" s="9" t="s">
        <v>33</v>
      </c>
      <c r="B35" s="10" t="s">
        <v>34</v>
      </c>
      <c r="C35" s="10" t="s">
        <v>35</v>
      </c>
      <c r="D35" s="11">
        <v>1113864</v>
      </c>
      <c r="E35" s="10" t="s">
        <v>36</v>
      </c>
      <c r="F35" s="10" t="s">
        <v>92</v>
      </c>
      <c r="G35" s="23" t="s">
        <v>91</v>
      </c>
      <c r="H35" s="13" t="s">
        <v>503</v>
      </c>
      <c r="I35" s="9" t="s">
        <v>39</v>
      </c>
      <c r="J35" s="223">
        <v>610000</v>
      </c>
      <c r="K35" s="14">
        <v>610000</v>
      </c>
      <c r="L35" s="15" t="s">
        <v>44</v>
      </c>
      <c r="M35" s="16">
        <v>64590035</v>
      </c>
      <c r="N35" s="17" t="s">
        <v>41</v>
      </c>
      <c r="O35" s="18">
        <v>41870</v>
      </c>
      <c r="P35" s="18">
        <v>42215</v>
      </c>
      <c r="Q35" s="19" t="s">
        <v>42</v>
      </c>
    </row>
    <row r="36" spans="1:17" ht="45">
      <c r="A36" s="9" t="s">
        <v>33</v>
      </c>
      <c r="B36" s="10" t="s">
        <v>34</v>
      </c>
      <c r="C36" s="10" t="s">
        <v>35</v>
      </c>
      <c r="D36" s="11">
        <v>1113864</v>
      </c>
      <c r="E36" s="10" t="s">
        <v>36</v>
      </c>
      <c r="F36" s="10" t="s">
        <v>93</v>
      </c>
      <c r="G36" s="23" t="s">
        <v>91</v>
      </c>
      <c r="H36" s="13" t="s">
        <v>503</v>
      </c>
      <c r="I36" s="9" t="s">
        <v>39</v>
      </c>
      <c r="J36" s="223">
        <v>1000000</v>
      </c>
      <c r="K36" s="14">
        <v>1000000</v>
      </c>
      <c r="L36" s="15" t="s">
        <v>40</v>
      </c>
      <c r="M36" s="16">
        <v>64590035</v>
      </c>
      <c r="N36" s="17" t="s">
        <v>41</v>
      </c>
      <c r="O36" s="18">
        <v>41870</v>
      </c>
      <c r="P36" s="18">
        <v>42215</v>
      </c>
      <c r="Q36" s="19" t="s">
        <v>42</v>
      </c>
    </row>
    <row r="37" spans="1:17" ht="45">
      <c r="A37" s="9" t="s">
        <v>33</v>
      </c>
      <c r="B37" s="10" t="s">
        <v>34</v>
      </c>
      <c r="C37" s="10" t="s">
        <v>35</v>
      </c>
      <c r="D37" s="11">
        <v>1113864</v>
      </c>
      <c r="E37" s="10" t="s">
        <v>36</v>
      </c>
      <c r="F37" s="10" t="s">
        <v>94</v>
      </c>
      <c r="G37" s="23" t="s">
        <v>91</v>
      </c>
      <c r="H37" s="13" t="s">
        <v>503</v>
      </c>
      <c r="I37" s="9" t="s">
        <v>39</v>
      </c>
      <c r="J37" s="223">
        <v>1045000</v>
      </c>
      <c r="K37" s="14">
        <v>1045000</v>
      </c>
      <c r="L37" s="15" t="s">
        <v>44</v>
      </c>
      <c r="M37" s="16">
        <v>64590035</v>
      </c>
      <c r="N37" s="17" t="s">
        <v>41</v>
      </c>
      <c r="O37" s="18">
        <v>41870</v>
      </c>
      <c r="P37" s="18">
        <v>42215</v>
      </c>
      <c r="Q37" s="19" t="s">
        <v>42</v>
      </c>
    </row>
    <row r="38" spans="1:17" ht="45">
      <c r="A38" s="9" t="s">
        <v>33</v>
      </c>
      <c r="B38" s="10" t="s">
        <v>34</v>
      </c>
      <c r="C38" s="10" t="s">
        <v>35</v>
      </c>
      <c r="D38" s="11">
        <v>1113864</v>
      </c>
      <c r="E38" s="10" t="s">
        <v>36</v>
      </c>
      <c r="F38" s="10" t="s">
        <v>95</v>
      </c>
      <c r="G38" s="23" t="s">
        <v>91</v>
      </c>
      <c r="H38" s="13" t="s">
        <v>432</v>
      </c>
      <c r="I38" s="9" t="s">
        <v>39</v>
      </c>
      <c r="J38" s="223">
        <v>2000000</v>
      </c>
      <c r="K38" s="14">
        <v>2000000</v>
      </c>
      <c r="L38" s="15" t="s">
        <v>40</v>
      </c>
      <c r="M38" s="16">
        <v>64590035</v>
      </c>
      <c r="N38" s="17" t="s">
        <v>41</v>
      </c>
      <c r="O38" s="18">
        <v>41870</v>
      </c>
      <c r="P38" s="18">
        <v>42215</v>
      </c>
      <c r="Q38" s="19" t="s">
        <v>42</v>
      </c>
    </row>
    <row r="39" spans="1:17" ht="45">
      <c r="A39" s="9" t="s">
        <v>33</v>
      </c>
      <c r="B39" s="10" t="s">
        <v>34</v>
      </c>
      <c r="C39" s="10" t="s">
        <v>35</v>
      </c>
      <c r="D39" s="11">
        <v>1113864</v>
      </c>
      <c r="E39" s="10" t="s">
        <v>36</v>
      </c>
      <c r="F39" s="10" t="s">
        <v>96</v>
      </c>
      <c r="G39" s="23" t="s">
        <v>91</v>
      </c>
      <c r="H39" s="13" t="s">
        <v>432</v>
      </c>
      <c r="I39" s="9" t="s">
        <v>39</v>
      </c>
      <c r="J39" s="223">
        <v>2090000</v>
      </c>
      <c r="K39" s="14">
        <v>2090000</v>
      </c>
      <c r="L39" s="15" t="s">
        <v>44</v>
      </c>
      <c r="M39" s="16">
        <v>64590035</v>
      </c>
      <c r="N39" s="17" t="s">
        <v>41</v>
      </c>
      <c r="O39" s="18">
        <v>41870</v>
      </c>
      <c r="P39" s="18">
        <v>42215</v>
      </c>
      <c r="Q39" s="19" t="s">
        <v>42</v>
      </c>
    </row>
    <row r="40" spans="1:17">
      <c r="A40" s="9" t="s">
        <v>33</v>
      </c>
      <c r="B40" s="10" t="s">
        <v>34</v>
      </c>
      <c r="C40" s="10" t="s">
        <v>35</v>
      </c>
      <c r="D40" s="11">
        <v>1113864</v>
      </c>
      <c r="E40" s="10" t="s">
        <v>36</v>
      </c>
      <c r="F40" s="10" t="s">
        <v>97</v>
      </c>
      <c r="G40" s="12" t="s">
        <v>98</v>
      </c>
      <c r="H40" s="13" t="s">
        <v>503</v>
      </c>
      <c r="I40" s="9" t="s">
        <v>39</v>
      </c>
      <c r="J40" s="223">
        <v>500000</v>
      </c>
      <c r="K40" s="14">
        <v>500000</v>
      </c>
      <c r="L40" s="15" t="s">
        <v>40</v>
      </c>
      <c r="M40" s="16">
        <v>64590035</v>
      </c>
      <c r="N40" s="17" t="s">
        <v>41</v>
      </c>
      <c r="O40" s="18">
        <v>41870</v>
      </c>
      <c r="P40" s="18">
        <v>42215</v>
      </c>
      <c r="Q40" s="19" t="s">
        <v>42</v>
      </c>
    </row>
    <row r="41" spans="1:17">
      <c r="A41" s="9" t="s">
        <v>33</v>
      </c>
      <c r="B41" s="10" t="s">
        <v>34</v>
      </c>
      <c r="C41" s="10" t="s">
        <v>35</v>
      </c>
      <c r="D41" s="11">
        <v>1113864</v>
      </c>
      <c r="E41" s="10" t="s">
        <v>36</v>
      </c>
      <c r="F41" s="10" t="s">
        <v>99</v>
      </c>
      <c r="G41" s="12" t="s">
        <v>98</v>
      </c>
      <c r="H41" s="13" t="s">
        <v>503</v>
      </c>
      <c r="I41" s="9" t="s">
        <v>39</v>
      </c>
      <c r="J41" s="223">
        <v>550000</v>
      </c>
      <c r="K41" s="14">
        <v>550000</v>
      </c>
      <c r="L41" s="15" t="s">
        <v>44</v>
      </c>
      <c r="M41" s="16">
        <v>64590035</v>
      </c>
      <c r="N41" s="17" t="s">
        <v>41</v>
      </c>
      <c r="O41" s="18">
        <v>41870</v>
      </c>
      <c r="P41" s="18">
        <v>42215</v>
      </c>
      <c r="Q41" s="19" t="s">
        <v>42</v>
      </c>
    </row>
    <row r="42" spans="1:17">
      <c r="A42" s="9" t="s">
        <v>33</v>
      </c>
      <c r="B42" s="10" t="s">
        <v>34</v>
      </c>
      <c r="C42" s="10" t="s">
        <v>35</v>
      </c>
      <c r="D42" s="11">
        <v>1113864</v>
      </c>
      <c r="E42" s="10" t="s">
        <v>36</v>
      </c>
      <c r="F42" s="10" t="s">
        <v>100</v>
      </c>
      <c r="G42" s="12" t="s">
        <v>101</v>
      </c>
      <c r="H42" s="13" t="s">
        <v>503</v>
      </c>
      <c r="I42" s="9" t="s">
        <v>39</v>
      </c>
      <c r="J42" s="223">
        <v>400000</v>
      </c>
      <c r="K42" s="14">
        <v>400000</v>
      </c>
      <c r="L42" s="15" t="s">
        <v>40</v>
      </c>
      <c r="M42" s="16">
        <v>64590035</v>
      </c>
      <c r="N42" s="17" t="s">
        <v>41</v>
      </c>
      <c r="O42" s="18">
        <v>41870</v>
      </c>
      <c r="P42" s="18">
        <v>42215</v>
      </c>
      <c r="Q42" s="19" t="s">
        <v>42</v>
      </c>
    </row>
    <row r="43" spans="1:17">
      <c r="A43" s="9" t="s">
        <v>33</v>
      </c>
      <c r="B43" s="10" t="s">
        <v>34</v>
      </c>
      <c r="C43" s="10" t="s">
        <v>35</v>
      </c>
      <c r="D43" s="11">
        <v>1113864</v>
      </c>
      <c r="E43" s="10" t="s">
        <v>36</v>
      </c>
      <c r="F43" s="10" t="s">
        <v>102</v>
      </c>
      <c r="G43" s="12" t="s">
        <v>101</v>
      </c>
      <c r="H43" s="13" t="s">
        <v>503</v>
      </c>
      <c r="I43" s="9" t="s">
        <v>39</v>
      </c>
      <c r="J43" s="223">
        <v>400000</v>
      </c>
      <c r="K43" s="14">
        <v>400000</v>
      </c>
      <c r="L43" s="15" t="s">
        <v>44</v>
      </c>
      <c r="M43" s="16">
        <v>64590035</v>
      </c>
      <c r="N43" s="17" t="s">
        <v>41</v>
      </c>
      <c r="O43" s="18">
        <v>41870</v>
      </c>
      <c r="P43" s="18">
        <v>42215</v>
      </c>
      <c r="Q43" s="19" t="s">
        <v>42</v>
      </c>
    </row>
    <row r="44" spans="1:17">
      <c r="A44" s="9" t="s">
        <v>33</v>
      </c>
      <c r="B44" s="10" t="s">
        <v>34</v>
      </c>
      <c r="C44" s="10" t="s">
        <v>35</v>
      </c>
      <c r="D44" s="11">
        <v>1113864</v>
      </c>
      <c r="E44" s="10" t="s">
        <v>36</v>
      </c>
      <c r="F44" s="10" t="s">
        <v>103</v>
      </c>
      <c r="G44" s="12"/>
      <c r="H44" s="13" t="s">
        <v>895</v>
      </c>
      <c r="I44" s="9" t="s">
        <v>39</v>
      </c>
      <c r="J44" s="223">
        <v>100000</v>
      </c>
      <c r="K44" s="14">
        <v>100000</v>
      </c>
      <c r="L44" s="15" t="s">
        <v>40</v>
      </c>
      <c r="M44" s="16">
        <v>64590035</v>
      </c>
      <c r="N44" s="17" t="s">
        <v>41</v>
      </c>
      <c r="O44" s="18">
        <v>41870</v>
      </c>
      <c r="P44" s="18">
        <v>42215</v>
      </c>
      <c r="Q44" s="19" t="s">
        <v>42</v>
      </c>
    </row>
    <row r="45" spans="1:17">
      <c r="A45" s="9" t="s">
        <v>33</v>
      </c>
      <c r="B45" s="10" t="s">
        <v>34</v>
      </c>
      <c r="C45" s="10" t="s">
        <v>35</v>
      </c>
      <c r="D45" s="11">
        <v>1113864</v>
      </c>
      <c r="E45" s="10" t="s">
        <v>36</v>
      </c>
      <c r="F45" s="10" t="s">
        <v>104</v>
      </c>
      <c r="G45" s="12"/>
      <c r="H45" s="13" t="s">
        <v>895</v>
      </c>
      <c r="I45" s="9" t="s">
        <v>39</v>
      </c>
      <c r="J45" s="223">
        <v>150000</v>
      </c>
      <c r="K45" s="14">
        <v>150000</v>
      </c>
      <c r="L45" s="15" t="s">
        <v>44</v>
      </c>
      <c r="M45" s="16">
        <v>64590035</v>
      </c>
      <c r="N45" s="17" t="s">
        <v>41</v>
      </c>
      <c r="O45" s="18">
        <v>41870</v>
      </c>
      <c r="P45" s="18">
        <v>42215</v>
      </c>
      <c r="Q45" s="19" t="s">
        <v>42</v>
      </c>
    </row>
    <row r="46" spans="1:17">
      <c r="A46" s="9" t="s">
        <v>33</v>
      </c>
      <c r="B46" s="10" t="s">
        <v>34</v>
      </c>
      <c r="C46" s="10" t="s">
        <v>35</v>
      </c>
      <c r="D46" s="11">
        <v>1113864</v>
      </c>
      <c r="E46" s="10" t="s">
        <v>36</v>
      </c>
      <c r="F46" s="10" t="s">
        <v>105</v>
      </c>
      <c r="G46" s="12" t="s">
        <v>106</v>
      </c>
      <c r="H46" s="13" t="s">
        <v>503</v>
      </c>
      <c r="I46" s="9" t="s">
        <v>39</v>
      </c>
      <c r="J46" s="223">
        <v>270000</v>
      </c>
      <c r="K46" s="14">
        <v>510000</v>
      </c>
      <c r="L46" s="15" t="s">
        <v>40</v>
      </c>
      <c r="M46" s="16">
        <v>64590035</v>
      </c>
      <c r="N46" s="17" t="s">
        <v>41</v>
      </c>
      <c r="O46" s="18">
        <v>41870</v>
      </c>
      <c r="P46" s="18">
        <v>42215</v>
      </c>
      <c r="Q46" s="19" t="s">
        <v>42</v>
      </c>
    </row>
    <row r="47" spans="1:17">
      <c r="A47" s="9" t="s">
        <v>33</v>
      </c>
      <c r="B47" s="10" t="s">
        <v>34</v>
      </c>
      <c r="C47" s="10" t="s">
        <v>35</v>
      </c>
      <c r="D47" s="11">
        <v>1113864</v>
      </c>
      <c r="E47" s="10" t="s">
        <v>36</v>
      </c>
      <c r="F47" s="10" t="s">
        <v>107</v>
      </c>
      <c r="G47" s="12" t="s">
        <v>106</v>
      </c>
      <c r="H47" s="13" t="s">
        <v>503</v>
      </c>
      <c r="I47" s="9" t="s">
        <v>39</v>
      </c>
      <c r="J47" s="223">
        <v>270000</v>
      </c>
      <c r="K47" s="14">
        <v>510000</v>
      </c>
      <c r="L47" s="15" t="s">
        <v>44</v>
      </c>
      <c r="M47" s="16">
        <v>64590035</v>
      </c>
      <c r="N47" s="17" t="s">
        <v>41</v>
      </c>
      <c r="O47" s="18">
        <v>41870</v>
      </c>
      <c r="P47" s="18">
        <v>42215</v>
      </c>
      <c r="Q47" s="19" t="s">
        <v>42</v>
      </c>
    </row>
    <row r="48" spans="1:17">
      <c r="A48" s="9" t="s">
        <v>33</v>
      </c>
      <c r="B48" s="10" t="s">
        <v>34</v>
      </c>
      <c r="C48" s="10" t="s">
        <v>35</v>
      </c>
      <c r="D48" s="11">
        <v>1113864</v>
      </c>
      <c r="E48" s="10" t="s">
        <v>36</v>
      </c>
      <c r="F48" s="10" t="s">
        <v>108</v>
      </c>
      <c r="G48" s="12" t="s">
        <v>109</v>
      </c>
      <c r="H48" s="13" t="s">
        <v>432</v>
      </c>
      <c r="I48" s="9" t="s">
        <v>39</v>
      </c>
      <c r="J48" s="223">
        <v>380000</v>
      </c>
      <c r="K48" s="14">
        <v>380000</v>
      </c>
      <c r="L48" s="15" t="s">
        <v>40</v>
      </c>
      <c r="M48" s="16">
        <v>64590035</v>
      </c>
      <c r="N48" s="17" t="s">
        <v>41</v>
      </c>
      <c r="O48" s="18">
        <v>41870</v>
      </c>
      <c r="P48" s="18">
        <v>42215</v>
      </c>
      <c r="Q48" s="19" t="s">
        <v>42</v>
      </c>
    </row>
    <row r="49" spans="1:17">
      <c r="A49" s="9" t="s">
        <v>33</v>
      </c>
      <c r="B49" s="10" t="s">
        <v>34</v>
      </c>
      <c r="C49" s="10" t="s">
        <v>35</v>
      </c>
      <c r="D49" s="11">
        <v>1113864</v>
      </c>
      <c r="E49" s="10" t="s">
        <v>36</v>
      </c>
      <c r="F49" s="10" t="s">
        <v>110</v>
      </c>
      <c r="G49" s="12" t="s">
        <v>109</v>
      </c>
      <c r="H49" s="13" t="s">
        <v>432</v>
      </c>
      <c r="I49" s="9" t="s">
        <v>39</v>
      </c>
      <c r="J49" s="223">
        <v>380000</v>
      </c>
      <c r="K49" s="14">
        <v>380000</v>
      </c>
      <c r="L49" s="15" t="s">
        <v>44</v>
      </c>
      <c r="M49" s="16">
        <v>64590035</v>
      </c>
      <c r="N49" s="17" t="s">
        <v>41</v>
      </c>
      <c r="O49" s="18">
        <v>41870</v>
      </c>
      <c r="P49" s="18">
        <v>42215</v>
      </c>
      <c r="Q49" s="19" t="s">
        <v>42</v>
      </c>
    </row>
    <row r="50" spans="1:17">
      <c r="A50" s="9" t="s">
        <v>33</v>
      </c>
      <c r="B50" s="10" t="s">
        <v>34</v>
      </c>
      <c r="C50" s="10" t="s">
        <v>35</v>
      </c>
      <c r="D50" s="11">
        <v>1113864</v>
      </c>
      <c r="E50" s="10" t="s">
        <v>36</v>
      </c>
      <c r="F50" s="10" t="s">
        <v>111</v>
      </c>
      <c r="G50" s="12" t="s">
        <v>106</v>
      </c>
      <c r="H50" s="13" t="s">
        <v>503</v>
      </c>
      <c r="I50" s="9" t="s">
        <v>39</v>
      </c>
      <c r="J50" s="223">
        <v>270000</v>
      </c>
      <c r="K50" s="14">
        <v>270000</v>
      </c>
      <c r="L50" s="15" t="s">
        <v>40</v>
      </c>
      <c r="M50" s="16">
        <v>64590035</v>
      </c>
      <c r="N50" s="17" t="s">
        <v>41</v>
      </c>
      <c r="O50" s="18">
        <v>41870</v>
      </c>
      <c r="P50" s="18">
        <v>42215</v>
      </c>
      <c r="Q50" s="19" t="s">
        <v>42</v>
      </c>
    </row>
    <row r="51" spans="1:17">
      <c r="A51" s="9" t="s">
        <v>33</v>
      </c>
      <c r="B51" s="10" t="s">
        <v>34</v>
      </c>
      <c r="C51" s="10" t="s">
        <v>35</v>
      </c>
      <c r="D51" s="11">
        <v>1113864</v>
      </c>
      <c r="E51" s="10" t="s">
        <v>36</v>
      </c>
      <c r="F51" s="10" t="s">
        <v>112</v>
      </c>
      <c r="G51" s="12" t="s">
        <v>106</v>
      </c>
      <c r="H51" s="13" t="s">
        <v>503</v>
      </c>
      <c r="I51" s="9" t="s">
        <v>39</v>
      </c>
      <c r="J51" s="223">
        <v>270000</v>
      </c>
      <c r="K51" s="14">
        <v>270000</v>
      </c>
      <c r="L51" s="15" t="s">
        <v>44</v>
      </c>
      <c r="M51" s="16">
        <v>64590035</v>
      </c>
      <c r="N51" s="17" t="s">
        <v>41</v>
      </c>
      <c r="O51" s="18">
        <v>41870</v>
      </c>
      <c r="P51" s="18">
        <v>42215</v>
      </c>
      <c r="Q51" s="19" t="s">
        <v>42</v>
      </c>
    </row>
    <row r="52" spans="1:17">
      <c r="A52" s="9" t="s">
        <v>33</v>
      </c>
      <c r="B52" s="10" t="s">
        <v>34</v>
      </c>
      <c r="C52" s="10" t="s">
        <v>35</v>
      </c>
      <c r="D52" s="11">
        <v>1113864</v>
      </c>
      <c r="E52" s="10" t="s">
        <v>36</v>
      </c>
      <c r="F52" s="10" t="s">
        <v>113</v>
      </c>
      <c r="G52" s="12" t="s">
        <v>114</v>
      </c>
      <c r="H52" s="13" t="s">
        <v>432</v>
      </c>
      <c r="I52" s="9" t="s">
        <v>39</v>
      </c>
      <c r="J52" s="223">
        <v>435000</v>
      </c>
      <c r="K52" s="14">
        <v>445000</v>
      </c>
      <c r="L52" s="15" t="s">
        <v>40</v>
      </c>
      <c r="M52" s="16">
        <v>64590035</v>
      </c>
      <c r="N52" s="17" t="s">
        <v>41</v>
      </c>
      <c r="O52" s="18">
        <v>41870</v>
      </c>
      <c r="P52" s="18">
        <v>42215</v>
      </c>
      <c r="Q52" s="19" t="s">
        <v>42</v>
      </c>
    </row>
    <row r="53" spans="1:17">
      <c r="A53" s="9" t="s">
        <v>33</v>
      </c>
      <c r="B53" s="10" t="s">
        <v>34</v>
      </c>
      <c r="C53" s="10" t="s">
        <v>35</v>
      </c>
      <c r="D53" s="11">
        <v>1113864</v>
      </c>
      <c r="E53" s="10" t="s">
        <v>36</v>
      </c>
      <c r="F53" s="10" t="s">
        <v>115</v>
      </c>
      <c r="G53" s="12" t="s">
        <v>114</v>
      </c>
      <c r="H53" s="13" t="s">
        <v>432</v>
      </c>
      <c r="I53" s="9" t="s">
        <v>39</v>
      </c>
      <c r="J53" s="223">
        <v>435000</v>
      </c>
      <c r="K53" s="14">
        <v>515000</v>
      </c>
      <c r="L53" s="15" t="s">
        <v>44</v>
      </c>
      <c r="M53" s="16">
        <v>64590035</v>
      </c>
      <c r="N53" s="17" t="s">
        <v>41</v>
      </c>
      <c r="O53" s="18">
        <v>41870</v>
      </c>
      <c r="P53" s="18">
        <v>42215</v>
      </c>
      <c r="Q53" s="19" t="s">
        <v>42</v>
      </c>
    </row>
    <row r="54" spans="1:17" ht="15">
      <c r="A54" s="9" t="s">
        <v>33</v>
      </c>
      <c r="B54" s="10" t="s">
        <v>34</v>
      </c>
      <c r="C54" s="10" t="s">
        <v>35</v>
      </c>
      <c r="D54" s="11">
        <v>1113864</v>
      </c>
      <c r="E54" s="10" t="s">
        <v>36</v>
      </c>
      <c r="F54" s="10" t="s">
        <v>116</v>
      </c>
      <c r="G54" s="24" t="s">
        <v>117</v>
      </c>
      <c r="H54" s="13" t="s">
        <v>895</v>
      </c>
      <c r="I54" s="9" t="s">
        <v>39</v>
      </c>
      <c r="J54" s="223">
        <v>300000</v>
      </c>
      <c r="K54" s="14">
        <v>300000</v>
      </c>
      <c r="L54" s="15" t="s">
        <v>40</v>
      </c>
      <c r="M54" s="16">
        <v>64590035</v>
      </c>
      <c r="N54" s="17" t="s">
        <v>41</v>
      </c>
      <c r="O54" s="18">
        <v>41870</v>
      </c>
      <c r="P54" s="18">
        <v>42215</v>
      </c>
      <c r="Q54" s="19" t="s">
        <v>42</v>
      </c>
    </row>
    <row r="55" spans="1:17" ht="15">
      <c r="A55" s="9" t="s">
        <v>33</v>
      </c>
      <c r="B55" s="10" t="s">
        <v>34</v>
      </c>
      <c r="C55" s="10" t="s">
        <v>35</v>
      </c>
      <c r="D55" s="11">
        <v>1113864</v>
      </c>
      <c r="E55" s="10" t="s">
        <v>36</v>
      </c>
      <c r="F55" s="10" t="s">
        <v>118</v>
      </c>
      <c r="G55" s="24" t="s">
        <v>117</v>
      </c>
      <c r="H55" s="13" t="s">
        <v>895</v>
      </c>
      <c r="I55" s="9" t="s">
        <v>39</v>
      </c>
      <c r="J55" s="223">
        <v>300000</v>
      </c>
      <c r="K55" s="14">
        <v>300000</v>
      </c>
      <c r="L55" s="15" t="s">
        <v>44</v>
      </c>
      <c r="M55" s="16">
        <v>64590035</v>
      </c>
      <c r="N55" s="17" t="s">
        <v>41</v>
      </c>
      <c r="O55" s="18">
        <v>41870</v>
      </c>
      <c r="P55" s="18">
        <v>42215</v>
      </c>
      <c r="Q55" s="19" t="s">
        <v>42</v>
      </c>
    </row>
    <row r="56" spans="1:17">
      <c r="A56" s="9" t="s">
        <v>33</v>
      </c>
      <c r="B56" s="10" t="s">
        <v>34</v>
      </c>
      <c r="C56" s="10" t="s">
        <v>35</v>
      </c>
      <c r="D56" s="11">
        <v>1113864</v>
      </c>
      <c r="E56" s="10" t="s">
        <v>36</v>
      </c>
      <c r="F56" s="10" t="s">
        <v>119</v>
      </c>
      <c r="G56" s="12"/>
      <c r="H56" s="13" t="s">
        <v>432</v>
      </c>
      <c r="I56" s="9" t="s">
        <v>39</v>
      </c>
      <c r="J56" s="223">
        <v>38000</v>
      </c>
      <c r="K56" s="14">
        <v>90000</v>
      </c>
      <c r="L56" s="15" t="s">
        <v>40</v>
      </c>
      <c r="M56" s="16">
        <v>64590035</v>
      </c>
      <c r="N56" s="17" t="s">
        <v>41</v>
      </c>
      <c r="O56" s="18">
        <v>41870</v>
      </c>
      <c r="P56" s="18">
        <v>42215</v>
      </c>
      <c r="Q56" s="19" t="s">
        <v>42</v>
      </c>
    </row>
    <row r="57" spans="1:17">
      <c r="A57" s="9" t="s">
        <v>33</v>
      </c>
      <c r="B57" s="10" t="s">
        <v>34</v>
      </c>
      <c r="C57" s="10" t="s">
        <v>35</v>
      </c>
      <c r="D57" s="11">
        <v>1113864</v>
      </c>
      <c r="E57" s="10" t="s">
        <v>36</v>
      </c>
      <c r="F57" s="10" t="s">
        <v>120</v>
      </c>
      <c r="G57" s="12"/>
      <c r="H57" s="13" t="s">
        <v>432</v>
      </c>
      <c r="I57" s="9" t="s">
        <v>39</v>
      </c>
      <c r="J57" s="223">
        <v>45000</v>
      </c>
      <c r="K57" s="14">
        <v>90000</v>
      </c>
      <c r="L57" s="15" t="s">
        <v>44</v>
      </c>
      <c r="M57" s="16">
        <v>64590035</v>
      </c>
      <c r="N57" s="17" t="s">
        <v>41</v>
      </c>
      <c r="O57" s="18">
        <v>41870</v>
      </c>
      <c r="P57" s="18">
        <v>42215</v>
      </c>
      <c r="Q57" s="19" t="s">
        <v>42</v>
      </c>
    </row>
    <row r="58" spans="1:17" ht="15">
      <c r="A58" s="9" t="s">
        <v>33</v>
      </c>
      <c r="B58" s="10" t="s">
        <v>34</v>
      </c>
      <c r="C58" s="10" t="s">
        <v>35</v>
      </c>
      <c r="D58" s="11">
        <v>1113864</v>
      </c>
      <c r="E58" s="10" t="s">
        <v>36</v>
      </c>
      <c r="F58" s="10" t="s">
        <v>121</v>
      </c>
      <c r="G58" s="24" t="s">
        <v>117</v>
      </c>
      <c r="H58" s="13" t="s">
        <v>895</v>
      </c>
      <c r="I58" s="9" t="s">
        <v>39</v>
      </c>
      <c r="J58" s="223">
        <v>100000</v>
      </c>
      <c r="K58" s="14">
        <v>200000</v>
      </c>
      <c r="L58" s="15" t="s">
        <v>40</v>
      </c>
      <c r="M58" s="16">
        <v>64590035</v>
      </c>
      <c r="N58" s="17" t="s">
        <v>41</v>
      </c>
      <c r="O58" s="18">
        <v>41870</v>
      </c>
      <c r="P58" s="18">
        <v>42215</v>
      </c>
      <c r="Q58" s="19" t="s">
        <v>42</v>
      </c>
    </row>
    <row r="59" spans="1:17" ht="15">
      <c r="A59" s="9" t="s">
        <v>33</v>
      </c>
      <c r="B59" s="10" t="s">
        <v>34</v>
      </c>
      <c r="C59" s="10" t="s">
        <v>35</v>
      </c>
      <c r="D59" s="11">
        <v>1113864</v>
      </c>
      <c r="E59" s="10" t="s">
        <v>36</v>
      </c>
      <c r="F59" s="10" t="s">
        <v>122</v>
      </c>
      <c r="G59" s="24" t="s">
        <v>117</v>
      </c>
      <c r="H59" s="13" t="s">
        <v>895</v>
      </c>
      <c r="I59" s="9" t="s">
        <v>39</v>
      </c>
      <c r="J59" s="223">
        <v>120000</v>
      </c>
      <c r="K59" s="14">
        <v>200000</v>
      </c>
      <c r="L59" s="15" t="s">
        <v>44</v>
      </c>
      <c r="M59" s="16">
        <v>64590035</v>
      </c>
      <c r="N59" s="17" t="s">
        <v>41</v>
      </c>
      <c r="O59" s="18">
        <v>41870</v>
      </c>
      <c r="P59" s="18">
        <v>42215</v>
      </c>
      <c r="Q59" s="19" t="s">
        <v>42</v>
      </c>
    </row>
    <row r="60" spans="1:17">
      <c r="A60" s="9" t="s">
        <v>33</v>
      </c>
      <c r="B60" s="10" t="s">
        <v>34</v>
      </c>
      <c r="C60" s="10" t="s">
        <v>35</v>
      </c>
      <c r="D60" s="11">
        <v>1113864</v>
      </c>
      <c r="E60" s="10" t="s">
        <v>36</v>
      </c>
      <c r="F60" s="10" t="s">
        <v>123</v>
      </c>
      <c r="G60" s="12" t="s">
        <v>124</v>
      </c>
      <c r="H60" s="13" t="s">
        <v>432</v>
      </c>
      <c r="I60" s="9" t="s">
        <v>39</v>
      </c>
      <c r="J60" s="223">
        <v>388000</v>
      </c>
      <c r="K60" s="14">
        <v>480000</v>
      </c>
      <c r="L60" s="15" t="s">
        <v>40</v>
      </c>
      <c r="M60" s="16">
        <v>64590035</v>
      </c>
      <c r="N60" s="17" t="s">
        <v>41</v>
      </c>
      <c r="O60" s="18">
        <v>41870</v>
      </c>
      <c r="P60" s="18">
        <v>42215</v>
      </c>
      <c r="Q60" s="19" t="s">
        <v>42</v>
      </c>
    </row>
    <row r="61" spans="1:17">
      <c r="A61" s="9" t="s">
        <v>33</v>
      </c>
      <c r="B61" s="10" t="s">
        <v>34</v>
      </c>
      <c r="C61" s="10" t="s">
        <v>35</v>
      </c>
      <c r="D61" s="11">
        <v>1113864</v>
      </c>
      <c r="E61" s="10" t="s">
        <v>36</v>
      </c>
      <c r="F61" s="10" t="s">
        <v>125</v>
      </c>
      <c r="G61" s="12" t="s">
        <v>124</v>
      </c>
      <c r="H61" s="13" t="s">
        <v>432</v>
      </c>
      <c r="I61" s="9" t="s">
        <v>39</v>
      </c>
      <c r="J61" s="223">
        <v>395000</v>
      </c>
      <c r="K61" s="14">
        <v>570000</v>
      </c>
      <c r="L61" s="15" t="s">
        <v>44</v>
      </c>
      <c r="M61" s="16">
        <v>64590035</v>
      </c>
      <c r="N61" s="17" t="s">
        <v>41</v>
      </c>
      <c r="O61" s="18">
        <v>41870</v>
      </c>
      <c r="P61" s="18">
        <v>42215</v>
      </c>
      <c r="Q61" s="19" t="s">
        <v>42</v>
      </c>
    </row>
    <row r="62" spans="1:17">
      <c r="A62" s="9" t="s">
        <v>33</v>
      </c>
      <c r="B62" s="10" t="s">
        <v>34</v>
      </c>
      <c r="C62" s="10" t="s">
        <v>35</v>
      </c>
      <c r="D62" s="11">
        <v>1113864</v>
      </c>
      <c r="E62" s="10" t="s">
        <v>36</v>
      </c>
      <c r="F62" s="10" t="s">
        <v>126</v>
      </c>
      <c r="G62" s="12" t="s">
        <v>117</v>
      </c>
      <c r="H62" s="13" t="s">
        <v>895</v>
      </c>
      <c r="I62" s="9" t="s">
        <v>39</v>
      </c>
      <c r="J62" s="223">
        <v>200000</v>
      </c>
      <c r="K62" s="14">
        <v>400000</v>
      </c>
      <c r="L62" s="15" t="s">
        <v>40</v>
      </c>
      <c r="M62" s="16">
        <v>64590035</v>
      </c>
      <c r="N62" s="17" t="s">
        <v>41</v>
      </c>
      <c r="O62" s="18">
        <v>41870</v>
      </c>
      <c r="P62" s="18">
        <v>42215</v>
      </c>
      <c r="Q62" s="19" t="s">
        <v>42</v>
      </c>
    </row>
    <row r="63" spans="1:17">
      <c r="A63" s="9" t="s">
        <v>33</v>
      </c>
      <c r="B63" s="10" t="s">
        <v>34</v>
      </c>
      <c r="C63" s="10" t="s">
        <v>35</v>
      </c>
      <c r="D63" s="11">
        <v>1113864</v>
      </c>
      <c r="E63" s="10" t="s">
        <v>36</v>
      </c>
      <c r="F63" s="10" t="s">
        <v>126</v>
      </c>
      <c r="G63" s="12" t="s">
        <v>117</v>
      </c>
      <c r="H63" s="13" t="s">
        <v>895</v>
      </c>
      <c r="I63" s="9" t="s">
        <v>39</v>
      </c>
      <c r="J63" s="223">
        <v>250000</v>
      </c>
      <c r="K63" s="14">
        <v>400000</v>
      </c>
      <c r="L63" s="15" t="s">
        <v>44</v>
      </c>
      <c r="M63" s="16">
        <v>64590035</v>
      </c>
      <c r="N63" s="17" t="s">
        <v>41</v>
      </c>
      <c r="O63" s="18">
        <v>41870</v>
      </c>
      <c r="P63" s="18">
        <v>42215</v>
      </c>
      <c r="Q63" s="19" t="s">
        <v>42</v>
      </c>
    </row>
    <row r="64" spans="1:17" ht="33.75">
      <c r="A64" s="9" t="s">
        <v>33</v>
      </c>
      <c r="B64" s="10" t="s">
        <v>34</v>
      </c>
      <c r="C64" s="10" t="s">
        <v>35</v>
      </c>
      <c r="D64" s="11">
        <v>1113864</v>
      </c>
      <c r="E64" s="10" t="s">
        <v>36</v>
      </c>
      <c r="F64" s="10" t="s">
        <v>127</v>
      </c>
      <c r="G64" s="12" t="s">
        <v>128</v>
      </c>
      <c r="H64" s="13" t="s">
        <v>895</v>
      </c>
      <c r="I64" s="9" t="s">
        <v>39</v>
      </c>
      <c r="J64" s="223">
        <v>400000</v>
      </c>
      <c r="K64" s="14">
        <v>600000</v>
      </c>
      <c r="L64" s="15" t="s">
        <v>40</v>
      </c>
      <c r="M64" s="16">
        <v>64590035</v>
      </c>
      <c r="N64" s="17" t="s">
        <v>41</v>
      </c>
      <c r="O64" s="18">
        <v>41870</v>
      </c>
      <c r="P64" s="18">
        <v>42215</v>
      </c>
      <c r="Q64" s="19" t="s">
        <v>42</v>
      </c>
    </row>
    <row r="65" spans="1:17" ht="33.75">
      <c r="A65" s="9" t="s">
        <v>33</v>
      </c>
      <c r="B65" s="10" t="s">
        <v>34</v>
      </c>
      <c r="C65" s="10" t="s">
        <v>35</v>
      </c>
      <c r="D65" s="11">
        <v>1113864</v>
      </c>
      <c r="E65" s="10" t="s">
        <v>36</v>
      </c>
      <c r="F65" s="10" t="s">
        <v>129</v>
      </c>
      <c r="G65" s="12" t="s">
        <v>128</v>
      </c>
      <c r="H65" s="13" t="s">
        <v>895</v>
      </c>
      <c r="I65" s="9" t="s">
        <v>39</v>
      </c>
      <c r="J65" s="223">
        <v>400000</v>
      </c>
      <c r="K65" s="14">
        <v>800000</v>
      </c>
      <c r="L65" s="15" t="s">
        <v>44</v>
      </c>
      <c r="M65" s="16">
        <v>64590035</v>
      </c>
      <c r="N65" s="17" t="s">
        <v>41</v>
      </c>
      <c r="O65" s="18">
        <v>41870</v>
      </c>
      <c r="P65" s="18">
        <v>42215</v>
      </c>
      <c r="Q65" s="19" t="s">
        <v>42</v>
      </c>
    </row>
    <row r="66" spans="1:17" ht="33.75">
      <c r="A66" s="9" t="s">
        <v>33</v>
      </c>
      <c r="B66" s="10" t="s">
        <v>34</v>
      </c>
      <c r="C66" s="10" t="s">
        <v>35</v>
      </c>
      <c r="D66" s="11">
        <v>1113864</v>
      </c>
      <c r="E66" s="10" t="s">
        <v>36</v>
      </c>
      <c r="F66" s="10" t="s">
        <v>130</v>
      </c>
      <c r="G66" s="12" t="s">
        <v>128</v>
      </c>
      <c r="H66" s="13" t="s">
        <v>895</v>
      </c>
      <c r="I66" s="9" t="s">
        <v>39</v>
      </c>
      <c r="J66" s="223">
        <v>500000</v>
      </c>
      <c r="K66" s="14">
        <v>900000</v>
      </c>
      <c r="L66" s="15" t="s">
        <v>40</v>
      </c>
      <c r="M66" s="16">
        <v>64590035</v>
      </c>
      <c r="N66" s="17" t="s">
        <v>41</v>
      </c>
      <c r="O66" s="18">
        <v>41870</v>
      </c>
      <c r="P66" s="18">
        <v>42215</v>
      </c>
      <c r="Q66" s="19" t="s">
        <v>42</v>
      </c>
    </row>
    <row r="67" spans="1:17" ht="33.75">
      <c r="A67" s="9" t="s">
        <v>33</v>
      </c>
      <c r="B67" s="10" t="s">
        <v>34</v>
      </c>
      <c r="C67" s="10" t="s">
        <v>35</v>
      </c>
      <c r="D67" s="11">
        <v>1113864</v>
      </c>
      <c r="E67" s="10" t="s">
        <v>36</v>
      </c>
      <c r="F67" s="10" t="s">
        <v>131</v>
      </c>
      <c r="G67" s="12" t="s">
        <v>128</v>
      </c>
      <c r="H67" s="13" t="s">
        <v>895</v>
      </c>
      <c r="I67" s="9" t="s">
        <v>39</v>
      </c>
      <c r="J67" s="223">
        <v>500000</v>
      </c>
      <c r="K67" s="14">
        <v>1200000</v>
      </c>
      <c r="L67" s="15" t="s">
        <v>44</v>
      </c>
      <c r="M67" s="16">
        <v>64590035</v>
      </c>
      <c r="N67" s="17" t="s">
        <v>41</v>
      </c>
      <c r="O67" s="18">
        <v>41870</v>
      </c>
      <c r="P67" s="18">
        <v>42215</v>
      </c>
      <c r="Q67" s="19" t="s">
        <v>42</v>
      </c>
    </row>
    <row r="68" spans="1:17" ht="22.5">
      <c r="A68" s="9" t="s">
        <v>33</v>
      </c>
      <c r="B68" s="10" t="s">
        <v>34</v>
      </c>
      <c r="C68" s="10" t="s">
        <v>35</v>
      </c>
      <c r="D68" s="11">
        <v>1113864</v>
      </c>
      <c r="E68" s="10" t="s">
        <v>36</v>
      </c>
      <c r="F68" s="10" t="s">
        <v>132</v>
      </c>
      <c r="G68" s="12" t="s">
        <v>133</v>
      </c>
      <c r="H68" s="13" t="s">
        <v>432</v>
      </c>
      <c r="I68" s="9" t="s">
        <v>39</v>
      </c>
      <c r="J68" s="223">
        <v>118000</v>
      </c>
      <c r="K68" s="14">
        <v>162000</v>
      </c>
      <c r="L68" s="15" t="s">
        <v>40</v>
      </c>
      <c r="M68" s="16">
        <v>64590035</v>
      </c>
      <c r="N68" s="17" t="s">
        <v>41</v>
      </c>
      <c r="O68" s="18">
        <v>41870</v>
      </c>
      <c r="P68" s="18">
        <v>42215</v>
      </c>
      <c r="Q68" s="19" t="s">
        <v>42</v>
      </c>
    </row>
    <row r="69" spans="1:17" ht="22.5">
      <c r="A69" s="9" t="s">
        <v>33</v>
      </c>
      <c r="B69" s="10" t="s">
        <v>34</v>
      </c>
      <c r="C69" s="10" t="s">
        <v>35</v>
      </c>
      <c r="D69" s="11">
        <v>1113864</v>
      </c>
      <c r="E69" s="10" t="s">
        <v>36</v>
      </c>
      <c r="F69" s="10" t="s">
        <v>134</v>
      </c>
      <c r="G69" s="12" t="s">
        <v>133</v>
      </c>
      <c r="H69" s="13" t="s">
        <v>432</v>
      </c>
      <c r="I69" s="9" t="s">
        <v>39</v>
      </c>
      <c r="J69" s="223">
        <v>118000</v>
      </c>
      <c r="K69" s="14">
        <v>209000</v>
      </c>
      <c r="L69" s="15" t="s">
        <v>44</v>
      </c>
      <c r="M69" s="16">
        <v>64590035</v>
      </c>
      <c r="N69" s="17" t="s">
        <v>41</v>
      </c>
      <c r="O69" s="18">
        <v>41870</v>
      </c>
      <c r="P69" s="18">
        <v>42215</v>
      </c>
      <c r="Q69" s="19" t="s">
        <v>42</v>
      </c>
    </row>
    <row r="70" spans="1:17" ht="22.5">
      <c r="A70" s="9" t="s">
        <v>33</v>
      </c>
      <c r="B70" s="10" t="s">
        <v>34</v>
      </c>
      <c r="C70" s="10" t="s">
        <v>35</v>
      </c>
      <c r="D70" s="11">
        <v>1113864</v>
      </c>
      <c r="E70" s="10" t="s">
        <v>36</v>
      </c>
      <c r="F70" s="10" t="s">
        <v>135</v>
      </c>
      <c r="G70" s="12" t="s">
        <v>136</v>
      </c>
      <c r="H70" s="13" t="s">
        <v>895</v>
      </c>
      <c r="I70" s="9" t="s">
        <v>39</v>
      </c>
      <c r="J70" s="223">
        <v>200000</v>
      </c>
      <c r="K70" s="14">
        <v>500000</v>
      </c>
      <c r="L70" s="15" t="s">
        <v>40</v>
      </c>
      <c r="M70" s="16">
        <v>64590035</v>
      </c>
      <c r="N70" s="17" t="s">
        <v>41</v>
      </c>
      <c r="O70" s="18">
        <v>41870</v>
      </c>
      <c r="P70" s="18">
        <v>42215</v>
      </c>
      <c r="Q70" s="19" t="s">
        <v>42</v>
      </c>
    </row>
    <row r="71" spans="1:17" ht="22.5">
      <c r="A71" s="9" t="s">
        <v>33</v>
      </c>
      <c r="B71" s="10" t="s">
        <v>34</v>
      </c>
      <c r="C71" s="10" t="s">
        <v>35</v>
      </c>
      <c r="D71" s="11">
        <v>1113864</v>
      </c>
      <c r="E71" s="10" t="s">
        <v>36</v>
      </c>
      <c r="F71" s="10" t="s">
        <v>137</v>
      </c>
      <c r="G71" s="12" t="s">
        <v>136</v>
      </c>
      <c r="H71" s="13" t="s">
        <v>895</v>
      </c>
      <c r="I71" s="9" t="s">
        <v>39</v>
      </c>
      <c r="J71" s="223">
        <v>200000</v>
      </c>
      <c r="K71" s="14">
        <v>600000</v>
      </c>
      <c r="L71" s="15" t="s">
        <v>44</v>
      </c>
      <c r="M71" s="16">
        <v>64590035</v>
      </c>
      <c r="N71" s="17" t="s">
        <v>41</v>
      </c>
      <c r="O71" s="18">
        <v>41870</v>
      </c>
      <c r="P71" s="18">
        <v>42215</v>
      </c>
      <c r="Q71" s="19" t="s">
        <v>42</v>
      </c>
    </row>
    <row r="72" spans="1:17">
      <c r="A72" s="9" t="s">
        <v>33</v>
      </c>
      <c r="B72" s="10" t="s">
        <v>34</v>
      </c>
      <c r="C72" s="10" t="s">
        <v>35</v>
      </c>
      <c r="D72" s="11">
        <v>1113864</v>
      </c>
      <c r="E72" s="10" t="s">
        <v>36</v>
      </c>
      <c r="F72" s="10" t="s">
        <v>138</v>
      </c>
      <c r="G72" s="12" t="s">
        <v>139</v>
      </c>
      <c r="H72" s="13" t="s">
        <v>432</v>
      </c>
      <c r="I72" s="9" t="s">
        <v>39</v>
      </c>
      <c r="J72" s="223">
        <v>155000</v>
      </c>
      <c r="K72" s="14">
        <v>155000</v>
      </c>
      <c r="L72" s="15" t="s">
        <v>40</v>
      </c>
      <c r="M72" s="16">
        <v>64590035</v>
      </c>
      <c r="N72" s="17" t="s">
        <v>41</v>
      </c>
      <c r="O72" s="18">
        <v>41870</v>
      </c>
      <c r="P72" s="18">
        <v>42215</v>
      </c>
      <c r="Q72" s="19" t="s">
        <v>42</v>
      </c>
    </row>
    <row r="73" spans="1:17">
      <c r="A73" s="9" t="s">
        <v>33</v>
      </c>
      <c r="B73" s="10" t="s">
        <v>34</v>
      </c>
      <c r="C73" s="10" t="s">
        <v>35</v>
      </c>
      <c r="D73" s="11">
        <v>1113864</v>
      </c>
      <c r="E73" s="10" t="s">
        <v>36</v>
      </c>
      <c r="F73" s="10" t="s">
        <v>140</v>
      </c>
      <c r="G73" s="12" t="s">
        <v>139</v>
      </c>
      <c r="H73" s="13" t="s">
        <v>432</v>
      </c>
      <c r="I73" s="9" t="s">
        <v>39</v>
      </c>
      <c r="J73" s="223">
        <v>155000</v>
      </c>
      <c r="K73" s="14">
        <v>155000</v>
      </c>
      <c r="L73" s="15" t="s">
        <v>44</v>
      </c>
      <c r="M73" s="16">
        <v>64590035</v>
      </c>
      <c r="N73" s="17" t="s">
        <v>41</v>
      </c>
      <c r="O73" s="18">
        <v>41870</v>
      </c>
      <c r="P73" s="18">
        <v>42215</v>
      </c>
      <c r="Q73" s="19" t="s">
        <v>42</v>
      </c>
    </row>
    <row r="74" spans="1:17">
      <c r="A74" s="9" t="s">
        <v>33</v>
      </c>
      <c r="B74" s="10" t="s">
        <v>34</v>
      </c>
      <c r="C74" s="10" t="s">
        <v>35</v>
      </c>
      <c r="D74" s="11">
        <v>1113864</v>
      </c>
      <c r="E74" s="10" t="s">
        <v>36</v>
      </c>
      <c r="F74" s="10" t="s">
        <v>141</v>
      </c>
      <c r="G74" s="12" t="s">
        <v>117</v>
      </c>
      <c r="H74" s="13" t="s">
        <v>895</v>
      </c>
      <c r="I74" s="9" t="s">
        <v>39</v>
      </c>
      <c r="J74" s="223">
        <v>200000</v>
      </c>
      <c r="K74" s="14">
        <v>200000</v>
      </c>
      <c r="L74" s="15" t="s">
        <v>40</v>
      </c>
      <c r="M74" s="16">
        <v>64590035</v>
      </c>
      <c r="N74" s="17" t="s">
        <v>41</v>
      </c>
      <c r="O74" s="18">
        <v>41870</v>
      </c>
      <c r="P74" s="18">
        <v>42215</v>
      </c>
      <c r="Q74" s="19" t="s">
        <v>42</v>
      </c>
    </row>
    <row r="75" spans="1:17">
      <c r="A75" s="9" t="s">
        <v>33</v>
      </c>
      <c r="B75" s="10" t="s">
        <v>34</v>
      </c>
      <c r="C75" s="10" t="s">
        <v>35</v>
      </c>
      <c r="D75" s="11">
        <v>1113864</v>
      </c>
      <c r="E75" s="10" t="s">
        <v>36</v>
      </c>
      <c r="F75" s="10" t="s">
        <v>142</v>
      </c>
      <c r="G75" s="12" t="s">
        <v>117</v>
      </c>
      <c r="H75" s="13" t="s">
        <v>895</v>
      </c>
      <c r="I75" s="9" t="s">
        <v>39</v>
      </c>
      <c r="J75" s="223">
        <v>200000</v>
      </c>
      <c r="K75" s="14">
        <v>200000</v>
      </c>
      <c r="L75" s="15" t="s">
        <v>44</v>
      </c>
      <c r="M75" s="16">
        <v>64590035</v>
      </c>
      <c r="N75" s="17" t="s">
        <v>41</v>
      </c>
      <c r="O75" s="18">
        <v>41870</v>
      </c>
      <c r="P75" s="18">
        <v>42215</v>
      </c>
      <c r="Q75" s="19" t="s">
        <v>42</v>
      </c>
    </row>
    <row r="76" spans="1:17">
      <c r="A76" s="9" t="s">
        <v>33</v>
      </c>
      <c r="B76" s="10" t="s">
        <v>34</v>
      </c>
      <c r="C76" s="10" t="s">
        <v>35</v>
      </c>
      <c r="D76" s="11">
        <v>1113864</v>
      </c>
      <c r="E76" s="10" t="s">
        <v>36</v>
      </c>
      <c r="F76" s="10" t="s">
        <v>143</v>
      </c>
      <c r="G76" s="12" t="s">
        <v>144</v>
      </c>
      <c r="H76" s="13" t="s">
        <v>895</v>
      </c>
      <c r="I76" s="9" t="s">
        <v>39</v>
      </c>
      <c r="J76" s="223">
        <v>15000</v>
      </c>
      <c r="K76" s="14">
        <v>70000</v>
      </c>
      <c r="L76" s="15" t="s">
        <v>40</v>
      </c>
      <c r="M76" s="16">
        <v>64590035</v>
      </c>
      <c r="N76" s="17" t="s">
        <v>41</v>
      </c>
      <c r="O76" s="18">
        <v>41870</v>
      </c>
      <c r="P76" s="18">
        <v>42215</v>
      </c>
      <c r="Q76" s="19" t="s">
        <v>42</v>
      </c>
    </row>
    <row r="77" spans="1:17">
      <c r="A77" s="9" t="s">
        <v>33</v>
      </c>
      <c r="B77" s="10" t="s">
        <v>34</v>
      </c>
      <c r="C77" s="10" t="s">
        <v>35</v>
      </c>
      <c r="D77" s="11">
        <v>1113864</v>
      </c>
      <c r="E77" s="10" t="s">
        <v>36</v>
      </c>
      <c r="F77" s="10" t="s">
        <v>145</v>
      </c>
      <c r="G77" s="12" t="s">
        <v>144</v>
      </c>
      <c r="H77" s="13" t="s">
        <v>895</v>
      </c>
      <c r="I77" s="9" t="s">
        <v>39</v>
      </c>
      <c r="J77" s="223">
        <v>15000</v>
      </c>
      <c r="K77" s="14">
        <v>100000</v>
      </c>
      <c r="L77" s="15" t="s">
        <v>44</v>
      </c>
      <c r="M77" s="16">
        <v>64590035</v>
      </c>
      <c r="N77" s="17" t="s">
        <v>41</v>
      </c>
      <c r="O77" s="18">
        <v>41870</v>
      </c>
      <c r="P77" s="18">
        <v>42215</v>
      </c>
      <c r="Q77" s="19" t="s">
        <v>42</v>
      </c>
    </row>
    <row r="78" spans="1:17">
      <c r="A78" s="9" t="s">
        <v>33</v>
      </c>
      <c r="B78" s="10" t="s">
        <v>34</v>
      </c>
      <c r="C78" s="10" t="s">
        <v>35</v>
      </c>
      <c r="D78" s="11">
        <v>1113864</v>
      </c>
      <c r="E78" s="10" t="s">
        <v>36</v>
      </c>
      <c r="F78" s="10" t="s">
        <v>146</v>
      </c>
      <c r="G78" s="12" t="s">
        <v>147</v>
      </c>
      <c r="H78" s="13" t="s">
        <v>895</v>
      </c>
      <c r="I78" s="9" t="s">
        <v>39</v>
      </c>
      <c r="J78" s="223">
        <v>300000</v>
      </c>
      <c r="K78" s="14">
        <v>300000</v>
      </c>
      <c r="L78" s="15" t="s">
        <v>40</v>
      </c>
      <c r="M78" s="16">
        <v>64590035</v>
      </c>
      <c r="N78" s="17" t="s">
        <v>41</v>
      </c>
      <c r="O78" s="18">
        <v>41870</v>
      </c>
      <c r="P78" s="18">
        <v>42215</v>
      </c>
      <c r="Q78" s="19" t="s">
        <v>42</v>
      </c>
    </row>
    <row r="79" spans="1:17">
      <c r="A79" s="9" t="s">
        <v>33</v>
      </c>
      <c r="B79" s="10" t="s">
        <v>34</v>
      </c>
      <c r="C79" s="10" t="s">
        <v>35</v>
      </c>
      <c r="D79" s="11">
        <v>1113864</v>
      </c>
      <c r="E79" s="10" t="s">
        <v>36</v>
      </c>
      <c r="F79" s="10" t="s">
        <v>148</v>
      </c>
      <c r="G79" s="12" t="s">
        <v>147</v>
      </c>
      <c r="H79" s="13" t="s">
        <v>895</v>
      </c>
      <c r="I79" s="9" t="s">
        <v>39</v>
      </c>
      <c r="J79" s="223">
        <v>300000</v>
      </c>
      <c r="K79" s="14">
        <v>500000</v>
      </c>
      <c r="L79" s="15" t="s">
        <v>44</v>
      </c>
      <c r="M79" s="16">
        <v>64590035</v>
      </c>
      <c r="N79" s="17" t="s">
        <v>41</v>
      </c>
      <c r="O79" s="18">
        <v>41870</v>
      </c>
      <c r="P79" s="18">
        <v>42215</v>
      </c>
      <c r="Q79" s="19" t="s">
        <v>42</v>
      </c>
    </row>
    <row r="80" spans="1:17" ht="15">
      <c r="A80" s="9" t="s">
        <v>33</v>
      </c>
      <c r="B80" s="10" t="s">
        <v>34</v>
      </c>
      <c r="C80" s="10" t="s">
        <v>35</v>
      </c>
      <c r="D80" s="11">
        <v>1113864</v>
      </c>
      <c r="E80" s="10" t="s">
        <v>36</v>
      </c>
      <c r="F80" s="10" t="s">
        <v>149</v>
      </c>
      <c r="G80" s="25" t="s">
        <v>150</v>
      </c>
      <c r="H80" s="13" t="s">
        <v>432</v>
      </c>
      <c r="I80" s="9" t="s">
        <v>39</v>
      </c>
      <c r="J80" s="223">
        <v>332500</v>
      </c>
      <c r="K80" s="14">
        <v>450000</v>
      </c>
      <c r="L80" s="15" t="s">
        <v>40</v>
      </c>
      <c r="M80" s="16">
        <v>64590035</v>
      </c>
      <c r="N80" s="17" t="s">
        <v>41</v>
      </c>
      <c r="O80" s="18">
        <v>41870</v>
      </c>
      <c r="P80" s="18">
        <v>42215</v>
      </c>
      <c r="Q80" s="19" t="s">
        <v>42</v>
      </c>
    </row>
    <row r="81" spans="1:17" ht="15">
      <c r="A81" s="9" t="s">
        <v>33</v>
      </c>
      <c r="B81" s="10" t="s">
        <v>34</v>
      </c>
      <c r="C81" s="10" t="s">
        <v>35</v>
      </c>
      <c r="D81" s="11">
        <v>1113864</v>
      </c>
      <c r="E81" s="10" t="s">
        <v>36</v>
      </c>
      <c r="F81" s="10" t="s">
        <v>151</v>
      </c>
      <c r="G81" s="25" t="s">
        <v>150</v>
      </c>
      <c r="H81" s="13" t="s">
        <v>432</v>
      </c>
      <c r="I81" s="9" t="s">
        <v>39</v>
      </c>
      <c r="J81" s="223">
        <v>350000</v>
      </c>
      <c r="K81" s="14">
        <v>450000</v>
      </c>
      <c r="L81" s="15" t="s">
        <v>44</v>
      </c>
      <c r="M81" s="16">
        <v>64590035</v>
      </c>
      <c r="N81" s="17" t="s">
        <v>41</v>
      </c>
      <c r="O81" s="18">
        <v>41870</v>
      </c>
      <c r="P81" s="18">
        <v>42215</v>
      </c>
      <c r="Q81" s="19" t="s">
        <v>42</v>
      </c>
    </row>
    <row r="82" spans="1:17">
      <c r="A82" s="9" t="s">
        <v>33</v>
      </c>
      <c r="B82" s="10" t="s">
        <v>34</v>
      </c>
      <c r="C82" s="10" t="s">
        <v>35</v>
      </c>
      <c r="D82" s="11">
        <v>1113864</v>
      </c>
      <c r="E82" s="10" t="s">
        <v>36</v>
      </c>
      <c r="F82" s="10" t="s">
        <v>152</v>
      </c>
      <c r="G82" s="12"/>
      <c r="H82" s="13" t="s">
        <v>894</v>
      </c>
      <c r="I82" s="9" t="s">
        <v>39</v>
      </c>
      <c r="J82" s="223">
        <v>2000</v>
      </c>
      <c r="K82" s="14">
        <v>15000</v>
      </c>
      <c r="L82" s="15" t="s">
        <v>40</v>
      </c>
      <c r="M82" s="16">
        <v>64590035</v>
      </c>
      <c r="N82" s="17" t="s">
        <v>41</v>
      </c>
      <c r="O82" s="18">
        <v>41870</v>
      </c>
      <c r="P82" s="18">
        <v>42215</v>
      </c>
      <c r="Q82" s="19" t="s">
        <v>42</v>
      </c>
    </row>
    <row r="83" spans="1:17">
      <c r="A83" s="9" t="s">
        <v>33</v>
      </c>
      <c r="B83" s="10" t="s">
        <v>34</v>
      </c>
      <c r="C83" s="10" t="s">
        <v>35</v>
      </c>
      <c r="D83" s="11">
        <v>1113864</v>
      </c>
      <c r="E83" s="10" t="s">
        <v>36</v>
      </c>
      <c r="F83" s="10" t="s">
        <v>153</v>
      </c>
      <c r="G83" s="12"/>
      <c r="H83" s="13" t="s">
        <v>894</v>
      </c>
      <c r="I83" s="9" t="s">
        <v>39</v>
      </c>
      <c r="J83" s="223">
        <v>2000</v>
      </c>
      <c r="K83" s="14">
        <v>15000</v>
      </c>
      <c r="L83" s="15" t="s">
        <v>44</v>
      </c>
      <c r="M83" s="16">
        <v>64590035</v>
      </c>
      <c r="N83" s="17" t="s">
        <v>41</v>
      </c>
      <c r="O83" s="18">
        <v>41870</v>
      </c>
      <c r="P83" s="18">
        <v>42215</v>
      </c>
      <c r="Q83" s="19" t="s">
        <v>42</v>
      </c>
    </row>
    <row r="84" spans="1:17">
      <c r="A84" s="9" t="s">
        <v>33</v>
      </c>
      <c r="B84" s="10" t="s">
        <v>34</v>
      </c>
      <c r="C84" s="10" t="s">
        <v>35</v>
      </c>
      <c r="D84" s="11">
        <v>1113864</v>
      </c>
      <c r="E84" s="10" t="s">
        <v>36</v>
      </c>
      <c r="F84" s="10" t="s">
        <v>154</v>
      </c>
      <c r="G84" s="12"/>
      <c r="H84" s="13" t="s">
        <v>894</v>
      </c>
      <c r="I84" s="9" t="s">
        <v>39</v>
      </c>
      <c r="J84" s="223">
        <v>8000</v>
      </c>
      <c r="K84" s="14">
        <v>8000</v>
      </c>
      <c r="L84" s="15" t="s">
        <v>40</v>
      </c>
      <c r="M84" s="16">
        <v>64590035</v>
      </c>
      <c r="N84" s="17" t="s">
        <v>41</v>
      </c>
      <c r="O84" s="18">
        <v>41870</v>
      </c>
      <c r="P84" s="18">
        <v>42215</v>
      </c>
      <c r="Q84" s="19" t="s">
        <v>42</v>
      </c>
    </row>
    <row r="85" spans="1:17">
      <c r="A85" s="9" t="s">
        <v>33</v>
      </c>
      <c r="B85" s="10" t="s">
        <v>34</v>
      </c>
      <c r="C85" s="10" t="s">
        <v>35</v>
      </c>
      <c r="D85" s="11">
        <v>1113864</v>
      </c>
      <c r="E85" s="10" t="s">
        <v>36</v>
      </c>
      <c r="F85" s="10" t="s">
        <v>155</v>
      </c>
      <c r="G85" s="12"/>
      <c r="H85" s="13" t="s">
        <v>894</v>
      </c>
      <c r="I85" s="9" t="s">
        <v>39</v>
      </c>
      <c r="J85" s="223">
        <v>9000</v>
      </c>
      <c r="K85" s="14">
        <v>9000</v>
      </c>
      <c r="L85" s="15" t="s">
        <v>44</v>
      </c>
      <c r="M85" s="16">
        <v>64590035</v>
      </c>
      <c r="N85" s="17" t="s">
        <v>41</v>
      </c>
      <c r="O85" s="18">
        <v>41870</v>
      </c>
      <c r="P85" s="18">
        <v>42215</v>
      </c>
      <c r="Q85" s="19" t="s">
        <v>42</v>
      </c>
    </row>
    <row r="86" spans="1:17">
      <c r="A86" s="9" t="s">
        <v>33</v>
      </c>
      <c r="B86" s="10" t="s">
        <v>34</v>
      </c>
      <c r="C86" s="10" t="s">
        <v>35</v>
      </c>
      <c r="D86" s="11">
        <v>1113864</v>
      </c>
      <c r="E86" s="10" t="s">
        <v>36</v>
      </c>
      <c r="F86" s="10" t="s">
        <v>156</v>
      </c>
      <c r="G86" s="12" t="s">
        <v>157</v>
      </c>
      <c r="H86" s="13" t="s">
        <v>432</v>
      </c>
      <c r="I86" s="9" t="s">
        <v>39</v>
      </c>
      <c r="J86" s="223">
        <v>202000</v>
      </c>
      <c r="K86" s="14">
        <v>202000</v>
      </c>
      <c r="L86" s="15" t="s">
        <v>40</v>
      </c>
      <c r="M86" s="16">
        <v>64590035</v>
      </c>
      <c r="N86" s="17" t="s">
        <v>41</v>
      </c>
      <c r="O86" s="18">
        <v>41870</v>
      </c>
      <c r="P86" s="18">
        <v>42215</v>
      </c>
      <c r="Q86" s="19" t="s">
        <v>42</v>
      </c>
    </row>
    <row r="87" spans="1:17">
      <c r="A87" s="9" t="s">
        <v>33</v>
      </c>
      <c r="B87" s="10" t="s">
        <v>34</v>
      </c>
      <c r="C87" s="10" t="s">
        <v>35</v>
      </c>
      <c r="D87" s="11">
        <v>1113864</v>
      </c>
      <c r="E87" s="10" t="s">
        <v>36</v>
      </c>
      <c r="F87" s="10" t="s">
        <v>158</v>
      </c>
      <c r="G87" s="12" t="s">
        <v>157</v>
      </c>
      <c r="H87" s="13" t="s">
        <v>432</v>
      </c>
      <c r="I87" s="9" t="s">
        <v>39</v>
      </c>
      <c r="J87" s="223">
        <v>242000</v>
      </c>
      <c r="K87" s="14">
        <v>249000</v>
      </c>
      <c r="L87" s="15" t="s">
        <v>44</v>
      </c>
      <c r="M87" s="16">
        <v>64590035</v>
      </c>
      <c r="N87" s="17" t="s">
        <v>41</v>
      </c>
      <c r="O87" s="18">
        <v>41870</v>
      </c>
      <c r="P87" s="18">
        <v>42215</v>
      </c>
      <c r="Q87" s="19" t="s">
        <v>42</v>
      </c>
    </row>
    <row r="88" spans="1:17" ht="22.5">
      <c r="A88" s="9" t="s">
        <v>33</v>
      </c>
      <c r="B88" s="10" t="s">
        <v>34</v>
      </c>
      <c r="C88" s="10" t="s">
        <v>35</v>
      </c>
      <c r="D88" s="11">
        <v>1113864</v>
      </c>
      <c r="E88" s="10" t="s">
        <v>36</v>
      </c>
      <c r="F88" s="10" t="s">
        <v>159</v>
      </c>
      <c r="G88" s="12" t="s">
        <v>160</v>
      </c>
      <c r="H88" s="13" t="s">
        <v>432</v>
      </c>
      <c r="I88" s="9" t="s">
        <v>39</v>
      </c>
      <c r="J88" s="223">
        <v>602000</v>
      </c>
      <c r="K88" s="14">
        <v>602000</v>
      </c>
      <c r="L88" s="15" t="s">
        <v>40</v>
      </c>
      <c r="M88" s="16">
        <v>64590035</v>
      </c>
      <c r="N88" s="17" t="s">
        <v>41</v>
      </c>
      <c r="O88" s="18">
        <v>41870</v>
      </c>
      <c r="P88" s="18">
        <v>42215</v>
      </c>
      <c r="Q88" s="19" t="s">
        <v>42</v>
      </c>
    </row>
    <row r="89" spans="1:17" ht="22.5">
      <c r="A89" s="9" t="s">
        <v>33</v>
      </c>
      <c r="B89" s="10" t="s">
        <v>34</v>
      </c>
      <c r="C89" s="10" t="s">
        <v>35</v>
      </c>
      <c r="D89" s="11">
        <v>1113864</v>
      </c>
      <c r="E89" s="10" t="s">
        <v>36</v>
      </c>
      <c r="F89" s="10" t="s">
        <v>161</v>
      </c>
      <c r="G89" s="12" t="s">
        <v>160</v>
      </c>
      <c r="H89" s="13" t="s">
        <v>432</v>
      </c>
      <c r="I89" s="9" t="s">
        <v>39</v>
      </c>
      <c r="J89" s="223">
        <v>628000</v>
      </c>
      <c r="K89" s="14">
        <v>654000</v>
      </c>
      <c r="L89" s="15" t="s">
        <v>44</v>
      </c>
      <c r="M89" s="16">
        <v>64590035</v>
      </c>
      <c r="N89" s="17" t="s">
        <v>41</v>
      </c>
      <c r="O89" s="18">
        <v>41870</v>
      </c>
      <c r="P89" s="18">
        <v>42215</v>
      </c>
      <c r="Q89" s="19" t="s">
        <v>42</v>
      </c>
    </row>
    <row r="90" spans="1:17" ht="22.5">
      <c r="A90" s="9" t="s">
        <v>33</v>
      </c>
      <c r="B90" s="10" t="s">
        <v>34</v>
      </c>
      <c r="C90" s="10" t="s">
        <v>35</v>
      </c>
      <c r="D90" s="11">
        <v>1113864</v>
      </c>
      <c r="E90" s="10" t="s">
        <v>36</v>
      </c>
      <c r="F90" s="10" t="s">
        <v>162</v>
      </c>
      <c r="G90" s="12" t="s">
        <v>163</v>
      </c>
      <c r="H90" s="13" t="s">
        <v>432</v>
      </c>
      <c r="I90" s="9" t="s">
        <v>39</v>
      </c>
      <c r="J90" s="223">
        <v>337000</v>
      </c>
      <c r="K90" s="14">
        <v>387000</v>
      </c>
      <c r="L90" s="15" t="s">
        <v>40</v>
      </c>
      <c r="M90" s="16">
        <v>64590035</v>
      </c>
      <c r="N90" s="17" t="s">
        <v>41</v>
      </c>
      <c r="O90" s="18">
        <v>41870</v>
      </c>
      <c r="P90" s="18">
        <v>42215</v>
      </c>
      <c r="Q90" s="19" t="s">
        <v>42</v>
      </c>
    </row>
    <row r="91" spans="1:17" ht="22.5">
      <c r="A91" s="9" t="s">
        <v>33</v>
      </c>
      <c r="B91" s="10" t="s">
        <v>34</v>
      </c>
      <c r="C91" s="10" t="s">
        <v>35</v>
      </c>
      <c r="D91" s="11">
        <v>1113864</v>
      </c>
      <c r="E91" s="10" t="s">
        <v>36</v>
      </c>
      <c r="F91" s="10" t="s">
        <v>164</v>
      </c>
      <c r="G91" s="12" t="s">
        <v>163</v>
      </c>
      <c r="H91" s="13" t="s">
        <v>432</v>
      </c>
      <c r="I91" s="9" t="s">
        <v>39</v>
      </c>
      <c r="J91" s="223">
        <v>375000</v>
      </c>
      <c r="K91" s="14">
        <v>417000</v>
      </c>
      <c r="L91" s="15" t="s">
        <v>44</v>
      </c>
      <c r="M91" s="16">
        <v>64590035</v>
      </c>
      <c r="N91" s="17" t="s">
        <v>41</v>
      </c>
      <c r="O91" s="18">
        <v>41870</v>
      </c>
      <c r="P91" s="18">
        <v>42215</v>
      </c>
      <c r="Q91" s="19" t="s">
        <v>42</v>
      </c>
    </row>
    <row r="92" spans="1:17" ht="22.5">
      <c r="A92" s="9" t="s">
        <v>33</v>
      </c>
      <c r="B92" s="10" t="s">
        <v>34</v>
      </c>
      <c r="C92" s="10" t="s">
        <v>35</v>
      </c>
      <c r="D92" s="11">
        <v>1113864</v>
      </c>
      <c r="E92" s="10" t="s">
        <v>36</v>
      </c>
      <c r="F92" s="10" t="s">
        <v>165</v>
      </c>
      <c r="G92" s="12" t="s">
        <v>166</v>
      </c>
      <c r="H92" s="13" t="s">
        <v>432</v>
      </c>
      <c r="I92" s="9" t="s">
        <v>39</v>
      </c>
      <c r="J92" s="223">
        <v>195000</v>
      </c>
      <c r="K92" s="14">
        <v>252000</v>
      </c>
      <c r="L92" s="15" t="s">
        <v>40</v>
      </c>
      <c r="M92" s="16">
        <v>64590035</v>
      </c>
      <c r="N92" s="17" t="s">
        <v>41</v>
      </c>
      <c r="O92" s="18">
        <v>41870</v>
      </c>
      <c r="P92" s="18">
        <v>42215</v>
      </c>
      <c r="Q92" s="19" t="s">
        <v>42</v>
      </c>
    </row>
    <row r="93" spans="1:17" ht="22.5">
      <c r="A93" s="9" t="s">
        <v>33</v>
      </c>
      <c r="B93" s="10" t="s">
        <v>34</v>
      </c>
      <c r="C93" s="10" t="s">
        <v>35</v>
      </c>
      <c r="D93" s="11">
        <v>1113864</v>
      </c>
      <c r="E93" s="10" t="s">
        <v>36</v>
      </c>
      <c r="F93" s="10" t="s">
        <v>167</v>
      </c>
      <c r="G93" s="12" t="s">
        <v>166</v>
      </c>
      <c r="H93" s="13" t="s">
        <v>432</v>
      </c>
      <c r="I93" s="9" t="s">
        <v>39</v>
      </c>
      <c r="J93" s="223">
        <v>205000</v>
      </c>
      <c r="K93" s="14">
        <v>289000</v>
      </c>
      <c r="L93" s="15" t="s">
        <v>44</v>
      </c>
      <c r="M93" s="16">
        <v>64590035</v>
      </c>
      <c r="N93" s="17" t="s">
        <v>41</v>
      </c>
      <c r="O93" s="18">
        <v>41870</v>
      </c>
      <c r="P93" s="18">
        <v>42215</v>
      </c>
      <c r="Q93" s="19" t="s">
        <v>42</v>
      </c>
    </row>
    <row r="94" spans="1:17" ht="22.5">
      <c r="A94" s="9" t="s">
        <v>33</v>
      </c>
      <c r="B94" s="10" t="s">
        <v>34</v>
      </c>
      <c r="C94" s="10" t="s">
        <v>35</v>
      </c>
      <c r="D94" s="11">
        <v>1113864</v>
      </c>
      <c r="E94" s="10" t="s">
        <v>36</v>
      </c>
      <c r="F94" s="10" t="s">
        <v>168</v>
      </c>
      <c r="G94" s="12" t="s">
        <v>169</v>
      </c>
      <c r="H94" s="13" t="s">
        <v>432</v>
      </c>
      <c r="I94" s="9" t="s">
        <v>39</v>
      </c>
      <c r="J94" s="223">
        <v>165000</v>
      </c>
      <c r="K94" s="14">
        <v>165000</v>
      </c>
      <c r="L94" s="15" t="s">
        <v>40</v>
      </c>
      <c r="M94" s="16">
        <v>64590035</v>
      </c>
      <c r="N94" s="17" t="s">
        <v>41</v>
      </c>
      <c r="O94" s="18">
        <v>41870</v>
      </c>
      <c r="P94" s="18">
        <v>42215</v>
      </c>
      <c r="Q94" s="19" t="s">
        <v>42</v>
      </c>
    </row>
    <row r="95" spans="1:17" ht="22.5">
      <c r="A95" s="9" t="s">
        <v>33</v>
      </c>
      <c r="B95" s="10" t="s">
        <v>34</v>
      </c>
      <c r="C95" s="10" t="s">
        <v>35</v>
      </c>
      <c r="D95" s="11">
        <v>1113864</v>
      </c>
      <c r="E95" s="10" t="s">
        <v>36</v>
      </c>
      <c r="F95" s="10" t="s">
        <v>170</v>
      </c>
      <c r="G95" s="12" t="s">
        <v>169</v>
      </c>
      <c r="H95" s="13" t="s">
        <v>432</v>
      </c>
      <c r="I95" s="9" t="s">
        <v>39</v>
      </c>
      <c r="J95" s="223">
        <v>190000</v>
      </c>
      <c r="K95" s="14">
        <v>190000</v>
      </c>
      <c r="L95" s="15" t="s">
        <v>44</v>
      </c>
      <c r="M95" s="16">
        <v>64590035</v>
      </c>
      <c r="N95" s="17" t="s">
        <v>41</v>
      </c>
      <c r="O95" s="18">
        <v>41870</v>
      </c>
      <c r="P95" s="18">
        <v>42215</v>
      </c>
      <c r="Q95" s="19" t="s">
        <v>42</v>
      </c>
    </row>
    <row r="96" spans="1:17" ht="22.5">
      <c r="A96" s="9" t="s">
        <v>33</v>
      </c>
      <c r="B96" s="10" t="s">
        <v>34</v>
      </c>
      <c r="C96" s="10" t="s">
        <v>35</v>
      </c>
      <c r="D96" s="11">
        <v>1113864</v>
      </c>
      <c r="E96" s="10" t="s">
        <v>36</v>
      </c>
      <c r="F96" s="10" t="s">
        <v>171</v>
      </c>
      <c r="G96" s="12" t="s">
        <v>172</v>
      </c>
      <c r="H96" s="13" t="s">
        <v>432</v>
      </c>
      <c r="I96" s="9" t="s">
        <v>39</v>
      </c>
      <c r="J96" s="223">
        <v>235000</v>
      </c>
      <c r="K96" s="14">
        <v>240000</v>
      </c>
      <c r="L96" s="15" t="s">
        <v>40</v>
      </c>
      <c r="M96" s="16">
        <v>64590035</v>
      </c>
      <c r="N96" s="17" t="s">
        <v>41</v>
      </c>
      <c r="O96" s="18">
        <v>41870</v>
      </c>
      <c r="P96" s="18">
        <v>42215</v>
      </c>
      <c r="Q96" s="19" t="s">
        <v>42</v>
      </c>
    </row>
    <row r="97" spans="1:17" ht="22.5">
      <c r="A97" s="9" t="s">
        <v>33</v>
      </c>
      <c r="B97" s="10" t="s">
        <v>34</v>
      </c>
      <c r="C97" s="10" t="s">
        <v>35</v>
      </c>
      <c r="D97" s="11">
        <v>1113864</v>
      </c>
      <c r="E97" s="10" t="s">
        <v>36</v>
      </c>
      <c r="F97" s="10" t="s">
        <v>173</v>
      </c>
      <c r="G97" s="12" t="s">
        <v>172</v>
      </c>
      <c r="H97" s="13" t="s">
        <v>432</v>
      </c>
      <c r="I97" s="9" t="s">
        <v>39</v>
      </c>
      <c r="J97" s="223">
        <v>255000</v>
      </c>
      <c r="K97" s="14">
        <v>275000</v>
      </c>
      <c r="L97" s="15" t="s">
        <v>44</v>
      </c>
      <c r="M97" s="16">
        <v>64590035</v>
      </c>
      <c r="N97" s="17" t="s">
        <v>41</v>
      </c>
      <c r="O97" s="18">
        <v>41870</v>
      </c>
      <c r="P97" s="18">
        <v>42215</v>
      </c>
      <c r="Q97" s="19" t="s">
        <v>42</v>
      </c>
    </row>
    <row r="98" spans="1:17" ht="22.5">
      <c r="A98" s="9" t="s">
        <v>33</v>
      </c>
      <c r="B98" s="10" t="s">
        <v>34</v>
      </c>
      <c r="C98" s="10" t="s">
        <v>35</v>
      </c>
      <c r="D98" s="11">
        <v>1113864</v>
      </c>
      <c r="E98" s="10" t="s">
        <v>36</v>
      </c>
      <c r="F98" s="10" t="s">
        <v>174</v>
      </c>
      <c r="G98" s="12" t="s">
        <v>175</v>
      </c>
      <c r="H98" s="13" t="s">
        <v>432</v>
      </c>
      <c r="I98" s="9" t="s">
        <v>39</v>
      </c>
      <c r="J98" s="223">
        <v>255000</v>
      </c>
      <c r="K98" s="14">
        <v>315000</v>
      </c>
      <c r="L98" s="15" t="s">
        <v>40</v>
      </c>
      <c r="M98" s="16">
        <v>64590035</v>
      </c>
      <c r="N98" s="17" t="s">
        <v>41</v>
      </c>
      <c r="O98" s="18">
        <v>41870</v>
      </c>
      <c r="P98" s="18">
        <v>42215</v>
      </c>
      <c r="Q98" s="19" t="s">
        <v>42</v>
      </c>
    </row>
    <row r="99" spans="1:17" ht="22.5">
      <c r="A99" s="9" t="s">
        <v>33</v>
      </c>
      <c r="B99" s="10" t="s">
        <v>34</v>
      </c>
      <c r="C99" s="10" t="s">
        <v>35</v>
      </c>
      <c r="D99" s="11">
        <v>1113864</v>
      </c>
      <c r="E99" s="10" t="s">
        <v>36</v>
      </c>
      <c r="F99" s="10" t="s">
        <v>176</v>
      </c>
      <c r="G99" s="12" t="s">
        <v>175</v>
      </c>
      <c r="H99" s="13" t="s">
        <v>432</v>
      </c>
      <c r="I99" s="9" t="s">
        <v>39</v>
      </c>
      <c r="J99" s="223">
        <v>270000</v>
      </c>
      <c r="K99" s="14">
        <v>340000</v>
      </c>
      <c r="L99" s="15" t="s">
        <v>44</v>
      </c>
      <c r="M99" s="16">
        <v>64590035</v>
      </c>
      <c r="N99" s="17" t="s">
        <v>41</v>
      </c>
      <c r="O99" s="18">
        <v>41870</v>
      </c>
      <c r="P99" s="18">
        <v>42215</v>
      </c>
      <c r="Q99" s="19" t="s">
        <v>42</v>
      </c>
    </row>
    <row r="100" spans="1:17" ht="22.5">
      <c r="A100" s="9" t="s">
        <v>33</v>
      </c>
      <c r="B100" s="10" t="s">
        <v>34</v>
      </c>
      <c r="C100" s="10" t="s">
        <v>35</v>
      </c>
      <c r="D100" s="11">
        <v>1113864</v>
      </c>
      <c r="E100" s="10" t="s">
        <v>36</v>
      </c>
      <c r="F100" s="10" t="s">
        <v>177</v>
      </c>
      <c r="G100" s="12" t="s">
        <v>178</v>
      </c>
      <c r="H100" s="13" t="s">
        <v>432</v>
      </c>
      <c r="I100" s="9" t="s">
        <v>39</v>
      </c>
      <c r="J100" s="223">
        <v>295000</v>
      </c>
      <c r="K100" s="14">
        <v>310000</v>
      </c>
      <c r="L100" s="15" t="s">
        <v>40</v>
      </c>
      <c r="M100" s="16">
        <v>64590035</v>
      </c>
      <c r="N100" s="17" t="s">
        <v>41</v>
      </c>
      <c r="O100" s="18">
        <v>41870</v>
      </c>
      <c r="P100" s="18">
        <v>42215</v>
      </c>
      <c r="Q100" s="19" t="s">
        <v>42</v>
      </c>
    </row>
    <row r="101" spans="1:17" ht="22.5">
      <c r="A101" s="9" t="s">
        <v>33</v>
      </c>
      <c r="B101" s="10" t="s">
        <v>34</v>
      </c>
      <c r="C101" s="10" t="s">
        <v>35</v>
      </c>
      <c r="D101" s="11">
        <v>1113864</v>
      </c>
      <c r="E101" s="10" t="s">
        <v>36</v>
      </c>
      <c r="F101" s="10" t="s">
        <v>179</v>
      </c>
      <c r="G101" s="12" t="s">
        <v>178</v>
      </c>
      <c r="H101" s="13" t="s">
        <v>432</v>
      </c>
      <c r="I101" s="9" t="s">
        <v>39</v>
      </c>
      <c r="J101" s="223">
        <v>325000</v>
      </c>
      <c r="K101" s="14">
        <v>355000</v>
      </c>
      <c r="L101" s="15" t="s">
        <v>44</v>
      </c>
      <c r="M101" s="16">
        <v>64590035</v>
      </c>
      <c r="N101" s="17" t="s">
        <v>41</v>
      </c>
      <c r="O101" s="18">
        <v>41870</v>
      </c>
      <c r="P101" s="18">
        <v>42215</v>
      </c>
      <c r="Q101" s="19" t="s">
        <v>42</v>
      </c>
    </row>
    <row r="102" spans="1:17" ht="22.5">
      <c r="A102" s="9" t="s">
        <v>33</v>
      </c>
      <c r="B102" s="10" t="s">
        <v>34</v>
      </c>
      <c r="C102" s="10" t="s">
        <v>35</v>
      </c>
      <c r="D102" s="11">
        <v>1113864</v>
      </c>
      <c r="E102" s="10" t="s">
        <v>36</v>
      </c>
      <c r="F102" s="10" t="s">
        <v>180</v>
      </c>
      <c r="G102" s="12" t="s">
        <v>181</v>
      </c>
      <c r="H102" s="13" t="s">
        <v>432</v>
      </c>
      <c r="I102" s="9" t="s">
        <v>39</v>
      </c>
      <c r="J102" s="223">
        <v>335000</v>
      </c>
      <c r="K102" s="14">
        <v>385000</v>
      </c>
      <c r="L102" s="15" t="s">
        <v>40</v>
      </c>
      <c r="M102" s="16">
        <v>64590035</v>
      </c>
      <c r="N102" s="17" t="s">
        <v>41</v>
      </c>
      <c r="O102" s="18">
        <v>41870</v>
      </c>
      <c r="P102" s="18">
        <v>42215</v>
      </c>
      <c r="Q102" s="19" t="s">
        <v>42</v>
      </c>
    </row>
    <row r="103" spans="1:17" ht="22.5">
      <c r="A103" s="9" t="s">
        <v>33</v>
      </c>
      <c r="B103" s="10" t="s">
        <v>34</v>
      </c>
      <c r="C103" s="10" t="s">
        <v>35</v>
      </c>
      <c r="D103" s="11">
        <v>1113864</v>
      </c>
      <c r="E103" s="10" t="s">
        <v>36</v>
      </c>
      <c r="F103" s="10" t="s">
        <v>182</v>
      </c>
      <c r="G103" s="12" t="s">
        <v>181</v>
      </c>
      <c r="H103" s="13" t="s">
        <v>432</v>
      </c>
      <c r="I103" s="9" t="s">
        <v>39</v>
      </c>
      <c r="J103" s="223">
        <v>355000</v>
      </c>
      <c r="K103" s="14">
        <v>420000</v>
      </c>
      <c r="L103" s="15" t="s">
        <v>44</v>
      </c>
      <c r="M103" s="16">
        <v>64590035</v>
      </c>
      <c r="N103" s="17" t="s">
        <v>41</v>
      </c>
      <c r="O103" s="18">
        <v>41870</v>
      </c>
      <c r="P103" s="18">
        <v>42215</v>
      </c>
      <c r="Q103" s="19" t="s">
        <v>42</v>
      </c>
    </row>
    <row r="104" spans="1:17" ht="22.5">
      <c r="A104" s="9" t="s">
        <v>33</v>
      </c>
      <c r="B104" s="10" t="s">
        <v>34</v>
      </c>
      <c r="C104" s="10" t="s">
        <v>35</v>
      </c>
      <c r="D104" s="11">
        <v>1113864</v>
      </c>
      <c r="E104" s="10" t="s">
        <v>36</v>
      </c>
      <c r="F104" s="10" t="s">
        <v>183</v>
      </c>
      <c r="G104" s="12" t="s">
        <v>184</v>
      </c>
      <c r="H104" s="13" t="s">
        <v>432</v>
      </c>
      <c r="I104" s="9" t="s">
        <v>39</v>
      </c>
      <c r="J104" s="223">
        <v>475000</v>
      </c>
      <c r="K104" s="14">
        <v>600000</v>
      </c>
      <c r="L104" s="15" t="s">
        <v>40</v>
      </c>
      <c r="M104" s="16">
        <v>64590035</v>
      </c>
      <c r="N104" s="17" t="s">
        <v>41</v>
      </c>
      <c r="O104" s="18">
        <v>41870</v>
      </c>
      <c r="P104" s="18">
        <v>42215</v>
      </c>
      <c r="Q104" s="19" t="s">
        <v>42</v>
      </c>
    </row>
    <row r="105" spans="1:17" ht="22.5">
      <c r="A105" s="9" t="s">
        <v>33</v>
      </c>
      <c r="B105" s="10" t="s">
        <v>34</v>
      </c>
      <c r="C105" s="10" t="s">
        <v>35</v>
      </c>
      <c r="D105" s="11">
        <v>1113864</v>
      </c>
      <c r="E105" s="10" t="s">
        <v>36</v>
      </c>
      <c r="F105" s="10" t="s">
        <v>185</v>
      </c>
      <c r="G105" s="12" t="s">
        <v>184</v>
      </c>
      <c r="H105" s="13" t="s">
        <v>432</v>
      </c>
      <c r="I105" s="9" t="s">
        <v>39</v>
      </c>
      <c r="J105" s="223">
        <v>505000</v>
      </c>
      <c r="K105" s="14">
        <v>740000</v>
      </c>
      <c r="L105" s="15" t="s">
        <v>44</v>
      </c>
      <c r="M105" s="16">
        <v>64590035</v>
      </c>
      <c r="N105" s="17" t="s">
        <v>41</v>
      </c>
      <c r="O105" s="18">
        <v>41870</v>
      </c>
      <c r="P105" s="18">
        <v>42215</v>
      </c>
      <c r="Q105" s="19" t="s">
        <v>42</v>
      </c>
    </row>
    <row r="106" spans="1:17" ht="22.5">
      <c r="A106" s="9" t="s">
        <v>33</v>
      </c>
      <c r="B106" s="10" t="s">
        <v>34</v>
      </c>
      <c r="C106" s="10" t="s">
        <v>35</v>
      </c>
      <c r="D106" s="11">
        <v>1113864</v>
      </c>
      <c r="E106" s="10" t="s">
        <v>36</v>
      </c>
      <c r="F106" s="10" t="s">
        <v>186</v>
      </c>
      <c r="G106" s="12" t="s">
        <v>187</v>
      </c>
      <c r="H106" s="13" t="s">
        <v>432</v>
      </c>
      <c r="I106" s="9" t="s">
        <v>39</v>
      </c>
      <c r="J106" s="223">
        <v>130000</v>
      </c>
      <c r="K106" s="14">
        <v>130000</v>
      </c>
      <c r="L106" s="15" t="s">
        <v>40</v>
      </c>
      <c r="M106" s="16">
        <v>64590035</v>
      </c>
      <c r="N106" s="17" t="s">
        <v>41</v>
      </c>
      <c r="O106" s="18">
        <v>41870</v>
      </c>
      <c r="P106" s="18">
        <v>42215</v>
      </c>
      <c r="Q106" s="19" t="s">
        <v>42</v>
      </c>
    </row>
    <row r="107" spans="1:17" ht="22.5">
      <c r="A107" s="9" t="s">
        <v>33</v>
      </c>
      <c r="B107" s="10" t="s">
        <v>34</v>
      </c>
      <c r="C107" s="10" t="s">
        <v>35</v>
      </c>
      <c r="D107" s="11">
        <v>1113864</v>
      </c>
      <c r="E107" s="10" t="s">
        <v>36</v>
      </c>
      <c r="F107" s="10" t="s">
        <v>188</v>
      </c>
      <c r="G107" s="12" t="s">
        <v>187</v>
      </c>
      <c r="H107" s="13" t="s">
        <v>432</v>
      </c>
      <c r="I107" s="9" t="s">
        <v>39</v>
      </c>
      <c r="J107" s="223">
        <v>130000</v>
      </c>
      <c r="K107" s="14">
        <v>130000</v>
      </c>
      <c r="L107" s="15" t="s">
        <v>44</v>
      </c>
      <c r="M107" s="16">
        <v>64590035</v>
      </c>
      <c r="N107" s="17" t="s">
        <v>41</v>
      </c>
      <c r="O107" s="18">
        <v>41870</v>
      </c>
      <c r="P107" s="18">
        <v>42215</v>
      </c>
      <c r="Q107" s="19" t="s">
        <v>42</v>
      </c>
    </row>
    <row r="108" spans="1:17" ht="33.75">
      <c r="A108" s="9" t="s">
        <v>33</v>
      </c>
      <c r="B108" s="10" t="s">
        <v>34</v>
      </c>
      <c r="C108" s="10" t="s">
        <v>35</v>
      </c>
      <c r="D108" s="11">
        <v>1113864</v>
      </c>
      <c r="E108" s="10" t="s">
        <v>36</v>
      </c>
      <c r="F108" s="10" t="s">
        <v>189</v>
      </c>
      <c r="G108" s="12" t="s">
        <v>190</v>
      </c>
      <c r="H108" s="13" t="s">
        <v>895</v>
      </c>
      <c r="I108" s="9" t="s">
        <v>39</v>
      </c>
      <c r="J108" s="223">
        <v>80000</v>
      </c>
      <c r="K108" s="14">
        <v>80000</v>
      </c>
      <c r="L108" s="15" t="s">
        <v>40</v>
      </c>
      <c r="M108" s="16">
        <v>64590035</v>
      </c>
      <c r="N108" s="17" t="s">
        <v>41</v>
      </c>
      <c r="O108" s="18">
        <v>41870</v>
      </c>
      <c r="P108" s="18">
        <v>42215</v>
      </c>
      <c r="Q108" s="19" t="s">
        <v>42</v>
      </c>
    </row>
    <row r="109" spans="1:17" ht="33.75">
      <c r="A109" s="9" t="s">
        <v>33</v>
      </c>
      <c r="B109" s="10" t="s">
        <v>34</v>
      </c>
      <c r="C109" s="10" t="s">
        <v>35</v>
      </c>
      <c r="D109" s="11">
        <v>1113864</v>
      </c>
      <c r="E109" s="10" t="s">
        <v>36</v>
      </c>
      <c r="F109" s="10" t="s">
        <v>191</v>
      </c>
      <c r="G109" s="12" t="s">
        <v>190</v>
      </c>
      <c r="H109" s="13" t="s">
        <v>895</v>
      </c>
      <c r="I109" s="9" t="s">
        <v>39</v>
      </c>
      <c r="J109" s="223">
        <v>80000</v>
      </c>
      <c r="K109" s="14">
        <v>80000</v>
      </c>
      <c r="L109" s="15" t="s">
        <v>44</v>
      </c>
      <c r="M109" s="16">
        <v>64590035</v>
      </c>
      <c r="N109" s="17" t="s">
        <v>41</v>
      </c>
      <c r="O109" s="18">
        <v>41870</v>
      </c>
      <c r="P109" s="18">
        <v>42215</v>
      </c>
      <c r="Q109" s="19" t="s">
        <v>42</v>
      </c>
    </row>
    <row r="110" spans="1:17" ht="33.75">
      <c r="A110" s="9" t="s">
        <v>33</v>
      </c>
      <c r="B110" s="10" t="s">
        <v>34</v>
      </c>
      <c r="C110" s="10" t="s">
        <v>35</v>
      </c>
      <c r="D110" s="11">
        <v>1113864</v>
      </c>
      <c r="E110" s="10" t="s">
        <v>36</v>
      </c>
      <c r="F110" s="10" t="s">
        <v>192</v>
      </c>
      <c r="G110" s="12" t="s">
        <v>193</v>
      </c>
      <c r="H110" s="13" t="s">
        <v>503</v>
      </c>
      <c r="I110" s="9" t="s">
        <v>39</v>
      </c>
      <c r="J110" s="223">
        <v>289000</v>
      </c>
      <c r="K110" s="14">
        <v>292950</v>
      </c>
      <c r="L110" s="15" t="s">
        <v>40</v>
      </c>
      <c r="M110" s="16">
        <v>64590035</v>
      </c>
      <c r="N110" s="17" t="s">
        <v>41</v>
      </c>
      <c r="O110" s="18">
        <v>41870</v>
      </c>
      <c r="P110" s="18">
        <v>42215</v>
      </c>
      <c r="Q110" s="19" t="s">
        <v>42</v>
      </c>
    </row>
    <row r="111" spans="1:17" ht="33.75">
      <c r="A111" s="9" t="s">
        <v>33</v>
      </c>
      <c r="B111" s="10" t="s">
        <v>34</v>
      </c>
      <c r="C111" s="10" t="s">
        <v>35</v>
      </c>
      <c r="D111" s="11">
        <v>1113864</v>
      </c>
      <c r="E111" s="10" t="s">
        <v>36</v>
      </c>
      <c r="F111" s="10" t="s">
        <v>194</v>
      </c>
      <c r="G111" s="12" t="s">
        <v>193</v>
      </c>
      <c r="H111" s="13" t="s">
        <v>503</v>
      </c>
      <c r="I111" s="9" t="s">
        <v>39</v>
      </c>
      <c r="J111" s="223">
        <v>289000</v>
      </c>
      <c r="K111" s="14">
        <v>342950</v>
      </c>
      <c r="L111" s="15" t="s">
        <v>44</v>
      </c>
      <c r="M111" s="16">
        <v>64590035</v>
      </c>
      <c r="N111" s="17" t="s">
        <v>41</v>
      </c>
      <c r="O111" s="18">
        <v>41870</v>
      </c>
      <c r="P111" s="18">
        <v>42215</v>
      </c>
      <c r="Q111" s="19" t="s">
        <v>42</v>
      </c>
    </row>
    <row r="112" spans="1:17" ht="33.75">
      <c r="A112" s="9" t="s">
        <v>33</v>
      </c>
      <c r="B112" s="10" t="s">
        <v>34</v>
      </c>
      <c r="C112" s="10" t="s">
        <v>35</v>
      </c>
      <c r="D112" s="11">
        <v>1113864</v>
      </c>
      <c r="E112" s="10" t="s">
        <v>36</v>
      </c>
      <c r="F112" s="10" t="s">
        <v>195</v>
      </c>
      <c r="G112" s="12" t="s">
        <v>196</v>
      </c>
      <c r="H112" s="13" t="s">
        <v>432</v>
      </c>
      <c r="I112" s="9" t="s">
        <v>39</v>
      </c>
      <c r="J112" s="223">
        <v>445000</v>
      </c>
      <c r="K112" s="14">
        <v>445000</v>
      </c>
      <c r="L112" s="15" t="s">
        <v>40</v>
      </c>
      <c r="M112" s="16">
        <v>64590035</v>
      </c>
      <c r="N112" s="17" t="s">
        <v>41</v>
      </c>
      <c r="O112" s="18">
        <v>41870</v>
      </c>
      <c r="P112" s="18">
        <v>42215</v>
      </c>
      <c r="Q112" s="19" t="s">
        <v>42</v>
      </c>
    </row>
    <row r="113" spans="1:17" ht="33.75">
      <c r="A113" s="9" t="s">
        <v>33</v>
      </c>
      <c r="B113" s="10" t="s">
        <v>34</v>
      </c>
      <c r="C113" s="10" t="s">
        <v>35</v>
      </c>
      <c r="D113" s="11">
        <v>1113864</v>
      </c>
      <c r="E113" s="10" t="s">
        <v>36</v>
      </c>
      <c r="F113" s="10" t="s">
        <v>197</v>
      </c>
      <c r="G113" s="12" t="s">
        <v>196</v>
      </c>
      <c r="H113" s="13" t="s">
        <v>432</v>
      </c>
      <c r="I113" s="9" t="s">
        <v>39</v>
      </c>
      <c r="J113" s="223">
        <v>445000</v>
      </c>
      <c r="K113" s="14">
        <v>445000</v>
      </c>
      <c r="L113" s="15" t="s">
        <v>44</v>
      </c>
      <c r="M113" s="16">
        <v>64590035</v>
      </c>
      <c r="N113" s="17" t="s">
        <v>41</v>
      </c>
      <c r="O113" s="18">
        <v>41870</v>
      </c>
      <c r="P113" s="18">
        <v>42215</v>
      </c>
      <c r="Q113" s="19" t="s">
        <v>42</v>
      </c>
    </row>
    <row r="114" spans="1:17" ht="22.5">
      <c r="A114" s="9" t="s">
        <v>33</v>
      </c>
      <c r="B114" s="10" t="s">
        <v>34</v>
      </c>
      <c r="C114" s="10" t="s">
        <v>35</v>
      </c>
      <c r="D114" s="11">
        <v>1113864</v>
      </c>
      <c r="E114" s="10" t="s">
        <v>36</v>
      </c>
      <c r="F114" s="10" t="s">
        <v>198</v>
      </c>
      <c r="G114" s="12" t="s">
        <v>199</v>
      </c>
      <c r="H114" s="13" t="s">
        <v>503</v>
      </c>
      <c r="I114" s="9" t="s">
        <v>39</v>
      </c>
      <c r="J114" s="223">
        <v>216000</v>
      </c>
      <c r="K114" s="14">
        <v>237950</v>
      </c>
      <c r="L114" s="15" t="s">
        <v>40</v>
      </c>
      <c r="M114" s="16">
        <v>64590035</v>
      </c>
      <c r="N114" s="17" t="s">
        <v>41</v>
      </c>
      <c r="O114" s="18">
        <v>41870</v>
      </c>
      <c r="P114" s="18">
        <v>42215</v>
      </c>
      <c r="Q114" s="19" t="s">
        <v>42</v>
      </c>
    </row>
    <row r="115" spans="1:17" ht="22.5">
      <c r="A115" s="9" t="s">
        <v>33</v>
      </c>
      <c r="B115" s="10" t="s">
        <v>34</v>
      </c>
      <c r="C115" s="10" t="s">
        <v>35</v>
      </c>
      <c r="D115" s="11">
        <v>1113864</v>
      </c>
      <c r="E115" s="10" t="s">
        <v>36</v>
      </c>
      <c r="F115" s="10" t="s">
        <v>200</v>
      </c>
      <c r="G115" s="12" t="s">
        <v>199</v>
      </c>
      <c r="H115" s="13" t="s">
        <v>503</v>
      </c>
      <c r="I115" s="9" t="s">
        <v>39</v>
      </c>
      <c r="J115" s="223">
        <v>216000</v>
      </c>
      <c r="K115" s="14">
        <v>277950</v>
      </c>
      <c r="L115" s="15" t="s">
        <v>44</v>
      </c>
      <c r="M115" s="16">
        <v>64590035</v>
      </c>
      <c r="N115" s="17" t="s">
        <v>41</v>
      </c>
      <c r="O115" s="18">
        <v>41870</v>
      </c>
      <c r="P115" s="18">
        <v>42215</v>
      </c>
      <c r="Q115" s="19" t="s">
        <v>42</v>
      </c>
    </row>
    <row r="116" spans="1:17">
      <c r="A116" s="9" t="s">
        <v>33</v>
      </c>
      <c r="B116" s="10" t="s">
        <v>34</v>
      </c>
      <c r="C116" s="10" t="s">
        <v>35</v>
      </c>
      <c r="D116" s="11">
        <v>1113864</v>
      </c>
      <c r="E116" s="10" t="s">
        <v>36</v>
      </c>
      <c r="F116" s="10" t="s">
        <v>201</v>
      </c>
      <c r="G116" s="12" t="s">
        <v>202</v>
      </c>
      <c r="H116" s="13" t="s">
        <v>503</v>
      </c>
      <c r="I116" s="9" t="s">
        <v>39</v>
      </c>
      <c r="J116" s="223">
        <v>125000</v>
      </c>
      <c r="K116" s="14">
        <v>125000</v>
      </c>
      <c r="L116" s="15" t="s">
        <v>40</v>
      </c>
      <c r="M116" s="16">
        <v>64590035</v>
      </c>
      <c r="N116" s="17" t="s">
        <v>41</v>
      </c>
      <c r="O116" s="18">
        <v>41870</v>
      </c>
      <c r="P116" s="18">
        <v>42215</v>
      </c>
      <c r="Q116" s="19" t="s">
        <v>42</v>
      </c>
    </row>
    <row r="117" spans="1:17">
      <c r="A117" s="9" t="s">
        <v>33</v>
      </c>
      <c r="B117" s="10" t="s">
        <v>34</v>
      </c>
      <c r="C117" s="10" t="s">
        <v>35</v>
      </c>
      <c r="D117" s="11">
        <v>1113864</v>
      </c>
      <c r="E117" s="10" t="s">
        <v>36</v>
      </c>
      <c r="F117" s="10" t="s">
        <v>203</v>
      </c>
      <c r="G117" s="12" t="s">
        <v>202</v>
      </c>
      <c r="H117" s="13" t="s">
        <v>503</v>
      </c>
      <c r="I117" s="9" t="s">
        <v>39</v>
      </c>
      <c r="J117" s="223">
        <v>145000</v>
      </c>
      <c r="K117" s="14">
        <v>145000</v>
      </c>
      <c r="L117" s="15" t="s">
        <v>44</v>
      </c>
      <c r="M117" s="16">
        <v>64590035</v>
      </c>
      <c r="N117" s="17" t="s">
        <v>41</v>
      </c>
      <c r="O117" s="18">
        <v>41870</v>
      </c>
      <c r="P117" s="18">
        <v>42215</v>
      </c>
      <c r="Q117" s="19" t="s">
        <v>42</v>
      </c>
    </row>
    <row r="118" spans="1:17">
      <c r="A118" s="9" t="s">
        <v>33</v>
      </c>
      <c r="B118" s="10" t="s">
        <v>34</v>
      </c>
      <c r="C118" s="10" t="s">
        <v>35</v>
      </c>
      <c r="D118" s="11">
        <v>1113864</v>
      </c>
      <c r="E118" s="10" t="s">
        <v>36</v>
      </c>
      <c r="F118" s="10" t="s">
        <v>204</v>
      </c>
      <c r="G118" s="12" t="s">
        <v>205</v>
      </c>
      <c r="H118" s="13" t="s">
        <v>432</v>
      </c>
      <c r="I118" s="9" t="s">
        <v>39</v>
      </c>
      <c r="J118" s="223">
        <v>125000</v>
      </c>
      <c r="K118" s="14">
        <v>125000</v>
      </c>
      <c r="L118" s="15" t="s">
        <v>40</v>
      </c>
      <c r="M118" s="16">
        <v>64590035</v>
      </c>
      <c r="N118" s="17" t="s">
        <v>41</v>
      </c>
      <c r="O118" s="18">
        <v>41870</v>
      </c>
      <c r="P118" s="18">
        <v>42215</v>
      </c>
      <c r="Q118" s="19" t="s">
        <v>42</v>
      </c>
    </row>
    <row r="119" spans="1:17">
      <c r="A119" s="9" t="s">
        <v>33</v>
      </c>
      <c r="B119" s="10" t="s">
        <v>34</v>
      </c>
      <c r="C119" s="10" t="s">
        <v>35</v>
      </c>
      <c r="D119" s="11">
        <v>1113864</v>
      </c>
      <c r="E119" s="10" t="s">
        <v>36</v>
      </c>
      <c r="F119" s="10" t="s">
        <v>206</v>
      </c>
      <c r="G119" s="12" t="s">
        <v>205</v>
      </c>
      <c r="H119" s="13" t="s">
        <v>432</v>
      </c>
      <c r="I119" s="9" t="s">
        <v>39</v>
      </c>
      <c r="J119" s="223">
        <v>145000</v>
      </c>
      <c r="K119" s="14">
        <v>145000</v>
      </c>
      <c r="L119" s="15" t="s">
        <v>44</v>
      </c>
      <c r="M119" s="16">
        <v>64590035</v>
      </c>
      <c r="N119" s="17" t="s">
        <v>41</v>
      </c>
      <c r="O119" s="18">
        <v>41870</v>
      </c>
      <c r="P119" s="18">
        <v>42215</v>
      </c>
      <c r="Q119" s="19" t="s">
        <v>42</v>
      </c>
    </row>
    <row r="120" spans="1:17" ht="22.5">
      <c r="A120" s="9" t="s">
        <v>33</v>
      </c>
      <c r="B120" s="10" t="s">
        <v>34</v>
      </c>
      <c r="C120" s="10" t="s">
        <v>35</v>
      </c>
      <c r="D120" s="11">
        <v>1113864</v>
      </c>
      <c r="E120" s="10" t="s">
        <v>36</v>
      </c>
      <c r="F120" s="10" t="s">
        <v>207</v>
      </c>
      <c r="G120" s="12" t="s">
        <v>208</v>
      </c>
      <c r="H120" s="13" t="s">
        <v>503</v>
      </c>
      <c r="I120" s="9" t="s">
        <v>39</v>
      </c>
      <c r="J120" s="223">
        <v>100000</v>
      </c>
      <c r="K120" s="14">
        <v>100000</v>
      </c>
      <c r="L120" s="15" t="s">
        <v>40</v>
      </c>
      <c r="M120" s="16">
        <v>64590035</v>
      </c>
      <c r="N120" s="17" t="s">
        <v>41</v>
      </c>
      <c r="O120" s="18">
        <v>41870</v>
      </c>
      <c r="P120" s="18">
        <v>42215</v>
      </c>
      <c r="Q120" s="19" t="s">
        <v>42</v>
      </c>
    </row>
    <row r="121" spans="1:17" ht="22.5">
      <c r="A121" s="9" t="s">
        <v>33</v>
      </c>
      <c r="B121" s="10" t="s">
        <v>34</v>
      </c>
      <c r="C121" s="10" t="s">
        <v>35</v>
      </c>
      <c r="D121" s="11">
        <v>1113864</v>
      </c>
      <c r="E121" s="10" t="s">
        <v>36</v>
      </c>
      <c r="F121" s="10" t="s">
        <v>209</v>
      </c>
      <c r="G121" s="12" t="s">
        <v>208</v>
      </c>
      <c r="H121" s="13" t="s">
        <v>503</v>
      </c>
      <c r="I121" s="9" t="s">
        <v>39</v>
      </c>
      <c r="J121" s="223">
        <v>100000</v>
      </c>
      <c r="K121" s="14">
        <v>100000</v>
      </c>
      <c r="L121" s="15" t="s">
        <v>44</v>
      </c>
      <c r="M121" s="16">
        <v>64590035</v>
      </c>
      <c r="N121" s="17" t="s">
        <v>41</v>
      </c>
      <c r="O121" s="18">
        <v>41870</v>
      </c>
      <c r="P121" s="18">
        <v>42215</v>
      </c>
      <c r="Q121" s="19" t="s">
        <v>42</v>
      </c>
    </row>
    <row r="122" spans="1:17">
      <c r="A122" s="9" t="s">
        <v>33</v>
      </c>
      <c r="B122" s="10" t="s">
        <v>34</v>
      </c>
      <c r="C122" s="10" t="s">
        <v>35</v>
      </c>
      <c r="D122" s="11">
        <v>1113864</v>
      </c>
      <c r="E122" s="10" t="s">
        <v>36</v>
      </c>
      <c r="F122" s="10" t="s">
        <v>210</v>
      </c>
      <c r="G122" s="12" t="s">
        <v>211</v>
      </c>
      <c r="H122" s="13" t="s">
        <v>503</v>
      </c>
      <c r="I122" s="9" t="s">
        <v>39</v>
      </c>
      <c r="J122" s="223">
        <v>130000</v>
      </c>
      <c r="K122" s="14">
        <v>130000</v>
      </c>
      <c r="L122" s="15" t="s">
        <v>40</v>
      </c>
      <c r="M122" s="16">
        <v>64590035</v>
      </c>
      <c r="N122" s="17" t="s">
        <v>41</v>
      </c>
      <c r="O122" s="18">
        <v>41870</v>
      </c>
      <c r="P122" s="18">
        <v>42215</v>
      </c>
      <c r="Q122" s="19" t="s">
        <v>42</v>
      </c>
    </row>
    <row r="123" spans="1:17">
      <c r="A123" s="9" t="s">
        <v>33</v>
      </c>
      <c r="B123" s="10" t="s">
        <v>34</v>
      </c>
      <c r="C123" s="10" t="s">
        <v>35</v>
      </c>
      <c r="D123" s="11">
        <v>1113864</v>
      </c>
      <c r="E123" s="10" t="s">
        <v>36</v>
      </c>
      <c r="F123" s="10" t="s">
        <v>212</v>
      </c>
      <c r="G123" s="12" t="s">
        <v>211</v>
      </c>
      <c r="H123" s="13" t="s">
        <v>503</v>
      </c>
      <c r="I123" s="9" t="s">
        <v>39</v>
      </c>
      <c r="J123" s="223">
        <v>130000</v>
      </c>
      <c r="K123" s="14">
        <v>130000</v>
      </c>
      <c r="L123" s="15" t="s">
        <v>44</v>
      </c>
      <c r="M123" s="16">
        <v>64590035</v>
      </c>
      <c r="N123" s="17" t="s">
        <v>41</v>
      </c>
      <c r="O123" s="18">
        <v>41870</v>
      </c>
      <c r="P123" s="18">
        <v>42215</v>
      </c>
      <c r="Q123" s="19" t="s">
        <v>42</v>
      </c>
    </row>
    <row r="124" spans="1:17" ht="22.5">
      <c r="A124" s="9" t="s">
        <v>33</v>
      </c>
      <c r="B124" s="10" t="s">
        <v>34</v>
      </c>
      <c r="C124" s="10" t="s">
        <v>35</v>
      </c>
      <c r="D124" s="11">
        <v>1113864</v>
      </c>
      <c r="E124" s="10" t="s">
        <v>36</v>
      </c>
      <c r="F124" s="10" t="s">
        <v>213</v>
      </c>
      <c r="G124" s="12" t="s">
        <v>214</v>
      </c>
      <c r="H124" s="13" t="s">
        <v>503</v>
      </c>
      <c r="I124" s="9" t="s">
        <v>39</v>
      </c>
      <c r="J124" s="223">
        <v>420000</v>
      </c>
      <c r="K124" s="14">
        <v>420000</v>
      </c>
      <c r="L124" s="15" t="s">
        <v>40</v>
      </c>
      <c r="M124" s="16">
        <v>64590035</v>
      </c>
      <c r="N124" s="17" t="s">
        <v>41</v>
      </c>
      <c r="O124" s="18">
        <v>41870</v>
      </c>
      <c r="P124" s="18">
        <v>42215</v>
      </c>
      <c r="Q124" s="19" t="s">
        <v>42</v>
      </c>
    </row>
    <row r="125" spans="1:17" ht="22.5">
      <c r="A125" s="9" t="s">
        <v>33</v>
      </c>
      <c r="B125" s="10" t="s">
        <v>34</v>
      </c>
      <c r="C125" s="10" t="s">
        <v>35</v>
      </c>
      <c r="D125" s="11">
        <v>1113864</v>
      </c>
      <c r="E125" s="10" t="s">
        <v>36</v>
      </c>
      <c r="F125" s="10" t="s">
        <v>215</v>
      </c>
      <c r="G125" s="12" t="s">
        <v>214</v>
      </c>
      <c r="H125" s="13" t="s">
        <v>503</v>
      </c>
      <c r="I125" s="9" t="s">
        <v>39</v>
      </c>
      <c r="J125" s="223">
        <v>420000</v>
      </c>
      <c r="K125" s="14">
        <v>420000</v>
      </c>
      <c r="L125" s="15" t="s">
        <v>44</v>
      </c>
      <c r="M125" s="16">
        <v>64590035</v>
      </c>
      <c r="N125" s="17" t="s">
        <v>41</v>
      </c>
      <c r="O125" s="18">
        <v>41870</v>
      </c>
      <c r="P125" s="18">
        <v>42215</v>
      </c>
      <c r="Q125" s="19" t="s">
        <v>42</v>
      </c>
    </row>
    <row r="126" spans="1:17">
      <c r="A126" s="9" t="s">
        <v>33</v>
      </c>
      <c r="B126" s="10" t="s">
        <v>34</v>
      </c>
      <c r="C126" s="10" t="s">
        <v>35</v>
      </c>
      <c r="D126" s="11">
        <v>1113864</v>
      </c>
      <c r="E126" s="10" t="s">
        <v>36</v>
      </c>
      <c r="F126" s="10" t="s">
        <v>216</v>
      </c>
      <c r="G126" s="12" t="s">
        <v>217</v>
      </c>
      <c r="H126" s="13" t="s">
        <v>432</v>
      </c>
      <c r="I126" s="9" t="s">
        <v>39</v>
      </c>
      <c r="J126" s="223">
        <v>145000</v>
      </c>
      <c r="K126" s="14">
        <v>145000</v>
      </c>
      <c r="L126" s="15" t="s">
        <v>40</v>
      </c>
      <c r="M126" s="16">
        <v>64590035</v>
      </c>
      <c r="N126" s="17" t="s">
        <v>41</v>
      </c>
      <c r="O126" s="18">
        <v>41870</v>
      </c>
      <c r="P126" s="18">
        <v>42215</v>
      </c>
      <c r="Q126" s="19" t="s">
        <v>42</v>
      </c>
    </row>
    <row r="127" spans="1:17" ht="22.5">
      <c r="A127" s="9" t="s">
        <v>33</v>
      </c>
      <c r="B127" s="10" t="s">
        <v>34</v>
      </c>
      <c r="C127" s="10" t="s">
        <v>35</v>
      </c>
      <c r="D127" s="11">
        <v>1113864</v>
      </c>
      <c r="E127" s="10" t="s">
        <v>36</v>
      </c>
      <c r="F127" s="10" t="s">
        <v>218</v>
      </c>
      <c r="G127" s="12" t="s">
        <v>219</v>
      </c>
      <c r="H127" s="13" t="s">
        <v>432</v>
      </c>
      <c r="I127" s="9" t="s">
        <v>39</v>
      </c>
      <c r="J127" s="223">
        <v>160000</v>
      </c>
      <c r="K127" s="14">
        <v>160000</v>
      </c>
      <c r="L127" s="15" t="s">
        <v>40</v>
      </c>
      <c r="M127" s="16">
        <v>64590035</v>
      </c>
      <c r="N127" s="17" t="s">
        <v>41</v>
      </c>
      <c r="O127" s="18">
        <v>41870</v>
      </c>
      <c r="P127" s="18">
        <v>42215</v>
      </c>
      <c r="Q127" s="19" t="s">
        <v>42</v>
      </c>
    </row>
    <row r="128" spans="1:17">
      <c r="A128" s="9" t="s">
        <v>33</v>
      </c>
      <c r="B128" s="10" t="s">
        <v>34</v>
      </c>
      <c r="C128" s="10" t="s">
        <v>35</v>
      </c>
      <c r="D128" s="11">
        <v>1113864</v>
      </c>
      <c r="E128" s="10" t="s">
        <v>36</v>
      </c>
      <c r="F128" s="10" t="s">
        <v>220</v>
      </c>
      <c r="G128" s="12" t="s">
        <v>221</v>
      </c>
      <c r="H128" s="13" t="s">
        <v>432</v>
      </c>
      <c r="I128" s="9" t="s">
        <v>39</v>
      </c>
      <c r="J128" s="223">
        <v>175000</v>
      </c>
      <c r="K128" s="14">
        <v>175000</v>
      </c>
      <c r="L128" s="15" t="s">
        <v>44</v>
      </c>
      <c r="M128" s="16">
        <v>64590035</v>
      </c>
      <c r="N128" s="17" t="s">
        <v>41</v>
      </c>
      <c r="O128" s="18">
        <v>41870</v>
      </c>
      <c r="P128" s="18">
        <v>42215</v>
      </c>
      <c r="Q128" s="19" t="s">
        <v>42</v>
      </c>
    </row>
    <row r="129" spans="1:17" ht="22.5">
      <c r="A129" s="9" t="s">
        <v>33</v>
      </c>
      <c r="B129" s="10" t="s">
        <v>34</v>
      </c>
      <c r="C129" s="10" t="s">
        <v>35</v>
      </c>
      <c r="D129" s="11">
        <v>1113864</v>
      </c>
      <c r="E129" s="10" t="s">
        <v>36</v>
      </c>
      <c r="F129" s="10" t="s">
        <v>222</v>
      </c>
      <c r="G129" s="12" t="s">
        <v>223</v>
      </c>
      <c r="H129" s="13" t="s">
        <v>432</v>
      </c>
      <c r="I129" s="9" t="s">
        <v>39</v>
      </c>
      <c r="J129" s="223">
        <v>140000</v>
      </c>
      <c r="K129" s="14">
        <v>140000</v>
      </c>
      <c r="L129" s="15" t="s">
        <v>44</v>
      </c>
      <c r="M129" s="16">
        <v>64590035</v>
      </c>
      <c r="N129" s="17" t="s">
        <v>41</v>
      </c>
      <c r="O129" s="18">
        <v>41870</v>
      </c>
      <c r="P129" s="18">
        <v>42215</v>
      </c>
      <c r="Q129" s="19" t="s">
        <v>42</v>
      </c>
    </row>
    <row r="130" spans="1:17">
      <c r="A130" s="9" t="s">
        <v>33</v>
      </c>
      <c r="B130" s="10" t="s">
        <v>34</v>
      </c>
      <c r="C130" s="10" t="s">
        <v>35</v>
      </c>
      <c r="D130" s="11">
        <v>1113864</v>
      </c>
      <c r="E130" s="10" t="s">
        <v>36</v>
      </c>
      <c r="F130" s="10" t="s">
        <v>224</v>
      </c>
      <c r="G130" s="12" t="s">
        <v>225</v>
      </c>
      <c r="H130" s="13" t="s">
        <v>432</v>
      </c>
      <c r="I130" s="9" t="s">
        <v>39</v>
      </c>
      <c r="J130" s="223">
        <v>180000</v>
      </c>
      <c r="K130" s="14">
        <v>180000</v>
      </c>
      <c r="L130" s="15" t="s">
        <v>226</v>
      </c>
      <c r="M130" s="16">
        <v>64590035</v>
      </c>
      <c r="N130" s="17" t="s">
        <v>41</v>
      </c>
      <c r="O130" s="18">
        <v>41870</v>
      </c>
      <c r="P130" s="18">
        <v>42215</v>
      </c>
      <c r="Q130" s="19" t="s">
        <v>42</v>
      </c>
    </row>
    <row r="131" spans="1:17" ht="22.5">
      <c r="A131" s="9" t="s">
        <v>33</v>
      </c>
      <c r="B131" s="10" t="s">
        <v>34</v>
      </c>
      <c r="C131" s="10" t="s">
        <v>35</v>
      </c>
      <c r="D131" s="11">
        <v>1113864</v>
      </c>
      <c r="E131" s="10" t="s">
        <v>36</v>
      </c>
      <c r="F131" s="10" t="s">
        <v>227</v>
      </c>
      <c r="G131" s="12" t="s">
        <v>228</v>
      </c>
      <c r="H131" s="13" t="s">
        <v>432</v>
      </c>
      <c r="I131" s="9" t="s">
        <v>39</v>
      </c>
      <c r="J131" s="223">
        <v>200000</v>
      </c>
      <c r="K131" s="14">
        <v>200000</v>
      </c>
      <c r="L131" s="15" t="s">
        <v>40</v>
      </c>
      <c r="M131" s="16">
        <v>64590035</v>
      </c>
      <c r="N131" s="17" t="s">
        <v>41</v>
      </c>
      <c r="O131" s="18">
        <v>41870</v>
      </c>
      <c r="P131" s="18">
        <v>42215</v>
      </c>
      <c r="Q131" s="19" t="s">
        <v>42</v>
      </c>
    </row>
    <row r="132" spans="1:17">
      <c r="A132" s="9" t="s">
        <v>33</v>
      </c>
      <c r="B132" s="10" t="s">
        <v>34</v>
      </c>
      <c r="C132" s="10" t="s">
        <v>35</v>
      </c>
      <c r="D132" s="11">
        <v>1113864</v>
      </c>
      <c r="E132" s="10" t="s">
        <v>36</v>
      </c>
      <c r="F132" s="10" t="s">
        <v>229</v>
      </c>
      <c r="G132" s="12" t="s">
        <v>230</v>
      </c>
      <c r="H132" s="13" t="s">
        <v>432</v>
      </c>
      <c r="I132" s="9" t="s">
        <v>39</v>
      </c>
      <c r="J132" s="223">
        <v>200000</v>
      </c>
      <c r="K132" s="14">
        <v>200000</v>
      </c>
      <c r="L132" s="15" t="s">
        <v>231</v>
      </c>
      <c r="M132" s="16">
        <v>64590035</v>
      </c>
      <c r="N132" s="17" t="s">
        <v>41</v>
      </c>
      <c r="O132" s="18">
        <v>41870</v>
      </c>
      <c r="P132" s="18">
        <v>42215</v>
      </c>
      <c r="Q132" s="19" t="s">
        <v>42</v>
      </c>
    </row>
    <row r="133" spans="1:17" ht="22.5">
      <c r="A133" s="9" t="s">
        <v>33</v>
      </c>
      <c r="B133" s="10" t="s">
        <v>34</v>
      </c>
      <c r="C133" s="10" t="s">
        <v>35</v>
      </c>
      <c r="D133" s="11">
        <v>1113864</v>
      </c>
      <c r="E133" s="10" t="s">
        <v>36</v>
      </c>
      <c r="F133" s="10" t="s">
        <v>232</v>
      </c>
      <c r="G133" s="12" t="s">
        <v>233</v>
      </c>
      <c r="H133" s="13" t="s">
        <v>432</v>
      </c>
      <c r="I133" s="9" t="s">
        <v>39</v>
      </c>
      <c r="J133" s="223">
        <v>180000</v>
      </c>
      <c r="K133" s="14">
        <v>180000</v>
      </c>
      <c r="L133" s="15" t="s">
        <v>44</v>
      </c>
      <c r="M133" s="16">
        <v>64590035</v>
      </c>
      <c r="N133" s="17" t="s">
        <v>41</v>
      </c>
      <c r="O133" s="18">
        <v>41870</v>
      </c>
      <c r="P133" s="18">
        <v>42215</v>
      </c>
      <c r="Q133" s="19" t="s">
        <v>42</v>
      </c>
    </row>
    <row r="134" spans="1:17" ht="22.5">
      <c r="A134" s="9" t="s">
        <v>33</v>
      </c>
      <c r="B134" s="10" t="s">
        <v>34</v>
      </c>
      <c r="C134" s="10" t="s">
        <v>35</v>
      </c>
      <c r="D134" s="11">
        <v>1113864</v>
      </c>
      <c r="E134" s="10" t="s">
        <v>36</v>
      </c>
      <c r="F134" s="10" t="s">
        <v>234</v>
      </c>
      <c r="G134" s="12" t="s">
        <v>235</v>
      </c>
      <c r="H134" s="13" t="s">
        <v>896</v>
      </c>
      <c r="I134" s="9" t="s">
        <v>39</v>
      </c>
      <c r="J134" s="223">
        <v>50000</v>
      </c>
      <c r="K134" s="14">
        <v>50000</v>
      </c>
      <c r="L134" s="15" t="s">
        <v>226</v>
      </c>
      <c r="M134" s="16">
        <v>64590035</v>
      </c>
      <c r="N134" s="17" t="s">
        <v>41</v>
      </c>
      <c r="O134" s="18">
        <v>41870</v>
      </c>
      <c r="P134" s="18">
        <v>42215</v>
      </c>
      <c r="Q134" s="19" t="s">
        <v>42</v>
      </c>
    </row>
    <row r="135" spans="1:17" ht="22.5">
      <c r="A135" s="9" t="s">
        <v>33</v>
      </c>
      <c r="B135" s="10" t="s">
        <v>34</v>
      </c>
      <c r="C135" s="10" t="s">
        <v>35</v>
      </c>
      <c r="D135" s="11">
        <v>1113864</v>
      </c>
      <c r="E135" s="10" t="s">
        <v>36</v>
      </c>
      <c r="F135" s="10" t="s">
        <v>236</v>
      </c>
      <c r="G135" s="12" t="s">
        <v>237</v>
      </c>
      <c r="H135" s="13" t="s">
        <v>896</v>
      </c>
      <c r="I135" s="9" t="s">
        <v>39</v>
      </c>
      <c r="J135" s="223">
        <v>50000</v>
      </c>
      <c r="K135" s="14">
        <v>50000</v>
      </c>
      <c r="L135" s="15" t="s">
        <v>40</v>
      </c>
      <c r="M135" s="16">
        <v>64590035</v>
      </c>
      <c r="N135" s="17" t="s">
        <v>41</v>
      </c>
      <c r="O135" s="18">
        <v>41870</v>
      </c>
      <c r="P135" s="18">
        <v>42215</v>
      </c>
      <c r="Q135" s="19" t="s">
        <v>42</v>
      </c>
    </row>
    <row r="136" spans="1:17" ht="22.5">
      <c r="A136" s="9" t="s">
        <v>33</v>
      </c>
      <c r="B136" s="10" t="s">
        <v>34</v>
      </c>
      <c r="C136" s="10" t="s">
        <v>35</v>
      </c>
      <c r="D136" s="11">
        <v>1113864</v>
      </c>
      <c r="E136" s="10" t="s">
        <v>36</v>
      </c>
      <c r="F136" s="10" t="s">
        <v>238</v>
      </c>
      <c r="G136" s="12" t="s">
        <v>239</v>
      </c>
      <c r="H136" s="13" t="s">
        <v>896</v>
      </c>
      <c r="I136" s="9" t="s">
        <v>39</v>
      </c>
      <c r="J136" s="223">
        <v>70000</v>
      </c>
      <c r="K136" s="14">
        <v>70000</v>
      </c>
      <c r="L136" s="15" t="s">
        <v>231</v>
      </c>
      <c r="M136" s="16">
        <v>64590035</v>
      </c>
      <c r="N136" s="17" t="s">
        <v>41</v>
      </c>
      <c r="O136" s="18">
        <v>41870</v>
      </c>
      <c r="P136" s="18">
        <v>42215</v>
      </c>
      <c r="Q136" s="19" t="s">
        <v>42</v>
      </c>
    </row>
    <row r="137" spans="1:17" ht="22.5">
      <c r="A137" s="9" t="s">
        <v>33</v>
      </c>
      <c r="B137" s="10" t="s">
        <v>34</v>
      </c>
      <c r="C137" s="10" t="s">
        <v>35</v>
      </c>
      <c r="D137" s="11">
        <v>1113864</v>
      </c>
      <c r="E137" s="10" t="s">
        <v>36</v>
      </c>
      <c r="F137" s="10" t="s">
        <v>240</v>
      </c>
      <c r="G137" s="12" t="s">
        <v>241</v>
      </c>
      <c r="H137" s="13" t="s">
        <v>896</v>
      </c>
      <c r="I137" s="9" t="s">
        <v>39</v>
      </c>
      <c r="J137" s="223">
        <v>60000</v>
      </c>
      <c r="K137" s="14">
        <v>60000</v>
      </c>
      <c r="L137" s="15" t="s">
        <v>44</v>
      </c>
      <c r="M137" s="16">
        <v>64590035</v>
      </c>
      <c r="N137" s="17" t="s">
        <v>41</v>
      </c>
      <c r="O137" s="18">
        <v>41870</v>
      </c>
      <c r="P137" s="18">
        <v>42215</v>
      </c>
      <c r="Q137" s="19" t="s">
        <v>42</v>
      </c>
    </row>
    <row r="138" spans="1:17">
      <c r="A138" s="9" t="s">
        <v>33</v>
      </c>
      <c r="B138" s="10" t="s">
        <v>34</v>
      </c>
      <c r="C138" s="10" t="s">
        <v>35</v>
      </c>
      <c r="D138" s="11">
        <v>1113864</v>
      </c>
      <c r="E138" s="10" t="s">
        <v>36</v>
      </c>
      <c r="F138" s="10" t="s">
        <v>242</v>
      </c>
      <c r="G138" s="12"/>
      <c r="H138" s="13" t="s">
        <v>896</v>
      </c>
      <c r="I138" s="9" t="s">
        <v>39</v>
      </c>
      <c r="J138" s="223">
        <v>40000</v>
      </c>
      <c r="K138" s="14">
        <v>600000</v>
      </c>
      <c r="L138" s="15" t="s">
        <v>226</v>
      </c>
      <c r="M138" s="16">
        <v>64590035</v>
      </c>
      <c r="N138" s="17" t="s">
        <v>41</v>
      </c>
      <c r="O138" s="18">
        <v>41870</v>
      </c>
      <c r="P138" s="18">
        <v>42215</v>
      </c>
      <c r="Q138" s="19" t="s">
        <v>42</v>
      </c>
    </row>
    <row r="139" spans="1:17" ht="22.5">
      <c r="A139" s="9" t="s">
        <v>33</v>
      </c>
      <c r="B139" s="10" t="s">
        <v>34</v>
      </c>
      <c r="C139" s="10" t="s">
        <v>35</v>
      </c>
      <c r="D139" s="11">
        <v>1113864</v>
      </c>
      <c r="E139" s="10" t="s">
        <v>36</v>
      </c>
      <c r="F139" s="10" t="s">
        <v>243</v>
      </c>
      <c r="G139" s="12" t="s">
        <v>244</v>
      </c>
      <c r="H139" s="13" t="s">
        <v>896</v>
      </c>
      <c r="I139" s="9" t="s">
        <v>39</v>
      </c>
      <c r="J139" s="223">
        <v>50000</v>
      </c>
      <c r="K139" s="14">
        <v>80000</v>
      </c>
      <c r="L139" s="15" t="s">
        <v>226</v>
      </c>
      <c r="M139" s="16">
        <v>64590035</v>
      </c>
      <c r="N139" s="17" t="s">
        <v>41</v>
      </c>
      <c r="O139" s="18">
        <v>41870</v>
      </c>
      <c r="P139" s="18">
        <v>42215</v>
      </c>
      <c r="Q139" s="19" t="s">
        <v>42</v>
      </c>
    </row>
    <row r="140" spans="1:17" ht="22.5">
      <c r="A140" s="9" t="s">
        <v>33</v>
      </c>
      <c r="B140" s="10" t="s">
        <v>34</v>
      </c>
      <c r="C140" s="10" t="s">
        <v>35</v>
      </c>
      <c r="D140" s="11">
        <v>1113864</v>
      </c>
      <c r="E140" s="10" t="s">
        <v>36</v>
      </c>
      <c r="F140" s="10" t="s">
        <v>245</v>
      </c>
      <c r="G140" s="12" t="s">
        <v>246</v>
      </c>
      <c r="H140" s="13" t="s">
        <v>896</v>
      </c>
      <c r="I140" s="9" t="s">
        <v>39</v>
      </c>
      <c r="J140" s="223">
        <v>120000</v>
      </c>
      <c r="K140" s="14">
        <v>120000</v>
      </c>
      <c r="L140" s="15" t="s">
        <v>40</v>
      </c>
      <c r="M140" s="16">
        <v>64590035</v>
      </c>
      <c r="N140" s="17" t="s">
        <v>41</v>
      </c>
      <c r="O140" s="18">
        <v>41870</v>
      </c>
      <c r="P140" s="18">
        <v>42215</v>
      </c>
      <c r="Q140" s="19" t="s">
        <v>42</v>
      </c>
    </row>
    <row r="141" spans="1:17">
      <c r="A141" s="9" t="s">
        <v>33</v>
      </c>
      <c r="B141" s="10" t="s">
        <v>34</v>
      </c>
      <c r="C141" s="10" t="s">
        <v>35</v>
      </c>
      <c r="D141" s="11">
        <v>1113864</v>
      </c>
      <c r="E141" s="10" t="s">
        <v>36</v>
      </c>
      <c r="F141" s="10" t="s">
        <v>247</v>
      </c>
      <c r="G141" s="12"/>
      <c r="H141" s="13" t="s">
        <v>896</v>
      </c>
      <c r="I141" s="9" t="s">
        <v>39</v>
      </c>
      <c r="J141" s="223">
        <v>60000</v>
      </c>
      <c r="K141" s="14">
        <v>100000</v>
      </c>
      <c r="L141" s="15" t="s">
        <v>231</v>
      </c>
      <c r="M141" s="16">
        <v>64590035</v>
      </c>
      <c r="N141" s="17" t="s">
        <v>41</v>
      </c>
      <c r="O141" s="18">
        <v>41870</v>
      </c>
      <c r="P141" s="18">
        <v>42215</v>
      </c>
      <c r="Q141" s="19" t="s">
        <v>42</v>
      </c>
    </row>
    <row r="142" spans="1:17" ht="22.5">
      <c r="A142" s="9" t="s">
        <v>33</v>
      </c>
      <c r="B142" s="10" t="s">
        <v>34</v>
      </c>
      <c r="C142" s="10" t="s">
        <v>35</v>
      </c>
      <c r="D142" s="11">
        <v>1113864</v>
      </c>
      <c r="E142" s="10" t="s">
        <v>36</v>
      </c>
      <c r="F142" s="10" t="s">
        <v>248</v>
      </c>
      <c r="G142" s="12" t="s">
        <v>249</v>
      </c>
      <c r="H142" s="13" t="s">
        <v>896</v>
      </c>
      <c r="I142" s="9" t="s">
        <v>39</v>
      </c>
      <c r="J142" s="223">
        <v>120000</v>
      </c>
      <c r="K142" s="14">
        <v>120000</v>
      </c>
      <c r="L142" s="15" t="s">
        <v>44</v>
      </c>
      <c r="M142" s="16">
        <v>64590035</v>
      </c>
      <c r="N142" s="17" t="s">
        <v>41</v>
      </c>
      <c r="O142" s="18">
        <v>41870</v>
      </c>
      <c r="P142" s="18">
        <v>42215</v>
      </c>
      <c r="Q142" s="19" t="s">
        <v>42</v>
      </c>
    </row>
    <row r="143" spans="1:17">
      <c r="A143" s="9" t="s">
        <v>33</v>
      </c>
      <c r="B143" s="10" t="s">
        <v>34</v>
      </c>
      <c r="C143" s="10" t="s">
        <v>35</v>
      </c>
      <c r="D143" s="11">
        <v>1113864</v>
      </c>
      <c r="E143" s="10" t="s">
        <v>36</v>
      </c>
      <c r="F143" s="10" t="s">
        <v>250</v>
      </c>
      <c r="G143" s="12"/>
      <c r="H143" s="13" t="s">
        <v>896</v>
      </c>
      <c r="I143" s="9" t="s">
        <v>39</v>
      </c>
      <c r="J143" s="223">
        <v>50000</v>
      </c>
      <c r="K143" s="14">
        <v>50000</v>
      </c>
      <c r="L143" s="15" t="s">
        <v>226</v>
      </c>
      <c r="M143" s="16">
        <v>64590035</v>
      </c>
      <c r="N143" s="17" t="s">
        <v>41</v>
      </c>
      <c r="O143" s="18">
        <v>41870</v>
      </c>
      <c r="P143" s="18">
        <v>42215</v>
      </c>
      <c r="Q143" s="19" t="s">
        <v>42</v>
      </c>
    </row>
    <row r="144" spans="1:17" ht="22.5">
      <c r="A144" s="9" t="s">
        <v>33</v>
      </c>
      <c r="B144" s="10" t="s">
        <v>34</v>
      </c>
      <c r="C144" s="10" t="s">
        <v>35</v>
      </c>
      <c r="D144" s="11">
        <v>1113864</v>
      </c>
      <c r="E144" s="10" t="s">
        <v>36</v>
      </c>
      <c r="F144" s="10" t="s">
        <v>251</v>
      </c>
      <c r="G144" s="12" t="s">
        <v>252</v>
      </c>
      <c r="H144" s="13" t="s">
        <v>896</v>
      </c>
      <c r="I144" s="9" t="s">
        <v>39</v>
      </c>
      <c r="J144" s="223">
        <v>50000</v>
      </c>
      <c r="K144" s="14">
        <v>50000</v>
      </c>
      <c r="L144" s="15" t="s">
        <v>40</v>
      </c>
      <c r="M144" s="16">
        <v>64590035</v>
      </c>
      <c r="N144" s="17" t="s">
        <v>41</v>
      </c>
      <c r="O144" s="18">
        <v>41870</v>
      </c>
      <c r="P144" s="18">
        <v>42215</v>
      </c>
      <c r="Q144" s="19" t="s">
        <v>42</v>
      </c>
    </row>
    <row r="145" spans="1:17">
      <c r="A145" s="9" t="s">
        <v>33</v>
      </c>
      <c r="B145" s="10" t="s">
        <v>34</v>
      </c>
      <c r="C145" s="10" t="s">
        <v>35</v>
      </c>
      <c r="D145" s="11">
        <v>1113864</v>
      </c>
      <c r="E145" s="10" t="s">
        <v>36</v>
      </c>
      <c r="F145" s="10" t="s">
        <v>253</v>
      </c>
      <c r="G145" s="12"/>
      <c r="H145" s="13" t="s">
        <v>896</v>
      </c>
      <c r="I145" s="9" t="s">
        <v>39</v>
      </c>
      <c r="J145" s="223">
        <v>50000</v>
      </c>
      <c r="K145" s="14">
        <v>50000</v>
      </c>
      <c r="L145" s="15" t="s">
        <v>231</v>
      </c>
      <c r="M145" s="16">
        <v>64590035</v>
      </c>
      <c r="N145" s="17" t="s">
        <v>41</v>
      </c>
      <c r="O145" s="18">
        <v>41870</v>
      </c>
      <c r="P145" s="18">
        <v>42215</v>
      </c>
      <c r="Q145" s="19" t="s">
        <v>42</v>
      </c>
    </row>
    <row r="146" spans="1:17" ht="22.5">
      <c r="A146" s="9" t="s">
        <v>33</v>
      </c>
      <c r="B146" s="10" t="s">
        <v>34</v>
      </c>
      <c r="C146" s="10" t="s">
        <v>35</v>
      </c>
      <c r="D146" s="11">
        <v>1113864</v>
      </c>
      <c r="E146" s="10" t="s">
        <v>36</v>
      </c>
      <c r="F146" s="10" t="s">
        <v>254</v>
      </c>
      <c r="G146" s="12" t="s">
        <v>255</v>
      </c>
      <c r="H146" s="13" t="s">
        <v>896</v>
      </c>
      <c r="I146" s="9" t="s">
        <v>39</v>
      </c>
      <c r="J146" s="223">
        <v>50000</v>
      </c>
      <c r="K146" s="14">
        <v>50000</v>
      </c>
      <c r="L146" s="15" t="s">
        <v>44</v>
      </c>
      <c r="M146" s="16">
        <v>64590035</v>
      </c>
      <c r="N146" s="17" t="s">
        <v>41</v>
      </c>
      <c r="O146" s="18">
        <v>41870</v>
      </c>
      <c r="P146" s="18">
        <v>42215</v>
      </c>
      <c r="Q146" s="19" t="s">
        <v>42</v>
      </c>
    </row>
    <row r="147" spans="1:17">
      <c r="A147" s="9" t="s">
        <v>33</v>
      </c>
      <c r="B147" s="10" t="s">
        <v>34</v>
      </c>
      <c r="C147" s="10" t="s">
        <v>35</v>
      </c>
      <c r="D147" s="11">
        <v>1113864</v>
      </c>
      <c r="E147" s="10" t="s">
        <v>36</v>
      </c>
      <c r="F147" s="10" t="s">
        <v>256</v>
      </c>
      <c r="G147" s="12" t="s">
        <v>257</v>
      </c>
      <c r="H147" s="13" t="s">
        <v>896</v>
      </c>
      <c r="I147" s="9" t="s">
        <v>39</v>
      </c>
      <c r="J147" s="223">
        <v>200000</v>
      </c>
      <c r="K147" s="14">
        <v>200000</v>
      </c>
      <c r="L147" s="15" t="s">
        <v>226</v>
      </c>
      <c r="M147" s="16">
        <v>64590035</v>
      </c>
      <c r="N147" s="17" t="s">
        <v>41</v>
      </c>
      <c r="O147" s="18">
        <v>41870</v>
      </c>
      <c r="P147" s="18">
        <v>42215</v>
      </c>
      <c r="Q147" s="19" t="s">
        <v>42</v>
      </c>
    </row>
    <row r="148" spans="1:17" ht="22.5">
      <c r="A148" s="9" t="s">
        <v>33</v>
      </c>
      <c r="B148" s="10" t="s">
        <v>34</v>
      </c>
      <c r="C148" s="10" t="s">
        <v>35</v>
      </c>
      <c r="D148" s="11">
        <v>1113864</v>
      </c>
      <c r="E148" s="10" t="s">
        <v>36</v>
      </c>
      <c r="F148" s="10" t="s">
        <v>258</v>
      </c>
      <c r="G148" s="12" t="s">
        <v>259</v>
      </c>
      <c r="H148" s="13" t="s">
        <v>896</v>
      </c>
      <c r="I148" s="9" t="s">
        <v>39</v>
      </c>
      <c r="J148" s="223">
        <v>250000</v>
      </c>
      <c r="K148" s="14">
        <v>250000</v>
      </c>
      <c r="L148" s="15" t="s">
        <v>40</v>
      </c>
      <c r="M148" s="16">
        <v>64590035</v>
      </c>
      <c r="N148" s="17" t="s">
        <v>41</v>
      </c>
      <c r="O148" s="18">
        <v>41870</v>
      </c>
      <c r="P148" s="18">
        <v>42215</v>
      </c>
      <c r="Q148" s="19" t="s">
        <v>42</v>
      </c>
    </row>
    <row r="149" spans="1:17">
      <c r="A149" s="9" t="s">
        <v>33</v>
      </c>
      <c r="B149" s="10" t="s">
        <v>34</v>
      </c>
      <c r="C149" s="10" t="s">
        <v>35</v>
      </c>
      <c r="D149" s="11">
        <v>1113864</v>
      </c>
      <c r="E149" s="10" t="s">
        <v>36</v>
      </c>
      <c r="F149" s="10" t="s">
        <v>260</v>
      </c>
      <c r="G149" s="12" t="s">
        <v>261</v>
      </c>
      <c r="H149" s="13" t="s">
        <v>896</v>
      </c>
      <c r="I149" s="9" t="s">
        <v>39</v>
      </c>
      <c r="J149" s="223">
        <v>200000</v>
      </c>
      <c r="K149" s="14">
        <v>200000</v>
      </c>
      <c r="L149" s="15" t="s">
        <v>231</v>
      </c>
      <c r="M149" s="16">
        <v>64590035</v>
      </c>
      <c r="N149" s="17" t="s">
        <v>41</v>
      </c>
      <c r="O149" s="18">
        <v>41870</v>
      </c>
      <c r="P149" s="18">
        <v>42215</v>
      </c>
      <c r="Q149" s="19" t="s">
        <v>42</v>
      </c>
    </row>
    <row r="150" spans="1:17" ht="22.5">
      <c r="A150" s="9" t="s">
        <v>33</v>
      </c>
      <c r="B150" s="10" t="s">
        <v>34</v>
      </c>
      <c r="C150" s="10" t="s">
        <v>35</v>
      </c>
      <c r="D150" s="11">
        <v>1113864</v>
      </c>
      <c r="E150" s="10" t="s">
        <v>36</v>
      </c>
      <c r="F150" s="10" t="s">
        <v>262</v>
      </c>
      <c r="G150" s="12" t="s">
        <v>263</v>
      </c>
      <c r="H150" s="13" t="s">
        <v>896</v>
      </c>
      <c r="I150" s="9" t="s">
        <v>39</v>
      </c>
      <c r="J150" s="223">
        <v>250000</v>
      </c>
      <c r="K150" s="14">
        <v>250000</v>
      </c>
      <c r="L150" s="15" t="s">
        <v>44</v>
      </c>
      <c r="M150" s="16">
        <v>64590035</v>
      </c>
      <c r="N150" s="17" t="s">
        <v>41</v>
      </c>
      <c r="O150" s="18">
        <v>41870</v>
      </c>
      <c r="P150" s="18">
        <v>42215</v>
      </c>
      <c r="Q150" s="19" t="s">
        <v>42</v>
      </c>
    </row>
    <row r="151" spans="1:17">
      <c r="A151" s="9" t="s">
        <v>33</v>
      </c>
      <c r="B151" s="10" t="s">
        <v>34</v>
      </c>
      <c r="C151" s="10" t="s">
        <v>35</v>
      </c>
      <c r="D151" s="11">
        <v>1113864</v>
      </c>
      <c r="E151" s="10" t="s">
        <v>36</v>
      </c>
      <c r="F151" s="10" t="s">
        <v>264</v>
      </c>
      <c r="G151" s="12"/>
      <c r="H151" s="13" t="s">
        <v>432</v>
      </c>
      <c r="I151" s="9" t="s">
        <v>39</v>
      </c>
      <c r="J151" s="223">
        <v>80000</v>
      </c>
      <c r="K151" s="14">
        <v>80000</v>
      </c>
      <c r="L151" s="15" t="s">
        <v>226</v>
      </c>
      <c r="M151" s="16">
        <v>64590035</v>
      </c>
      <c r="N151" s="17" t="s">
        <v>41</v>
      </c>
      <c r="O151" s="18">
        <v>41870</v>
      </c>
      <c r="P151" s="18">
        <v>42215</v>
      </c>
      <c r="Q151" s="19" t="s">
        <v>42</v>
      </c>
    </row>
    <row r="152" spans="1:17">
      <c r="A152" s="9" t="s">
        <v>33</v>
      </c>
      <c r="B152" s="10" t="s">
        <v>34</v>
      </c>
      <c r="C152" s="10" t="s">
        <v>35</v>
      </c>
      <c r="D152" s="11">
        <v>1113864</v>
      </c>
      <c r="E152" s="10" t="s">
        <v>36</v>
      </c>
      <c r="F152" s="10" t="s">
        <v>265</v>
      </c>
      <c r="G152" s="12" t="s">
        <v>266</v>
      </c>
      <c r="H152" s="13" t="s">
        <v>432</v>
      </c>
      <c r="I152" s="9" t="s">
        <v>39</v>
      </c>
      <c r="J152" s="223">
        <v>120000</v>
      </c>
      <c r="K152" s="14">
        <v>120000</v>
      </c>
      <c r="L152" s="15" t="s">
        <v>40</v>
      </c>
      <c r="M152" s="16">
        <v>64590035</v>
      </c>
      <c r="N152" s="17" t="s">
        <v>41</v>
      </c>
      <c r="O152" s="18">
        <v>41870</v>
      </c>
      <c r="P152" s="18">
        <v>42215</v>
      </c>
      <c r="Q152" s="19" t="s">
        <v>42</v>
      </c>
    </row>
    <row r="153" spans="1:17">
      <c r="A153" s="9" t="s">
        <v>33</v>
      </c>
      <c r="B153" s="10" t="s">
        <v>34</v>
      </c>
      <c r="C153" s="10" t="s">
        <v>35</v>
      </c>
      <c r="D153" s="11">
        <v>1113864</v>
      </c>
      <c r="E153" s="10" t="s">
        <v>36</v>
      </c>
      <c r="F153" s="10" t="s">
        <v>267</v>
      </c>
      <c r="G153" s="12" t="s">
        <v>231</v>
      </c>
      <c r="H153" s="13" t="s">
        <v>432</v>
      </c>
      <c r="I153" s="9" t="s">
        <v>39</v>
      </c>
      <c r="J153" s="223">
        <v>75000</v>
      </c>
      <c r="K153" s="14">
        <v>75000</v>
      </c>
      <c r="L153" s="15" t="s">
        <v>231</v>
      </c>
      <c r="M153" s="16">
        <v>64590035</v>
      </c>
      <c r="N153" s="17" t="s">
        <v>41</v>
      </c>
      <c r="O153" s="18">
        <v>41870</v>
      </c>
      <c r="P153" s="18">
        <v>42215</v>
      </c>
      <c r="Q153" s="19" t="s">
        <v>42</v>
      </c>
    </row>
    <row r="154" spans="1:17">
      <c r="A154" s="9" t="s">
        <v>33</v>
      </c>
      <c r="B154" s="10" t="s">
        <v>34</v>
      </c>
      <c r="C154" s="10" t="s">
        <v>35</v>
      </c>
      <c r="D154" s="11">
        <v>1113864</v>
      </c>
      <c r="E154" s="10" t="s">
        <v>36</v>
      </c>
      <c r="F154" s="10" t="s">
        <v>268</v>
      </c>
      <c r="G154" s="12" t="s">
        <v>269</v>
      </c>
      <c r="H154" s="13" t="s">
        <v>432</v>
      </c>
      <c r="I154" s="9" t="s">
        <v>39</v>
      </c>
      <c r="J154" s="223">
        <v>120000</v>
      </c>
      <c r="K154" s="14">
        <v>120000</v>
      </c>
      <c r="L154" s="15" t="s">
        <v>44</v>
      </c>
      <c r="M154" s="16">
        <v>64590035</v>
      </c>
      <c r="N154" s="17" t="s">
        <v>41</v>
      </c>
      <c r="O154" s="18">
        <v>41870</v>
      </c>
      <c r="P154" s="18">
        <v>42215</v>
      </c>
      <c r="Q154" s="19" t="s">
        <v>42</v>
      </c>
    </row>
    <row r="155" spans="1:17">
      <c r="A155" s="9" t="s">
        <v>33</v>
      </c>
      <c r="B155" s="10" t="s">
        <v>34</v>
      </c>
      <c r="C155" s="10" t="s">
        <v>35</v>
      </c>
      <c r="D155" s="11">
        <v>1113864</v>
      </c>
      <c r="E155" s="10" t="s">
        <v>36</v>
      </c>
      <c r="F155" s="10" t="s">
        <v>270</v>
      </c>
      <c r="G155" s="12"/>
      <c r="H155" s="13" t="s">
        <v>898</v>
      </c>
      <c r="I155" s="9" t="s">
        <v>39</v>
      </c>
      <c r="J155" s="223">
        <v>80000</v>
      </c>
      <c r="K155" s="14">
        <v>250000</v>
      </c>
      <c r="L155" s="15" t="s">
        <v>226</v>
      </c>
      <c r="M155" s="16">
        <v>64590035</v>
      </c>
      <c r="N155" s="17" t="s">
        <v>41</v>
      </c>
      <c r="O155" s="18">
        <v>41870</v>
      </c>
      <c r="P155" s="18">
        <v>42215</v>
      </c>
      <c r="Q155" s="19" t="s">
        <v>42</v>
      </c>
    </row>
    <row r="156" spans="1:17">
      <c r="A156" s="9" t="s">
        <v>33</v>
      </c>
      <c r="B156" s="10" t="s">
        <v>34</v>
      </c>
      <c r="C156" s="10" t="s">
        <v>35</v>
      </c>
      <c r="D156" s="11">
        <v>1113864</v>
      </c>
      <c r="E156" s="10" t="s">
        <v>36</v>
      </c>
      <c r="F156" s="10" t="s">
        <v>271</v>
      </c>
      <c r="G156" s="12" t="s">
        <v>266</v>
      </c>
      <c r="H156" s="13" t="s">
        <v>898</v>
      </c>
      <c r="I156" s="9" t="s">
        <v>39</v>
      </c>
      <c r="J156" s="223">
        <v>120000</v>
      </c>
      <c r="K156" s="14">
        <v>250000</v>
      </c>
      <c r="L156" s="15" t="s">
        <v>40</v>
      </c>
      <c r="M156" s="16">
        <v>64590035</v>
      </c>
      <c r="N156" s="17" t="s">
        <v>41</v>
      </c>
      <c r="O156" s="18">
        <v>41870</v>
      </c>
      <c r="P156" s="18">
        <v>42215</v>
      </c>
      <c r="Q156" s="19" t="s">
        <v>42</v>
      </c>
    </row>
    <row r="157" spans="1:17">
      <c r="A157" s="9" t="s">
        <v>33</v>
      </c>
      <c r="B157" s="10" t="s">
        <v>34</v>
      </c>
      <c r="C157" s="10" t="s">
        <v>35</v>
      </c>
      <c r="D157" s="11">
        <v>1113864</v>
      </c>
      <c r="E157" s="10" t="s">
        <v>36</v>
      </c>
      <c r="F157" s="10" t="s">
        <v>272</v>
      </c>
      <c r="G157" s="12" t="s">
        <v>231</v>
      </c>
      <c r="H157" s="13" t="s">
        <v>898</v>
      </c>
      <c r="I157" s="9" t="s">
        <v>39</v>
      </c>
      <c r="J157" s="223">
        <v>100000</v>
      </c>
      <c r="K157" s="14">
        <v>250000</v>
      </c>
      <c r="L157" s="15" t="s">
        <v>231</v>
      </c>
      <c r="M157" s="16">
        <v>64590035</v>
      </c>
      <c r="N157" s="17" t="s">
        <v>41</v>
      </c>
      <c r="O157" s="18">
        <v>41870</v>
      </c>
      <c r="P157" s="18">
        <v>42215</v>
      </c>
      <c r="Q157" s="19" t="s">
        <v>42</v>
      </c>
    </row>
    <row r="158" spans="1:17">
      <c r="A158" s="9" t="s">
        <v>33</v>
      </c>
      <c r="B158" s="10" t="s">
        <v>34</v>
      </c>
      <c r="C158" s="10" t="s">
        <v>35</v>
      </c>
      <c r="D158" s="11">
        <v>1113864</v>
      </c>
      <c r="E158" s="10" t="s">
        <v>36</v>
      </c>
      <c r="F158" s="10" t="s">
        <v>273</v>
      </c>
      <c r="G158" s="12" t="s">
        <v>269</v>
      </c>
      <c r="H158" s="13" t="s">
        <v>898</v>
      </c>
      <c r="I158" s="9" t="s">
        <v>39</v>
      </c>
      <c r="J158" s="223">
        <v>120000</v>
      </c>
      <c r="K158" s="14">
        <v>250000</v>
      </c>
      <c r="L158" s="15" t="s">
        <v>44</v>
      </c>
      <c r="M158" s="16">
        <v>64590035</v>
      </c>
      <c r="N158" s="17" t="s">
        <v>41</v>
      </c>
      <c r="O158" s="18">
        <v>41870</v>
      </c>
      <c r="P158" s="18">
        <v>42215</v>
      </c>
      <c r="Q158" s="19" t="s">
        <v>42</v>
      </c>
    </row>
    <row r="159" spans="1:17">
      <c r="A159" s="9" t="s">
        <v>33</v>
      </c>
      <c r="B159" s="10" t="s">
        <v>34</v>
      </c>
      <c r="C159" s="10" t="s">
        <v>35</v>
      </c>
      <c r="D159" s="11">
        <v>1113864</v>
      </c>
      <c r="E159" s="10" t="s">
        <v>36</v>
      </c>
      <c r="F159" s="10" t="s">
        <v>274</v>
      </c>
      <c r="G159" s="12"/>
      <c r="H159" s="13" t="s">
        <v>432</v>
      </c>
      <c r="I159" s="9" t="s">
        <v>39</v>
      </c>
      <c r="J159" s="223">
        <v>50000</v>
      </c>
      <c r="K159" s="14">
        <v>50000</v>
      </c>
      <c r="L159" s="15" t="s">
        <v>226</v>
      </c>
      <c r="M159" s="16">
        <v>64590035</v>
      </c>
      <c r="N159" s="17" t="s">
        <v>41</v>
      </c>
      <c r="O159" s="18">
        <v>41870</v>
      </c>
      <c r="P159" s="18">
        <v>42215</v>
      </c>
      <c r="Q159" s="19" t="s">
        <v>42</v>
      </c>
    </row>
    <row r="160" spans="1:17">
      <c r="A160" s="9" t="s">
        <v>33</v>
      </c>
      <c r="B160" s="10" t="s">
        <v>34</v>
      </c>
      <c r="C160" s="10" t="s">
        <v>35</v>
      </c>
      <c r="D160" s="11">
        <v>1113864</v>
      </c>
      <c r="E160" s="10" t="s">
        <v>36</v>
      </c>
      <c r="F160" s="10" t="s">
        <v>275</v>
      </c>
      <c r="G160" s="12" t="s">
        <v>266</v>
      </c>
      <c r="H160" s="13" t="s">
        <v>432</v>
      </c>
      <c r="I160" s="9" t="s">
        <v>39</v>
      </c>
      <c r="J160" s="223">
        <v>120000</v>
      </c>
      <c r="K160" s="14">
        <v>120000</v>
      </c>
      <c r="L160" s="15" t="s">
        <v>40</v>
      </c>
      <c r="M160" s="16">
        <v>64590035</v>
      </c>
      <c r="N160" s="17" t="s">
        <v>41</v>
      </c>
      <c r="O160" s="18">
        <v>41870</v>
      </c>
      <c r="P160" s="18">
        <v>42215</v>
      </c>
      <c r="Q160" s="19" t="s">
        <v>42</v>
      </c>
    </row>
    <row r="161" spans="1:17">
      <c r="A161" s="9" t="s">
        <v>33</v>
      </c>
      <c r="B161" s="10" t="s">
        <v>34</v>
      </c>
      <c r="C161" s="10" t="s">
        <v>35</v>
      </c>
      <c r="D161" s="11">
        <v>1113864</v>
      </c>
      <c r="E161" s="10" t="s">
        <v>36</v>
      </c>
      <c r="F161" s="10" t="s">
        <v>276</v>
      </c>
      <c r="G161" s="12" t="s">
        <v>231</v>
      </c>
      <c r="H161" s="13" t="s">
        <v>432</v>
      </c>
      <c r="I161" s="9" t="s">
        <v>39</v>
      </c>
      <c r="J161" s="223">
        <v>60000</v>
      </c>
      <c r="K161" s="14">
        <v>60000</v>
      </c>
      <c r="L161" s="15" t="s">
        <v>231</v>
      </c>
      <c r="M161" s="16">
        <v>64590035</v>
      </c>
      <c r="N161" s="17" t="s">
        <v>41</v>
      </c>
      <c r="O161" s="18">
        <v>41870</v>
      </c>
      <c r="P161" s="18">
        <v>42215</v>
      </c>
      <c r="Q161" s="19" t="s">
        <v>42</v>
      </c>
    </row>
    <row r="162" spans="1:17">
      <c r="A162" s="9" t="s">
        <v>33</v>
      </c>
      <c r="B162" s="10" t="s">
        <v>34</v>
      </c>
      <c r="C162" s="10" t="s">
        <v>35</v>
      </c>
      <c r="D162" s="11">
        <v>1113864</v>
      </c>
      <c r="E162" s="10" t="s">
        <v>36</v>
      </c>
      <c r="F162" s="10" t="s">
        <v>277</v>
      </c>
      <c r="G162" s="12" t="s">
        <v>269</v>
      </c>
      <c r="H162" s="13" t="s">
        <v>432</v>
      </c>
      <c r="I162" s="9" t="s">
        <v>39</v>
      </c>
      <c r="J162" s="223">
        <v>120000</v>
      </c>
      <c r="K162" s="14">
        <v>120000</v>
      </c>
      <c r="L162" s="15" t="s">
        <v>44</v>
      </c>
      <c r="M162" s="16">
        <v>64590035</v>
      </c>
      <c r="N162" s="17" t="s">
        <v>41</v>
      </c>
      <c r="O162" s="18">
        <v>41870</v>
      </c>
      <c r="P162" s="18">
        <v>42215</v>
      </c>
      <c r="Q162" s="19" t="s">
        <v>42</v>
      </c>
    </row>
    <row r="163" spans="1:17" ht="15">
      <c r="A163" s="9" t="s">
        <v>33</v>
      </c>
      <c r="B163" s="10" t="s">
        <v>34</v>
      </c>
      <c r="C163" s="10" t="s">
        <v>35</v>
      </c>
      <c r="D163" s="11">
        <v>1113864</v>
      </c>
      <c r="E163" s="10" t="s">
        <v>36</v>
      </c>
      <c r="F163" s="10" t="s">
        <v>278</v>
      </c>
      <c r="G163" s="26" t="s">
        <v>226</v>
      </c>
      <c r="H163" s="13" t="s">
        <v>432</v>
      </c>
      <c r="I163" s="9" t="s">
        <v>39</v>
      </c>
      <c r="J163" s="223">
        <v>50000</v>
      </c>
      <c r="K163" s="14">
        <v>50000</v>
      </c>
      <c r="L163" s="15" t="s">
        <v>226</v>
      </c>
      <c r="M163" s="16">
        <v>64590035</v>
      </c>
      <c r="N163" s="17" t="s">
        <v>41</v>
      </c>
      <c r="O163" s="18">
        <v>41870</v>
      </c>
      <c r="P163" s="18">
        <v>42215</v>
      </c>
      <c r="Q163" s="19" t="s">
        <v>42</v>
      </c>
    </row>
    <row r="164" spans="1:17">
      <c r="A164" s="9" t="s">
        <v>33</v>
      </c>
      <c r="B164" s="10" t="s">
        <v>34</v>
      </c>
      <c r="C164" s="10" t="s">
        <v>35</v>
      </c>
      <c r="D164" s="11">
        <v>1113864</v>
      </c>
      <c r="E164" s="10" t="s">
        <v>36</v>
      </c>
      <c r="F164" s="10" t="s">
        <v>279</v>
      </c>
      <c r="G164" s="12" t="s">
        <v>266</v>
      </c>
      <c r="H164" s="13" t="s">
        <v>432</v>
      </c>
      <c r="I164" s="9" t="s">
        <v>39</v>
      </c>
      <c r="J164" s="223">
        <v>120000</v>
      </c>
      <c r="K164" s="14">
        <v>120000</v>
      </c>
      <c r="L164" s="15" t="s">
        <v>40</v>
      </c>
      <c r="M164" s="16">
        <v>64590035</v>
      </c>
      <c r="N164" s="17" t="s">
        <v>41</v>
      </c>
      <c r="O164" s="18">
        <v>41870</v>
      </c>
      <c r="P164" s="18">
        <v>42215</v>
      </c>
      <c r="Q164" s="19" t="s">
        <v>42</v>
      </c>
    </row>
    <row r="165" spans="1:17">
      <c r="A165" s="9" t="s">
        <v>33</v>
      </c>
      <c r="B165" s="10" t="s">
        <v>34</v>
      </c>
      <c r="C165" s="10" t="s">
        <v>35</v>
      </c>
      <c r="D165" s="11">
        <v>1113864</v>
      </c>
      <c r="E165" s="10" t="s">
        <v>36</v>
      </c>
      <c r="F165" s="10" t="s">
        <v>280</v>
      </c>
      <c r="G165" s="12" t="s">
        <v>231</v>
      </c>
      <c r="H165" s="13" t="s">
        <v>432</v>
      </c>
      <c r="I165" s="9" t="s">
        <v>39</v>
      </c>
      <c r="J165" s="223">
        <v>60000</v>
      </c>
      <c r="K165" s="14">
        <v>60000</v>
      </c>
      <c r="L165" s="15" t="s">
        <v>231</v>
      </c>
      <c r="M165" s="16">
        <v>64590035</v>
      </c>
      <c r="N165" s="17" t="s">
        <v>41</v>
      </c>
      <c r="O165" s="18">
        <v>41870</v>
      </c>
      <c r="P165" s="18">
        <v>42215</v>
      </c>
      <c r="Q165" s="19" t="s">
        <v>42</v>
      </c>
    </row>
    <row r="166" spans="1:17">
      <c r="A166" s="9" t="s">
        <v>33</v>
      </c>
      <c r="B166" s="10" t="s">
        <v>34</v>
      </c>
      <c r="C166" s="10" t="s">
        <v>35</v>
      </c>
      <c r="D166" s="11">
        <v>1113864</v>
      </c>
      <c r="E166" s="10" t="s">
        <v>36</v>
      </c>
      <c r="F166" s="10" t="s">
        <v>281</v>
      </c>
      <c r="G166" s="12" t="s">
        <v>269</v>
      </c>
      <c r="H166" s="13" t="s">
        <v>432</v>
      </c>
      <c r="I166" s="9" t="s">
        <v>39</v>
      </c>
      <c r="J166" s="223">
        <v>120000</v>
      </c>
      <c r="K166" s="14">
        <v>120000</v>
      </c>
      <c r="L166" s="15" t="s">
        <v>44</v>
      </c>
      <c r="M166" s="16">
        <v>64590035</v>
      </c>
      <c r="N166" s="17" t="s">
        <v>41</v>
      </c>
      <c r="O166" s="18">
        <v>41870</v>
      </c>
      <c r="P166" s="18">
        <v>42215</v>
      </c>
      <c r="Q166" s="19" t="s">
        <v>42</v>
      </c>
    </row>
    <row r="167" spans="1:17">
      <c r="A167" s="9" t="s">
        <v>33</v>
      </c>
      <c r="B167" s="10" t="s">
        <v>34</v>
      </c>
      <c r="C167" s="10" t="s">
        <v>35</v>
      </c>
      <c r="D167" s="11">
        <v>1113864</v>
      </c>
      <c r="E167" s="10" t="s">
        <v>36</v>
      </c>
      <c r="F167" s="10" t="s">
        <v>282</v>
      </c>
      <c r="G167" s="12" t="s">
        <v>283</v>
      </c>
      <c r="H167" s="13" t="s">
        <v>894</v>
      </c>
      <c r="I167" s="9" t="s">
        <v>39</v>
      </c>
      <c r="J167" s="223">
        <v>50000</v>
      </c>
      <c r="K167" s="14">
        <v>50000</v>
      </c>
      <c r="L167" s="15" t="s">
        <v>40</v>
      </c>
      <c r="M167" s="16">
        <v>64590035</v>
      </c>
      <c r="N167" s="17" t="s">
        <v>41</v>
      </c>
      <c r="O167" s="18">
        <v>41870</v>
      </c>
      <c r="P167" s="18">
        <v>42215</v>
      </c>
      <c r="Q167" s="19" t="s">
        <v>42</v>
      </c>
    </row>
    <row r="168" spans="1:17">
      <c r="A168" s="9" t="s">
        <v>33</v>
      </c>
      <c r="B168" s="10" t="s">
        <v>34</v>
      </c>
      <c r="C168" s="10" t="s">
        <v>35</v>
      </c>
      <c r="D168" s="11">
        <v>1113864</v>
      </c>
      <c r="E168" s="10" t="s">
        <v>36</v>
      </c>
      <c r="F168" s="10" t="s">
        <v>284</v>
      </c>
      <c r="G168" s="12" t="s">
        <v>283</v>
      </c>
      <c r="H168" s="13" t="s">
        <v>894</v>
      </c>
      <c r="I168" s="9" t="s">
        <v>39</v>
      </c>
      <c r="J168" s="223">
        <v>60000</v>
      </c>
      <c r="K168" s="14">
        <v>50000</v>
      </c>
      <c r="L168" s="15" t="s">
        <v>44</v>
      </c>
      <c r="M168" s="16">
        <v>64590035</v>
      </c>
      <c r="N168" s="17" t="s">
        <v>41</v>
      </c>
      <c r="O168" s="18">
        <v>41870</v>
      </c>
      <c r="P168" s="18">
        <v>42215</v>
      </c>
      <c r="Q168" s="19" t="s">
        <v>42</v>
      </c>
    </row>
    <row r="169" spans="1:17">
      <c r="A169" s="9" t="s">
        <v>33</v>
      </c>
      <c r="B169" s="10" t="s">
        <v>34</v>
      </c>
      <c r="C169" s="10" t="s">
        <v>35</v>
      </c>
      <c r="D169" s="11">
        <v>1113864</v>
      </c>
      <c r="E169" s="10" t="s">
        <v>36</v>
      </c>
      <c r="F169" s="10" t="s">
        <v>285</v>
      </c>
      <c r="G169" s="12" t="s">
        <v>283</v>
      </c>
      <c r="H169" s="13" t="s">
        <v>894</v>
      </c>
      <c r="I169" s="9" t="s">
        <v>39</v>
      </c>
      <c r="J169" s="223">
        <v>100000</v>
      </c>
      <c r="K169" s="14">
        <v>100000</v>
      </c>
      <c r="L169" s="15" t="s">
        <v>40</v>
      </c>
      <c r="M169" s="16">
        <v>64590035</v>
      </c>
      <c r="N169" s="17" t="s">
        <v>41</v>
      </c>
      <c r="O169" s="18">
        <v>41870</v>
      </c>
      <c r="P169" s="18">
        <v>42215</v>
      </c>
      <c r="Q169" s="19" t="s">
        <v>42</v>
      </c>
    </row>
    <row r="170" spans="1:17">
      <c r="A170" s="9" t="s">
        <v>33</v>
      </c>
      <c r="B170" s="10" t="s">
        <v>34</v>
      </c>
      <c r="C170" s="10" t="s">
        <v>35</v>
      </c>
      <c r="D170" s="11">
        <v>1113864</v>
      </c>
      <c r="E170" s="10" t="s">
        <v>36</v>
      </c>
      <c r="F170" s="10" t="s">
        <v>286</v>
      </c>
      <c r="G170" s="12" t="s">
        <v>283</v>
      </c>
      <c r="H170" s="13" t="s">
        <v>894</v>
      </c>
      <c r="I170" s="9" t="s">
        <v>39</v>
      </c>
      <c r="J170" s="223">
        <v>120000</v>
      </c>
      <c r="K170" s="14">
        <v>120000</v>
      </c>
      <c r="L170" s="15" t="s">
        <v>44</v>
      </c>
      <c r="M170" s="16">
        <v>64590035</v>
      </c>
      <c r="N170" s="17" t="s">
        <v>41</v>
      </c>
      <c r="O170" s="18">
        <v>41870</v>
      </c>
      <c r="P170" s="18">
        <v>42215</v>
      </c>
      <c r="Q170" s="19" t="s">
        <v>42</v>
      </c>
    </row>
    <row r="171" spans="1:17">
      <c r="A171" s="9" t="s">
        <v>33</v>
      </c>
      <c r="B171" s="10" t="s">
        <v>34</v>
      </c>
      <c r="C171" s="10" t="s">
        <v>35</v>
      </c>
      <c r="D171" s="11">
        <v>1113864</v>
      </c>
      <c r="E171" s="10" t="s">
        <v>36</v>
      </c>
      <c r="F171" s="10" t="s">
        <v>287</v>
      </c>
      <c r="G171" s="12" t="s">
        <v>283</v>
      </c>
      <c r="H171" s="13" t="s">
        <v>894</v>
      </c>
      <c r="I171" s="9" t="s">
        <v>39</v>
      </c>
      <c r="J171" s="223">
        <v>80000</v>
      </c>
      <c r="K171" s="14">
        <v>80000</v>
      </c>
      <c r="L171" s="15" t="s">
        <v>40</v>
      </c>
      <c r="M171" s="16">
        <v>64590035</v>
      </c>
      <c r="N171" s="17" t="s">
        <v>41</v>
      </c>
      <c r="O171" s="18">
        <v>41870</v>
      </c>
      <c r="P171" s="18">
        <v>42215</v>
      </c>
      <c r="Q171" s="19" t="s">
        <v>42</v>
      </c>
    </row>
    <row r="172" spans="1:17">
      <c r="A172" s="9" t="s">
        <v>33</v>
      </c>
      <c r="B172" s="10" t="s">
        <v>34</v>
      </c>
      <c r="C172" s="10" t="s">
        <v>35</v>
      </c>
      <c r="D172" s="11">
        <v>1113864</v>
      </c>
      <c r="E172" s="10" t="s">
        <v>36</v>
      </c>
      <c r="F172" s="10" t="s">
        <v>288</v>
      </c>
      <c r="G172" s="12" t="s">
        <v>283</v>
      </c>
      <c r="H172" s="13" t="s">
        <v>894</v>
      </c>
      <c r="I172" s="9" t="s">
        <v>39</v>
      </c>
      <c r="J172" s="223">
        <v>100000</v>
      </c>
      <c r="K172" s="14">
        <v>100000</v>
      </c>
      <c r="L172" s="15" t="s">
        <v>44</v>
      </c>
      <c r="M172" s="16">
        <v>64590035</v>
      </c>
      <c r="N172" s="17" t="s">
        <v>41</v>
      </c>
      <c r="O172" s="18">
        <v>41870</v>
      </c>
      <c r="P172" s="18">
        <v>42215</v>
      </c>
      <c r="Q172" s="19" t="s">
        <v>42</v>
      </c>
    </row>
    <row r="173" spans="1:17">
      <c r="A173" s="9" t="s">
        <v>33</v>
      </c>
      <c r="B173" s="10" t="s">
        <v>34</v>
      </c>
      <c r="C173" s="10" t="s">
        <v>35</v>
      </c>
      <c r="D173" s="11">
        <v>1113864</v>
      </c>
      <c r="E173" s="10" t="s">
        <v>36</v>
      </c>
      <c r="F173" s="10" t="s">
        <v>289</v>
      </c>
      <c r="G173" s="12" t="s">
        <v>283</v>
      </c>
      <c r="H173" s="13" t="s">
        <v>898</v>
      </c>
      <c r="I173" s="9" t="s">
        <v>39</v>
      </c>
      <c r="J173" s="223">
        <v>150000</v>
      </c>
      <c r="K173" s="14">
        <v>150000</v>
      </c>
      <c r="L173" s="15" t="s">
        <v>40</v>
      </c>
      <c r="M173" s="16">
        <v>64590035</v>
      </c>
      <c r="N173" s="17" t="s">
        <v>41</v>
      </c>
      <c r="O173" s="18">
        <v>41870</v>
      </c>
      <c r="P173" s="18">
        <v>42215</v>
      </c>
      <c r="Q173" s="19" t="s">
        <v>42</v>
      </c>
    </row>
    <row r="174" spans="1:17">
      <c r="A174" s="9" t="s">
        <v>33</v>
      </c>
      <c r="B174" s="10" t="s">
        <v>34</v>
      </c>
      <c r="C174" s="10" t="s">
        <v>35</v>
      </c>
      <c r="D174" s="11">
        <v>1113864</v>
      </c>
      <c r="E174" s="10" t="s">
        <v>36</v>
      </c>
      <c r="F174" s="10" t="s">
        <v>290</v>
      </c>
      <c r="G174" s="12" t="s">
        <v>291</v>
      </c>
      <c r="H174" s="13" t="s">
        <v>898</v>
      </c>
      <c r="I174" s="9" t="s">
        <v>39</v>
      </c>
      <c r="J174" s="223">
        <v>150000</v>
      </c>
      <c r="K174" s="14">
        <v>150000</v>
      </c>
      <c r="L174" s="15" t="s">
        <v>44</v>
      </c>
      <c r="M174" s="16">
        <v>64590035</v>
      </c>
      <c r="N174" s="17" t="s">
        <v>41</v>
      </c>
      <c r="O174" s="18">
        <v>41870</v>
      </c>
      <c r="P174" s="18">
        <v>42215</v>
      </c>
      <c r="Q174" s="19" t="s">
        <v>42</v>
      </c>
    </row>
    <row r="175" spans="1:17">
      <c r="A175" s="9" t="s">
        <v>33</v>
      </c>
      <c r="B175" s="10" t="s">
        <v>34</v>
      </c>
      <c r="C175" s="10" t="s">
        <v>35</v>
      </c>
      <c r="D175" s="11">
        <v>1113864</v>
      </c>
      <c r="E175" s="10" t="s">
        <v>36</v>
      </c>
      <c r="F175" s="10" t="s">
        <v>292</v>
      </c>
      <c r="G175" s="12" t="s">
        <v>283</v>
      </c>
      <c r="H175" s="13" t="s">
        <v>503</v>
      </c>
      <c r="I175" s="9" t="s">
        <v>39</v>
      </c>
      <c r="J175" s="223">
        <v>300000</v>
      </c>
      <c r="K175" s="14">
        <v>300000</v>
      </c>
      <c r="L175" s="15" t="s">
        <v>40</v>
      </c>
      <c r="M175" s="16">
        <v>64590035</v>
      </c>
      <c r="N175" s="17" t="s">
        <v>41</v>
      </c>
      <c r="O175" s="18">
        <v>41870</v>
      </c>
      <c r="P175" s="18">
        <v>42215</v>
      </c>
      <c r="Q175" s="19" t="s">
        <v>42</v>
      </c>
    </row>
    <row r="176" spans="1:17">
      <c r="A176" s="9" t="s">
        <v>33</v>
      </c>
      <c r="B176" s="10" t="s">
        <v>34</v>
      </c>
      <c r="C176" s="10" t="s">
        <v>35</v>
      </c>
      <c r="D176" s="11">
        <v>1113864</v>
      </c>
      <c r="E176" s="10" t="s">
        <v>36</v>
      </c>
      <c r="F176" s="10" t="s">
        <v>293</v>
      </c>
      <c r="G176" s="12" t="s">
        <v>291</v>
      </c>
      <c r="H176" s="13" t="s">
        <v>503</v>
      </c>
      <c r="I176" s="9" t="s">
        <v>39</v>
      </c>
      <c r="J176" s="223">
        <v>300000</v>
      </c>
      <c r="K176" s="14">
        <v>300000</v>
      </c>
      <c r="L176" s="15" t="s">
        <v>44</v>
      </c>
      <c r="M176" s="16">
        <v>64590035</v>
      </c>
      <c r="N176" s="17" t="s">
        <v>41</v>
      </c>
      <c r="O176" s="18">
        <v>41870</v>
      </c>
      <c r="P176" s="18">
        <v>42215</v>
      </c>
      <c r="Q176" s="19" t="s">
        <v>42</v>
      </c>
    </row>
    <row r="177" spans="1:17">
      <c r="A177" s="9" t="s">
        <v>33</v>
      </c>
      <c r="B177" s="10" t="s">
        <v>34</v>
      </c>
      <c r="C177" s="10" t="s">
        <v>35</v>
      </c>
      <c r="D177" s="11">
        <v>1113864</v>
      </c>
      <c r="E177" s="10" t="s">
        <v>36</v>
      </c>
      <c r="F177" s="10" t="s">
        <v>294</v>
      </c>
      <c r="G177" s="12" t="s">
        <v>283</v>
      </c>
      <c r="H177" s="13" t="s">
        <v>898</v>
      </c>
      <c r="I177" s="9" t="s">
        <v>39</v>
      </c>
      <c r="J177" s="223">
        <v>100000</v>
      </c>
      <c r="K177" s="14">
        <v>100000</v>
      </c>
      <c r="L177" s="15" t="s">
        <v>40</v>
      </c>
      <c r="M177" s="16">
        <v>64590035</v>
      </c>
      <c r="N177" s="17" t="s">
        <v>41</v>
      </c>
      <c r="O177" s="18">
        <v>41870</v>
      </c>
      <c r="P177" s="18">
        <v>42215</v>
      </c>
      <c r="Q177" s="19" t="s">
        <v>42</v>
      </c>
    </row>
    <row r="178" spans="1:17">
      <c r="A178" s="9" t="s">
        <v>33</v>
      </c>
      <c r="B178" s="10" t="s">
        <v>34</v>
      </c>
      <c r="C178" s="10" t="s">
        <v>35</v>
      </c>
      <c r="D178" s="11">
        <v>1113864</v>
      </c>
      <c r="E178" s="10" t="s">
        <v>36</v>
      </c>
      <c r="F178" s="10" t="s">
        <v>295</v>
      </c>
      <c r="G178" s="12" t="s">
        <v>291</v>
      </c>
      <c r="H178" s="13" t="s">
        <v>898</v>
      </c>
      <c r="I178" s="9" t="s">
        <v>39</v>
      </c>
      <c r="J178" s="223">
        <v>100000</v>
      </c>
      <c r="K178" s="14">
        <v>100000</v>
      </c>
      <c r="L178" s="15" t="s">
        <v>44</v>
      </c>
      <c r="M178" s="16">
        <v>64590035</v>
      </c>
      <c r="N178" s="17" t="s">
        <v>41</v>
      </c>
      <c r="O178" s="18">
        <v>41870</v>
      </c>
      <c r="P178" s="18">
        <v>42215</v>
      </c>
      <c r="Q178" s="19" t="s">
        <v>42</v>
      </c>
    </row>
    <row r="179" spans="1:17">
      <c r="A179" s="9" t="s">
        <v>33</v>
      </c>
      <c r="B179" s="10" t="s">
        <v>34</v>
      </c>
      <c r="C179" s="10" t="s">
        <v>35</v>
      </c>
      <c r="D179" s="11">
        <v>1113864</v>
      </c>
      <c r="E179" s="10" t="s">
        <v>36</v>
      </c>
      <c r="F179" s="10" t="s">
        <v>296</v>
      </c>
      <c r="G179" s="12"/>
      <c r="H179" s="13" t="s">
        <v>898</v>
      </c>
      <c r="I179" s="9" t="s">
        <v>39</v>
      </c>
      <c r="J179" s="223">
        <v>1000000</v>
      </c>
      <c r="K179" s="14">
        <v>1000000</v>
      </c>
      <c r="L179" s="15"/>
      <c r="M179" s="16">
        <v>64590035</v>
      </c>
      <c r="N179" s="17" t="s">
        <v>41</v>
      </c>
      <c r="O179" s="18">
        <v>41870</v>
      </c>
      <c r="P179" s="18">
        <v>42215</v>
      </c>
      <c r="Q179" s="19" t="s">
        <v>42</v>
      </c>
    </row>
    <row r="180" spans="1:17">
      <c r="A180" s="9" t="s">
        <v>33</v>
      </c>
      <c r="B180" s="10" t="s">
        <v>34</v>
      </c>
      <c r="C180" s="10" t="s">
        <v>35</v>
      </c>
      <c r="D180" s="11">
        <v>1113864</v>
      </c>
      <c r="E180" s="10" t="s">
        <v>36</v>
      </c>
      <c r="F180" s="10" t="s">
        <v>297</v>
      </c>
      <c r="G180" s="12"/>
      <c r="H180" s="13" t="s">
        <v>898</v>
      </c>
      <c r="I180" s="9" t="s">
        <v>39</v>
      </c>
      <c r="J180" s="223">
        <v>1300000</v>
      </c>
      <c r="K180" s="14">
        <v>1800000</v>
      </c>
      <c r="L180" s="15"/>
      <c r="M180" s="16">
        <v>64590035</v>
      </c>
      <c r="N180" s="17" t="s">
        <v>41</v>
      </c>
      <c r="O180" s="18">
        <v>41870</v>
      </c>
      <c r="P180" s="18">
        <v>42215</v>
      </c>
      <c r="Q180" s="19" t="s">
        <v>42</v>
      </c>
    </row>
    <row r="181" spans="1:17">
      <c r="A181" s="9" t="s">
        <v>33</v>
      </c>
      <c r="B181" s="10" t="s">
        <v>34</v>
      </c>
      <c r="C181" s="10" t="s">
        <v>35</v>
      </c>
      <c r="D181" s="11">
        <v>1113864</v>
      </c>
      <c r="E181" s="10" t="s">
        <v>36</v>
      </c>
      <c r="F181" s="10" t="s">
        <v>298</v>
      </c>
      <c r="G181" s="12"/>
      <c r="H181" s="13" t="s">
        <v>898</v>
      </c>
      <c r="I181" s="9" t="s">
        <v>39</v>
      </c>
      <c r="J181" s="223">
        <v>1000000</v>
      </c>
      <c r="K181" s="14">
        <v>1300000</v>
      </c>
      <c r="L181" s="15"/>
      <c r="M181" s="16">
        <v>64590035</v>
      </c>
      <c r="N181" s="17" t="s">
        <v>41</v>
      </c>
      <c r="O181" s="18">
        <v>41870</v>
      </c>
      <c r="P181" s="18">
        <v>42215</v>
      </c>
      <c r="Q181" s="19" t="s">
        <v>42</v>
      </c>
    </row>
    <row r="182" spans="1:17">
      <c r="A182" s="9" t="s">
        <v>33</v>
      </c>
      <c r="B182" s="10" t="s">
        <v>34</v>
      </c>
      <c r="C182" s="10" t="s">
        <v>35</v>
      </c>
      <c r="D182" s="11">
        <v>1113864</v>
      </c>
      <c r="E182" s="10" t="s">
        <v>36</v>
      </c>
      <c r="F182" s="10" t="s">
        <v>299</v>
      </c>
      <c r="G182" s="12"/>
      <c r="H182" s="13" t="s">
        <v>898</v>
      </c>
      <c r="I182" s="9" t="s">
        <v>39</v>
      </c>
      <c r="J182" s="223">
        <v>1500000</v>
      </c>
      <c r="K182" s="14">
        <v>1820000</v>
      </c>
      <c r="L182" s="15"/>
      <c r="M182" s="16">
        <v>64590035</v>
      </c>
      <c r="N182" s="17" t="s">
        <v>41</v>
      </c>
      <c r="O182" s="18">
        <v>41870</v>
      </c>
      <c r="P182" s="18">
        <v>42215</v>
      </c>
      <c r="Q182" s="19" t="s">
        <v>42</v>
      </c>
    </row>
    <row r="183" spans="1:17">
      <c r="A183" s="9" t="s">
        <v>33</v>
      </c>
      <c r="B183" s="10" t="s">
        <v>34</v>
      </c>
      <c r="C183" s="10" t="s">
        <v>35</v>
      </c>
      <c r="D183" s="11">
        <v>1113864</v>
      </c>
      <c r="E183" s="10" t="s">
        <v>36</v>
      </c>
      <c r="F183" s="10" t="s">
        <v>300</v>
      </c>
      <c r="G183" s="12"/>
      <c r="H183" s="13" t="s">
        <v>898</v>
      </c>
      <c r="I183" s="9" t="s">
        <v>39</v>
      </c>
      <c r="J183" s="223">
        <v>1900000</v>
      </c>
      <c r="K183" s="14">
        <v>2140000</v>
      </c>
      <c r="L183" s="15"/>
      <c r="M183" s="16">
        <v>64590035</v>
      </c>
      <c r="N183" s="17" t="s">
        <v>41</v>
      </c>
      <c r="O183" s="18">
        <v>41870</v>
      </c>
      <c r="P183" s="18">
        <v>42215</v>
      </c>
      <c r="Q183" s="19" t="s">
        <v>42</v>
      </c>
    </row>
    <row r="184" spans="1:17">
      <c r="A184" s="9" t="s">
        <v>33</v>
      </c>
      <c r="B184" s="10" t="s">
        <v>34</v>
      </c>
      <c r="C184" s="10" t="s">
        <v>35</v>
      </c>
      <c r="D184" s="11">
        <v>1113864</v>
      </c>
      <c r="E184" s="10" t="s">
        <v>36</v>
      </c>
      <c r="F184" s="10" t="s">
        <v>301</v>
      </c>
      <c r="G184" s="12"/>
      <c r="H184" s="13" t="s">
        <v>898</v>
      </c>
      <c r="I184" s="9" t="s">
        <v>39</v>
      </c>
      <c r="J184" s="223">
        <v>1500000</v>
      </c>
      <c r="K184" s="14">
        <v>3190000</v>
      </c>
      <c r="L184" s="15"/>
      <c r="M184" s="16">
        <v>64590035</v>
      </c>
      <c r="N184" s="17" t="s">
        <v>41</v>
      </c>
      <c r="O184" s="18">
        <v>41870</v>
      </c>
      <c r="P184" s="18">
        <v>42215</v>
      </c>
      <c r="Q184" s="19" t="s">
        <v>42</v>
      </c>
    </row>
    <row r="185" spans="1:17">
      <c r="A185" s="9" t="s">
        <v>33</v>
      </c>
      <c r="B185" s="10" t="s">
        <v>34</v>
      </c>
      <c r="C185" s="10" t="s">
        <v>35</v>
      </c>
      <c r="D185" s="11">
        <v>1113864</v>
      </c>
      <c r="E185" s="10" t="s">
        <v>36</v>
      </c>
      <c r="F185" s="10" t="s">
        <v>302</v>
      </c>
      <c r="G185" s="12"/>
      <c r="H185" s="13" t="s">
        <v>898</v>
      </c>
      <c r="I185" s="9" t="s">
        <v>39</v>
      </c>
      <c r="J185" s="223">
        <v>1200000</v>
      </c>
      <c r="K185" s="14">
        <v>2570000</v>
      </c>
      <c r="L185" s="15"/>
      <c r="M185" s="16">
        <v>64590035</v>
      </c>
      <c r="N185" s="17" t="s">
        <v>41</v>
      </c>
      <c r="O185" s="18">
        <v>41870</v>
      </c>
      <c r="P185" s="18">
        <v>42215</v>
      </c>
      <c r="Q185" s="19" t="s">
        <v>42</v>
      </c>
    </row>
    <row r="186" spans="1:17">
      <c r="A186" s="9" t="s">
        <v>33</v>
      </c>
      <c r="B186" s="10" t="s">
        <v>34</v>
      </c>
      <c r="C186" s="10" t="s">
        <v>35</v>
      </c>
      <c r="D186" s="11">
        <v>1113864</v>
      </c>
      <c r="E186" s="10" t="s">
        <v>36</v>
      </c>
      <c r="F186" s="10" t="s">
        <v>303</v>
      </c>
      <c r="G186" s="12"/>
      <c r="H186" s="13" t="s">
        <v>898</v>
      </c>
      <c r="I186" s="9" t="s">
        <v>39</v>
      </c>
      <c r="J186" s="223">
        <v>700000</v>
      </c>
      <c r="K186" s="14">
        <v>3180000</v>
      </c>
      <c r="L186" s="15"/>
      <c r="M186" s="16">
        <v>64590035</v>
      </c>
      <c r="N186" s="17" t="s">
        <v>41</v>
      </c>
      <c r="O186" s="18">
        <v>41870</v>
      </c>
      <c r="P186" s="18">
        <v>42215</v>
      </c>
      <c r="Q186" s="19" t="s">
        <v>42</v>
      </c>
    </row>
    <row r="187" spans="1:17">
      <c r="A187" s="9" t="s">
        <v>33</v>
      </c>
      <c r="B187" s="10" t="s">
        <v>34</v>
      </c>
      <c r="C187" s="10" t="s">
        <v>35</v>
      </c>
      <c r="D187" s="11">
        <v>1113864</v>
      </c>
      <c r="E187" s="10" t="s">
        <v>36</v>
      </c>
      <c r="F187" s="10" t="s">
        <v>304</v>
      </c>
      <c r="G187" s="12"/>
      <c r="H187" s="13" t="s">
        <v>898</v>
      </c>
      <c r="I187" s="9" t="s">
        <v>39</v>
      </c>
      <c r="J187" s="223">
        <v>1500000</v>
      </c>
      <c r="K187" s="14">
        <v>4350000</v>
      </c>
      <c r="L187" s="15"/>
      <c r="M187" s="16">
        <v>64590035</v>
      </c>
      <c r="N187" s="17" t="s">
        <v>41</v>
      </c>
      <c r="O187" s="18">
        <v>41870</v>
      </c>
      <c r="P187" s="18">
        <v>42215</v>
      </c>
      <c r="Q187" s="19" t="s">
        <v>42</v>
      </c>
    </row>
    <row r="188" spans="1:17">
      <c r="A188" s="9" t="s">
        <v>33</v>
      </c>
      <c r="B188" s="10" t="s">
        <v>34</v>
      </c>
      <c r="C188" s="10" t="s">
        <v>35</v>
      </c>
      <c r="D188" s="11">
        <v>1113864</v>
      </c>
      <c r="E188" s="10" t="s">
        <v>36</v>
      </c>
      <c r="F188" s="10" t="s">
        <v>305</v>
      </c>
      <c r="G188" s="12"/>
      <c r="H188" s="13" t="s">
        <v>898</v>
      </c>
      <c r="I188" s="9" t="s">
        <v>39</v>
      </c>
      <c r="J188" s="223">
        <v>2200000</v>
      </c>
      <c r="K188" s="14">
        <v>5890000</v>
      </c>
      <c r="L188" s="15"/>
      <c r="M188" s="16">
        <v>64590035</v>
      </c>
      <c r="N188" s="17" t="s">
        <v>41</v>
      </c>
      <c r="O188" s="18">
        <v>41870</v>
      </c>
      <c r="P188" s="18">
        <v>42215</v>
      </c>
      <c r="Q188" s="19" t="s">
        <v>42</v>
      </c>
    </row>
    <row r="189" spans="1:17">
      <c r="A189" s="9" t="s">
        <v>33</v>
      </c>
      <c r="B189" s="10" t="s">
        <v>34</v>
      </c>
      <c r="C189" s="10" t="s">
        <v>35</v>
      </c>
      <c r="D189" s="11">
        <v>1113864</v>
      </c>
      <c r="E189" s="10" t="s">
        <v>36</v>
      </c>
      <c r="F189" s="10" t="s">
        <v>306</v>
      </c>
      <c r="G189" s="12"/>
      <c r="H189" s="13" t="s">
        <v>898</v>
      </c>
      <c r="I189" s="9" t="s">
        <v>39</v>
      </c>
      <c r="J189" s="223">
        <v>2200000</v>
      </c>
      <c r="K189" s="14">
        <v>6000000</v>
      </c>
      <c r="L189" s="15"/>
      <c r="M189" s="16">
        <v>64590035</v>
      </c>
      <c r="N189" s="17" t="s">
        <v>41</v>
      </c>
      <c r="O189" s="18">
        <v>41870</v>
      </c>
      <c r="P189" s="18">
        <v>42215</v>
      </c>
      <c r="Q189" s="19" t="s">
        <v>42</v>
      </c>
    </row>
    <row r="190" spans="1:17">
      <c r="A190" s="9" t="s">
        <v>33</v>
      </c>
      <c r="B190" s="10" t="s">
        <v>34</v>
      </c>
      <c r="C190" s="10" t="s">
        <v>35</v>
      </c>
      <c r="D190" s="11">
        <v>1113864</v>
      </c>
      <c r="E190" s="10" t="s">
        <v>36</v>
      </c>
      <c r="F190" s="10" t="s">
        <v>307</v>
      </c>
      <c r="G190" s="12"/>
      <c r="H190" s="13" t="s">
        <v>898</v>
      </c>
      <c r="I190" s="9" t="s">
        <v>39</v>
      </c>
      <c r="J190" s="223">
        <v>3200000</v>
      </c>
      <c r="K190" s="14">
        <v>3200000</v>
      </c>
      <c r="L190" s="15"/>
      <c r="M190" s="16">
        <v>64590035</v>
      </c>
      <c r="N190" s="17" t="s">
        <v>41</v>
      </c>
      <c r="O190" s="18">
        <v>41870</v>
      </c>
      <c r="P190" s="18">
        <v>42215</v>
      </c>
      <c r="Q190" s="19" t="s">
        <v>42</v>
      </c>
    </row>
    <row r="191" spans="1:17">
      <c r="A191" s="9" t="s">
        <v>33</v>
      </c>
      <c r="B191" s="10" t="s">
        <v>34</v>
      </c>
      <c r="C191" s="10" t="s">
        <v>35</v>
      </c>
      <c r="D191" s="11">
        <v>1113864</v>
      </c>
      <c r="E191" s="10" t="s">
        <v>36</v>
      </c>
      <c r="F191" s="10" t="s">
        <v>308</v>
      </c>
      <c r="G191" s="12"/>
      <c r="H191" s="13" t="s">
        <v>898</v>
      </c>
      <c r="I191" s="9" t="s">
        <v>39</v>
      </c>
      <c r="J191" s="223">
        <v>2650000</v>
      </c>
      <c r="K191" s="14">
        <v>2650000</v>
      </c>
      <c r="L191" s="15"/>
      <c r="M191" s="16">
        <v>64590035</v>
      </c>
      <c r="N191" s="17" t="s">
        <v>41</v>
      </c>
      <c r="O191" s="18">
        <v>41870</v>
      </c>
      <c r="P191" s="18">
        <v>42215</v>
      </c>
      <c r="Q191" s="19" t="s">
        <v>42</v>
      </c>
    </row>
    <row r="192" spans="1:17">
      <c r="A192" s="9" t="s">
        <v>33</v>
      </c>
      <c r="B192" s="10" t="s">
        <v>34</v>
      </c>
      <c r="C192" s="10" t="s">
        <v>35</v>
      </c>
      <c r="D192" s="11">
        <v>1113864</v>
      </c>
      <c r="E192" s="10" t="s">
        <v>36</v>
      </c>
      <c r="F192" s="10" t="s">
        <v>309</v>
      </c>
      <c r="G192" s="12"/>
      <c r="H192" s="13" t="s">
        <v>898</v>
      </c>
      <c r="I192" s="9" t="s">
        <v>39</v>
      </c>
      <c r="J192" s="223">
        <v>2300000</v>
      </c>
      <c r="K192" s="14">
        <v>2740000</v>
      </c>
      <c r="L192" s="15"/>
      <c r="M192" s="16">
        <v>64590035</v>
      </c>
      <c r="N192" s="17" t="s">
        <v>41</v>
      </c>
      <c r="O192" s="18">
        <v>41870</v>
      </c>
      <c r="P192" s="18">
        <v>42215</v>
      </c>
      <c r="Q192" s="19" t="s">
        <v>42</v>
      </c>
    </row>
    <row r="193" spans="1:17">
      <c r="A193" s="9" t="s">
        <v>33</v>
      </c>
      <c r="B193" s="10" t="s">
        <v>34</v>
      </c>
      <c r="C193" s="10" t="s">
        <v>35</v>
      </c>
      <c r="D193" s="11">
        <v>1113864</v>
      </c>
      <c r="E193" s="10" t="s">
        <v>36</v>
      </c>
      <c r="F193" s="10" t="s">
        <v>310</v>
      </c>
      <c r="G193" s="12"/>
      <c r="H193" s="13" t="s">
        <v>898</v>
      </c>
      <c r="I193" s="9" t="s">
        <v>39</v>
      </c>
      <c r="J193" s="223">
        <v>6000000</v>
      </c>
      <c r="K193" s="14">
        <v>6300000</v>
      </c>
      <c r="L193" s="15"/>
      <c r="M193" s="16">
        <v>64590035</v>
      </c>
      <c r="N193" s="17" t="s">
        <v>41</v>
      </c>
      <c r="O193" s="18">
        <v>41870</v>
      </c>
      <c r="P193" s="18">
        <v>42215</v>
      </c>
      <c r="Q193" s="19" t="s">
        <v>42</v>
      </c>
    </row>
    <row r="194" spans="1:17">
      <c r="A194" s="9" t="s">
        <v>33</v>
      </c>
      <c r="B194" s="10" t="s">
        <v>34</v>
      </c>
      <c r="C194" s="10" t="s">
        <v>35</v>
      </c>
      <c r="D194" s="11">
        <v>1113864</v>
      </c>
      <c r="E194" s="10" t="s">
        <v>36</v>
      </c>
      <c r="F194" s="10" t="s">
        <v>311</v>
      </c>
      <c r="G194" s="12"/>
      <c r="H194" s="13" t="s">
        <v>898</v>
      </c>
      <c r="I194" s="9" t="s">
        <v>39</v>
      </c>
      <c r="J194" s="223">
        <v>6500000</v>
      </c>
      <c r="K194" s="14">
        <v>7000000</v>
      </c>
      <c r="L194" s="15"/>
      <c r="M194" s="16">
        <v>64590035</v>
      </c>
      <c r="N194" s="17" t="s">
        <v>41</v>
      </c>
      <c r="O194" s="18">
        <v>41870</v>
      </c>
      <c r="P194" s="18">
        <v>42215</v>
      </c>
      <c r="Q194" s="19" t="s">
        <v>42</v>
      </c>
    </row>
    <row r="195" spans="1:17">
      <c r="A195" s="9" t="s">
        <v>33</v>
      </c>
      <c r="B195" s="10" t="s">
        <v>34</v>
      </c>
      <c r="C195" s="10" t="s">
        <v>35</v>
      </c>
      <c r="D195" s="11">
        <v>1113864</v>
      </c>
      <c r="E195" s="10" t="s">
        <v>36</v>
      </c>
      <c r="F195" s="10" t="s">
        <v>312</v>
      </c>
      <c r="G195" s="12"/>
      <c r="H195" s="13" t="s">
        <v>898</v>
      </c>
      <c r="I195" s="9" t="s">
        <v>39</v>
      </c>
      <c r="J195" s="223">
        <v>5000000</v>
      </c>
      <c r="K195" s="14">
        <v>5460000</v>
      </c>
      <c r="L195" s="15"/>
      <c r="M195" s="16">
        <v>64590035</v>
      </c>
      <c r="N195" s="17" t="s">
        <v>41</v>
      </c>
      <c r="O195" s="18">
        <v>41870</v>
      </c>
      <c r="P195" s="18">
        <v>42215</v>
      </c>
      <c r="Q195" s="19" t="s">
        <v>42</v>
      </c>
    </row>
    <row r="196" spans="1:17" ht="15">
      <c r="A196" s="9" t="s">
        <v>33</v>
      </c>
      <c r="B196" s="10" t="s">
        <v>34</v>
      </c>
      <c r="C196" s="10" t="s">
        <v>35</v>
      </c>
      <c r="D196" s="11">
        <v>1113864</v>
      </c>
      <c r="E196" s="10" t="s">
        <v>36</v>
      </c>
      <c r="F196" s="10" t="s">
        <v>313</v>
      </c>
      <c r="G196" s="27" t="s">
        <v>314</v>
      </c>
      <c r="H196" s="13" t="s">
        <v>898</v>
      </c>
      <c r="I196" s="9" t="s">
        <v>39</v>
      </c>
      <c r="J196" s="223">
        <v>3800000</v>
      </c>
      <c r="K196" s="14">
        <v>3800000</v>
      </c>
      <c r="L196" s="15"/>
      <c r="M196" s="16">
        <v>64590035</v>
      </c>
      <c r="N196" s="17" t="s">
        <v>41</v>
      </c>
      <c r="O196" s="18">
        <v>41870</v>
      </c>
      <c r="P196" s="18">
        <v>42215</v>
      </c>
      <c r="Q196" s="19" t="s">
        <v>42</v>
      </c>
    </row>
    <row r="197" spans="1:17" ht="15">
      <c r="A197" s="9" t="s">
        <v>33</v>
      </c>
      <c r="B197" s="10" t="s">
        <v>34</v>
      </c>
      <c r="C197" s="10" t="s">
        <v>35</v>
      </c>
      <c r="D197" s="11">
        <v>1113864</v>
      </c>
      <c r="E197" s="10" t="s">
        <v>36</v>
      </c>
      <c r="F197" s="10" t="s">
        <v>315</v>
      </c>
      <c r="G197" s="27" t="s">
        <v>314</v>
      </c>
      <c r="H197" s="13" t="s">
        <v>898</v>
      </c>
      <c r="I197" s="9" t="s">
        <v>39</v>
      </c>
      <c r="J197" s="223">
        <v>5000000</v>
      </c>
      <c r="K197" s="14">
        <v>5000000</v>
      </c>
      <c r="L197" s="15"/>
      <c r="M197" s="16">
        <v>64590035</v>
      </c>
      <c r="N197" s="17" t="s">
        <v>41</v>
      </c>
      <c r="O197" s="18">
        <v>41870</v>
      </c>
      <c r="P197" s="18">
        <v>42215</v>
      </c>
      <c r="Q197" s="19" t="s">
        <v>42</v>
      </c>
    </row>
    <row r="198" spans="1:17">
      <c r="A198" s="9" t="s">
        <v>33</v>
      </c>
      <c r="B198" s="10" t="s">
        <v>34</v>
      </c>
      <c r="C198" s="10" t="s">
        <v>35</v>
      </c>
      <c r="D198" s="11">
        <v>1113864</v>
      </c>
      <c r="E198" s="10" t="s">
        <v>36</v>
      </c>
      <c r="F198" s="10" t="s">
        <v>316</v>
      </c>
      <c r="G198" s="12"/>
      <c r="H198" s="13" t="s">
        <v>898</v>
      </c>
      <c r="I198" s="9" t="s">
        <v>39</v>
      </c>
      <c r="J198" s="223">
        <v>6000000</v>
      </c>
      <c r="K198" s="14">
        <v>6000000</v>
      </c>
      <c r="L198" s="15"/>
      <c r="M198" s="16">
        <v>64590035</v>
      </c>
      <c r="N198" s="17" t="s">
        <v>41</v>
      </c>
      <c r="O198" s="18">
        <v>41870</v>
      </c>
      <c r="P198" s="18">
        <v>42215</v>
      </c>
      <c r="Q198" s="19" t="s">
        <v>42</v>
      </c>
    </row>
    <row r="199" spans="1:17" ht="15">
      <c r="A199" s="9" t="s">
        <v>33</v>
      </c>
      <c r="B199" s="10" t="s">
        <v>34</v>
      </c>
      <c r="C199" s="10" t="s">
        <v>35</v>
      </c>
      <c r="D199" s="11">
        <v>1113864</v>
      </c>
      <c r="E199" s="10" t="s">
        <v>36</v>
      </c>
      <c r="F199" s="10" t="s">
        <v>317</v>
      </c>
      <c r="G199" s="27" t="s">
        <v>314</v>
      </c>
      <c r="H199" s="13" t="s">
        <v>898</v>
      </c>
      <c r="I199" s="9" t="s">
        <v>39</v>
      </c>
      <c r="J199" s="223">
        <v>2800000</v>
      </c>
      <c r="K199" s="14">
        <v>2800000</v>
      </c>
      <c r="L199" s="15"/>
      <c r="M199" s="16">
        <v>64590035</v>
      </c>
      <c r="N199" s="17" t="s">
        <v>41</v>
      </c>
      <c r="O199" s="18">
        <v>41870</v>
      </c>
      <c r="P199" s="18">
        <v>42215</v>
      </c>
      <c r="Q199" s="19" t="s">
        <v>42</v>
      </c>
    </row>
    <row r="200" spans="1:17">
      <c r="A200" s="9" t="s">
        <v>33</v>
      </c>
      <c r="B200" s="10" t="s">
        <v>34</v>
      </c>
      <c r="C200" s="10" t="s">
        <v>35</v>
      </c>
      <c r="D200" s="11">
        <v>1113864</v>
      </c>
      <c r="E200" s="10" t="s">
        <v>36</v>
      </c>
      <c r="F200" s="10" t="s">
        <v>318</v>
      </c>
      <c r="G200" s="12"/>
      <c r="H200" s="13" t="s">
        <v>898</v>
      </c>
      <c r="I200" s="9" t="s">
        <v>39</v>
      </c>
      <c r="J200" s="223">
        <v>2000000</v>
      </c>
      <c r="K200" s="14">
        <v>2000000</v>
      </c>
      <c r="L200" s="15"/>
      <c r="M200" s="16">
        <v>64590035</v>
      </c>
      <c r="N200" s="17" t="s">
        <v>41</v>
      </c>
      <c r="O200" s="18">
        <v>41870</v>
      </c>
      <c r="P200" s="18">
        <v>42215</v>
      </c>
      <c r="Q200" s="19" t="s">
        <v>42</v>
      </c>
    </row>
    <row r="201" spans="1:17">
      <c r="A201" s="9" t="s">
        <v>33</v>
      </c>
      <c r="B201" s="10" t="s">
        <v>34</v>
      </c>
      <c r="C201" s="10" t="s">
        <v>35</v>
      </c>
      <c r="D201" s="11">
        <v>1113864</v>
      </c>
      <c r="E201" s="10" t="s">
        <v>36</v>
      </c>
      <c r="F201" s="10" t="s">
        <v>319</v>
      </c>
      <c r="G201" s="12"/>
      <c r="H201" s="13" t="s">
        <v>898</v>
      </c>
      <c r="I201" s="9" t="s">
        <v>39</v>
      </c>
      <c r="J201" s="223">
        <v>4200000</v>
      </c>
      <c r="K201" s="14">
        <v>4200000</v>
      </c>
      <c r="L201" s="15"/>
      <c r="M201" s="16">
        <v>64590035</v>
      </c>
      <c r="N201" s="17" t="s">
        <v>41</v>
      </c>
      <c r="O201" s="18">
        <v>41870</v>
      </c>
      <c r="P201" s="18">
        <v>42215</v>
      </c>
      <c r="Q201" s="19" t="s">
        <v>42</v>
      </c>
    </row>
    <row r="202" spans="1:17">
      <c r="A202" s="9" t="s">
        <v>33</v>
      </c>
      <c r="B202" s="10" t="s">
        <v>34</v>
      </c>
      <c r="C202" s="10" t="s">
        <v>35</v>
      </c>
      <c r="D202" s="11">
        <v>1113864</v>
      </c>
      <c r="E202" s="10" t="s">
        <v>36</v>
      </c>
      <c r="F202" s="10" t="s">
        <v>320</v>
      </c>
      <c r="G202" s="12"/>
      <c r="H202" s="13" t="s">
        <v>898</v>
      </c>
      <c r="I202" s="9" t="s">
        <v>39</v>
      </c>
      <c r="J202" s="223">
        <v>2500000</v>
      </c>
      <c r="K202" s="14">
        <v>2500000</v>
      </c>
      <c r="L202" s="15"/>
      <c r="M202" s="16">
        <v>64590035</v>
      </c>
      <c r="N202" s="17" t="s">
        <v>41</v>
      </c>
      <c r="O202" s="18">
        <v>41870</v>
      </c>
      <c r="P202" s="18">
        <v>42215</v>
      </c>
      <c r="Q202" s="19" t="s">
        <v>42</v>
      </c>
    </row>
    <row r="203" spans="1:17">
      <c r="A203" s="9" t="s">
        <v>33</v>
      </c>
      <c r="B203" s="10" t="s">
        <v>34</v>
      </c>
      <c r="C203" s="10" t="s">
        <v>35</v>
      </c>
      <c r="D203" s="11">
        <v>1113864</v>
      </c>
      <c r="E203" s="10" t="s">
        <v>36</v>
      </c>
      <c r="F203" s="10" t="s">
        <v>321</v>
      </c>
      <c r="G203" s="12"/>
      <c r="H203" s="13" t="s">
        <v>898</v>
      </c>
      <c r="I203" s="9" t="s">
        <v>39</v>
      </c>
      <c r="J203" s="223">
        <v>2500000</v>
      </c>
      <c r="K203" s="14">
        <v>2500000</v>
      </c>
      <c r="L203" s="15"/>
      <c r="M203" s="16">
        <v>64590035</v>
      </c>
      <c r="N203" s="17" t="s">
        <v>41</v>
      </c>
      <c r="O203" s="18">
        <v>41870</v>
      </c>
      <c r="P203" s="18">
        <v>42215</v>
      </c>
      <c r="Q203" s="19" t="s">
        <v>42</v>
      </c>
    </row>
    <row r="204" spans="1:17">
      <c r="A204" s="9" t="s">
        <v>33</v>
      </c>
      <c r="B204" s="10" t="s">
        <v>34</v>
      </c>
      <c r="C204" s="10" t="s">
        <v>35</v>
      </c>
      <c r="D204" s="11">
        <v>1113864</v>
      </c>
      <c r="E204" s="10" t="s">
        <v>36</v>
      </c>
      <c r="F204" s="10" t="s">
        <v>322</v>
      </c>
      <c r="G204" s="12"/>
      <c r="H204" s="13" t="s">
        <v>898</v>
      </c>
      <c r="I204" s="9" t="s">
        <v>39</v>
      </c>
      <c r="J204" s="223">
        <v>2000000</v>
      </c>
      <c r="K204" s="14">
        <v>2000000</v>
      </c>
      <c r="L204" s="15"/>
      <c r="M204" s="16">
        <v>64590035</v>
      </c>
      <c r="N204" s="17" t="s">
        <v>41</v>
      </c>
      <c r="O204" s="18">
        <v>41870</v>
      </c>
      <c r="P204" s="18">
        <v>42215</v>
      </c>
      <c r="Q204" s="19" t="s">
        <v>42</v>
      </c>
    </row>
    <row r="205" spans="1:17">
      <c r="A205" s="9" t="s">
        <v>33</v>
      </c>
      <c r="B205" s="10" t="s">
        <v>34</v>
      </c>
      <c r="C205" s="10" t="s">
        <v>35</v>
      </c>
      <c r="D205" s="11">
        <v>1113864</v>
      </c>
      <c r="E205" s="10" t="s">
        <v>36</v>
      </c>
      <c r="F205" s="10" t="s">
        <v>323</v>
      </c>
      <c r="G205" s="12"/>
      <c r="H205" s="13" t="s">
        <v>898</v>
      </c>
      <c r="I205" s="9" t="s">
        <v>39</v>
      </c>
      <c r="J205" s="223">
        <v>4500000</v>
      </c>
      <c r="K205" s="14">
        <v>4500000</v>
      </c>
      <c r="L205" s="15"/>
      <c r="M205" s="16">
        <v>64590035</v>
      </c>
      <c r="N205" s="17" t="s">
        <v>41</v>
      </c>
      <c r="O205" s="18">
        <v>41870</v>
      </c>
      <c r="P205" s="18">
        <v>42215</v>
      </c>
      <c r="Q205" s="19" t="s">
        <v>42</v>
      </c>
    </row>
    <row r="206" spans="1:17">
      <c r="A206" s="9" t="s">
        <v>33</v>
      </c>
      <c r="B206" s="10" t="s">
        <v>34</v>
      </c>
      <c r="C206" s="10" t="s">
        <v>35</v>
      </c>
      <c r="D206" s="11">
        <v>1113864</v>
      </c>
      <c r="E206" s="10" t="s">
        <v>36</v>
      </c>
      <c r="F206" s="10" t="s">
        <v>324</v>
      </c>
      <c r="G206" s="12"/>
      <c r="H206" s="13" t="s">
        <v>898</v>
      </c>
      <c r="I206" s="9" t="s">
        <v>39</v>
      </c>
      <c r="J206" s="223">
        <v>3500000</v>
      </c>
      <c r="K206" s="14">
        <v>3500000</v>
      </c>
      <c r="L206" s="15"/>
      <c r="M206" s="16">
        <v>64590035</v>
      </c>
      <c r="N206" s="17" t="s">
        <v>41</v>
      </c>
      <c r="O206" s="18">
        <v>41870</v>
      </c>
      <c r="P206" s="18">
        <v>42215</v>
      </c>
      <c r="Q206" s="19" t="s">
        <v>42</v>
      </c>
    </row>
    <row r="207" spans="1:17">
      <c r="A207" s="9" t="s">
        <v>33</v>
      </c>
      <c r="B207" s="10" t="s">
        <v>34</v>
      </c>
      <c r="C207" s="10" t="s">
        <v>35</v>
      </c>
      <c r="D207" s="11">
        <v>1113864</v>
      </c>
      <c r="E207" s="10" t="s">
        <v>36</v>
      </c>
      <c r="F207" s="10" t="s">
        <v>325</v>
      </c>
      <c r="G207" s="12"/>
      <c r="H207" s="13" t="s">
        <v>898</v>
      </c>
      <c r="I207" s="9" t="s">
        <v>39</v>
      </c>
      <c r="J207" s="223">
        <v>1500000</v>
      </c>
      <c r="K207" s="14">
        <v>1500000</v>
      </c>
      <c r="L207" s="15"/>
      <c r="M207" s="16">
        <v>64590035</v>
      </c>
      <c r="N207" s="17" t="s">
        <v>41</v>
      </c>
      <c r="O207" s="18">
        <v>41870</v>
      </c>
      <c r="P207" s="18">
        <v>42215</v>
      </c>
      <c r="Q207" s="19" t="s">
        <v>42</v>
      </c>
    </row>
    <row r="208" spans="1:17">
      <c r="A208" s="9" t="s">
        <v>33</v>
      </c>
      <c r="B208" s="10" t="s">
        <v>34</v>
      </c>
      <c r="C208" s="10" t="s">
        <v>35</v>
      </c>
      <c r="D208" s="11">
        <v>1113864</v>
      </c>
      <c r="E208" s="10" t="s">
        <v>36</v>
      </c>
      <c r="F208" s="10" t="s">
        <v>326</v>
      </c>
      <c r="G208" s="12"/>
      <c r="H208" s="13" t="s">
        <v>898</v>
      </c>
      <c r="I208" s="9" t="s">
        <v>39</v>
      </c>
      <c r="J208" s="223">
        <v>2000000</v>
      </c>
      <c r="K208" s="14">
        <v>2000000</v>
      </c>
      <c r="L208" s="15"/>
      <c r="M208" s="16">
        <v>64590035</v>
      </c>
      <c r="N208" s="17" t="s">
        <v>41</v>
      </c>
      <c r="O208" s="18">
        <v>41870</v>
      </c>
      <c r="P208" s="18">
        <v>42215</v>
      </c>
      <c r="Q208" s="19" t="s">
        <v>42</v>
      </c>
    </row>
    <row r="209" spans="1:17" ht="15">
      <c r="A209" s="9" t="s">
        <v>33</v>
      </c>
      <c r="B209" s="10" t="s">
        <v>34</v>
      </c>
      <c r="C209" s="10" t="s">
        <v>35</v>
      </c>
      <c r="D209" s="11">
        <v>1113864</v>
      </c>
      <c r="E209" s="10" t="s">
        <v>36</v>
      </c>
      <c r="F209" s="10" t="s">
        <v>327</v>
      </c>
      <c r="G209" s="22" t="s">
        <v>328</v>
      </c>
      <c r="H209" s="13" t="s">
        <v>898</v>
      </c>
      <c r="I209" s="9" t="s">
        <v>39</v>
      </c>
      <c r="J209" s="223">
        <v>260000</v>
      </c>
      <c r="K209" s="14">
        <v>260000</v>
      </c>
      <c r="L209" s="15"/>
      <c r="M209" s="16">
        <v>64590035</v>
      </c>
      <c r="N209" s="17" t="s">
        <v>41</v>
      </c>
      <c r="O209" s="18">
        <v>41870</v>
      </c>
      <c r="P209" s="18">
        <v>42215</v>
      </c>
      <c r="Q209" s="19" t="s">
        <v>42</v>
      </c>
    </row>
    <row r="210" spans="1:17" ht="22.5">
      <c r="A210" s="9" t="s">
        <v>33</v>
      </c>
      <c r="B210" s="10" t="s">
        <v>34</v>
      </c>
      <c r="C210" s="10" t="s">
        <v>35</v>
      </c>
      <c r="D210" s="11">
        <v>1113864</v>
      </c>
      <c r="E210" s="10" t="s">
        <v>36</v>
      </c>
      <c r="F210" s="10" t="s">
        <v>329</v>
      </c>
      <c r="G210" s="12" t="s">
        <v>330</v>
      </c>
      <c r="H210" s="13" t="s">
        <v>898</v>
      </c>
      <c r="I210" s="9" t="s">
        <v>39</v>
      </c>
      <c r="J210" s="223">
        <v>260000</v>
      </c>
      <c r="K210" s="14">
        <v>260000</v>
      </c>
      <c r="L210" s="15"/>
      <c r="M210" s="16">
        <v>64590035</v>
      </c>
      <c r="N210" s="17" t="s">
        <v>41</v>
      </c>
      <c r="O210" s="18">
        <v>41870</v>
      </c>
      <c r="P210" s="18">
        <v>42215</v>
      </c>
      <c r="Q210" s="19" t="s">
        <v>42</v>
      </c>
    </row>
    <row r="211" spans="1:17" ht="15">
      <c r="A211" s="9" t="s">
        <v>33</v>
      </c>
      <c r="B211" s="10" t="s">
        <v>34</v>
      </c>
      <c r="C211" s="10" t="s">
        <v>35</v>
      </c>
      <c r="D211" s="11">
        <v>1113864</v>
      </c>
      <c r="E211" s="10" t="s">
        <v>36</v>
      </c>
      <c r="F211" s="10" t="s">
        <v>331</v>
      </c>
      <c r="G211" s="23" t="s">
        <v>332</v>
      </c>
      <c r="H211" s="13" t="s">
        <v>898</v>
      </c>
      <c r="I211" s="9" t="s">
        <v>39</v>
      </c>
      <c r="J211" s="223">
        <v>300000</v>
      </c>
      <c r="K211" s="14">
        <v>300000</v>
      </c>
      <c r="L211" s="15"/>
      <c r="M211" s="16">
        <v>64590035</v>
      </c>
      <c r="N211" s="17" t="s">
        <v>41</v>
      </c>
      <c r="O211" s="18">
        <v>41870</v>
      </c>
      <c r="P211" s="18">
        <v>42215</v>
      </c>
      <c r="Q211" s="19" t="s">
        <v>42</v>
      </c>
    </row>
    <row r="212" spans="1:17" ht="15">
      <c r="A212" s="9" t="s">
        <v>33</v>
      </c>
      <c r="B212" s="10" t="s">
        <v>34</v>
      </c>
      <c r="C212" s="10" t="s">
        <v>35</v>
      </c>
      <c r="D212" s="11">
        <v>1113864</v>
      </c>
      <c r="E212" s="10" t="s">
        <v>36</v>
      </c>
      <c r="F212" s="10" t="s">
        <v>333</v>
      </c>
      <c r="G212" s="23" t="s">
        <v>334</v>
      </c>
      <c r="H212" s="13" t="s">
        <v>898</v>
      </c>
      <c r="I212" s="9" t="s">
        <v>39</v>
      </c>
      <c r="J212" s="223">
        <v>300000</v>
      </c>
      <c r="K212" s="14">
        <v>300000</v>
      </c>
      <c r="L212" s="15"/>
      <c r="M212" s="16">
        <v>64590035</v>
      </c>
      <c r="N212" s="17" t="s">
        <v>41</v>
      </c>
      <c r="O212" s="18">
        <v>41870</v>
      </c>
      <c r="P212" s="18">
        <v>42215</v>
      </c>
      <c r="Q212" s="19" t="s">
        <v>42</v>
      </c>
    </row>
    <row r="213" spans="1:17">
      <c r="A213" s="9" t="s">
        <v>33</v>
      </c>
      <c r="B213" s="10" t="s">
        <v>34</v>
      </c>
      <c r="C213" s="10" t="s">
        <v>35</v>
      </c>
      <c r="D213" s="11">
        <v>1113864</v>
      </c>
      <c r="E213" s="10" t="s">
        <v>36</v>
      </c>
      <c r="F213" s="10" t="s">
        <v>335</v>
      </c>
      <c r="G213" s="12" t="s">
        <v>336</v>
      </c>
      <c r="H213" s="13" t="s">
        <v>898</v>
      </c>
      <c r="I213" s="9" t="s">
        <v>39</v>
      </c>
      <c r="J213" s="223">
        <v>350000</v>
      </c>
      <c r="K213" s="14">
        <v>350000</v>
      </c>
      <c r="L213" s="15"/>
      <c r="M213" s="16">
        <v>64590035</v>
      </c>
      <c r="N213" s="17" t="s">
        <v>41</v>
      </c>
      <c r="O213" s="18">
        <v>41870</v>
      </c>
      <c r="P213" s="18">
        <v>42215</v>
      </c>
      <c r="Q213" s="19" t="s">
        <v>42</v>
      </c>
    </row>
    <row r="214" spans="1:17">
      <c r="A214" s="9" t="s">
        <v>33</v>
      </c>
      <c r="B214" s="10" t="s">
        <v>34</v>
      </c>
      <c r="C214" s="10" t="s">
        <v>35</v>
      </c>
      <c r="D214" s="11">
        <v>1113864</v>
      </c>
      <c r="E214" s="10" t="s">
        <v>36</v>
      </c>
      <c r="F214" s="10" t="s">
        <v>337</v>
      </c>
      <c r="G214" s="12" t="s">
        <v>328</v>
      </c>
      <c r="H214" s="13" t="s">
        <v>895</v>
      </c>
      <c r="I214" s="9" t="s">
        <v>39</v>
      </c>
      <c r="J214" s="223">
        <v>260000</v>
      </c>
      <c r="K214" s="14">
        <v>500000</v>
      </c>
      <c r="L214" s="15"/>
      <c r="M214" s="16">
        <v>64590035</v>
      </c>
      <c r="N214" s="17" t="s">
        <v>41</v>
      </c>
      <c r="O214" s="18">
        <v>41870</v>
      </c>
      <c r="P214" s="18">
        <v>42215</v>
      </c>
      <c r="Q214" s="19" t="s">
        <v>42</v>
      </c>
    </row>
    <row r="215" spans="1:17" ht="22.5">
      <c r="A215" s="9" t="s">
        <v>33</v>
      </c>
      <c r="B215" s="10" t="s">
        <v>34</v>
      </c>
      <c r="C215" s="10" t="s">
        <v>35</v>
      </c>
      <c r="D215" s="11">
        <v>1113864</v>
      </c>
      <c r="E215" s="10" t="s">
        <v>36</v>
      </c>
      <c r="F215" s="10" t="s">
        <v>338</v>
      </c>
      <c r="G215" s="12" t="s">
        <v>330</v>
      </c>
      <c r="H215" s="13" t="s">
        <v>895</v>
      </c>
      <c r="I215" s="9" t="s">
        <v>39</v>
      </c>
      <c r="J215" s="223">
        <v>260000</v>
      </c>
      <c r="K215" s="14">
        <v>500000</v>
      </c>
      <c r="L215" s="15"/>
      <c r="M215" s="16">
        <v>64590035</v>
      </c>
      <c r="N215" s="17" t="s">
        <v>41</v>
      </c>
      <c r="O215" s="18">
        <v>41870</v>
      </c>
      <c r="P215" s="18">
        <v>42215</v>
      </c>
      <c r="Q215" s="19" t="s">
        <v>42</v>
      </c>
    </row>
    <row r="216" spans="1:17">
      <c r="A216" s="9" t="s">
        <v>33</v>
      </c>
      <c r="B216" s="10" t="s">
        <v>34</v>
      </c>
      <c r="C216" s="10" t="s">
        <v>35</v>
      </c>
      <c r="D216" s="11">
        <v>1113864</v>
      </c>
      <c r="E216" s="10" t="s">
        <v>36</v>
      </c>
      <c r="F216" s="10" t="s">
        <v>339</v>
      </c>
      <c r="G216" s="12" t="s">
        <v>332</v>
      </c>
      <c r="H216" s="13" t="s">
        <v>895</v>
      </c>
      <c r="I216" s="9" t="s">
        <v>39</v>
      </c>
      <c r="J216" s="223">
        <v>300000</v>
      </c>
      <c r="K216" s="14">
        <v>500000</v>
      </c>
      <c r="L216" s="15"/>
      <c r="M216" s="16">
        <v>64590035</v>
      </c>
      <c r="N216" s="17" t="s">
        <v>41</v>
      </c>
      <c r="O216" s="18">
        <v>41870</v>
      </c>
      <c r="P216" s="18">
        <v>42215</v>
      </c>
      <c r="Q216" s="19" t="s">
        <v>42</v>
      </c>
    </row>
    <row r="217" spans="1:17" ht="15">
      <c r="A217" s="9" t="s">
        <v>33</v>
      </c>
      <c r="B217" s="10" t="s">
        <v>34</v>
      </c>
      <c r="C217" s="10" t="s">
        <v>35</v>
      </c>
      <c r="D217" s="11">
        <v>1113864</v>
      </c>
      <c r="E217" s="10" t="s">
        <v>36</v>
      </c>
      <c r="F217" s="10" t="s">
        <v>340</v>
      </c>
      <c r="G217" s="23" t="s">
        <v>334</v>
      </c>
      <c r="H217" s="13" t="s">
        <v>895</v>
      </c>
      <c r="I217" s="9" t="s">
        <v>39</v>
      </c>
      <c r="J217" s="223">
        <v>300000</v>
      </c>
      <c r="K217" s="14">
        <v>550000</v>
      </c>
      <c r="L217" s="15"/>
      <c r="M217" s="16">
        <v>64590035</v>
      </c>
      <c r="N217" s="17" t="s">
        <v>41</v>
      </c>
      <c r="O217" s="18">
        <v>41870</v>
      </c>
      <c r="P217" s="18">
        <v>42215</v>
      </c>
      <c r="Q217" s="19" t="s">
        <v>42</v>
      </c>
    </row>
    <row r="218" spans="1:17">
      <c r="A218" s="9" t="s">
        <v>33</v>
      </c>
      <c r="B218" s="10" t="s">
        <v>34</v>
      </c>
      <c r="C218" s="10" t="s">
        <v>35</v>
      </c>
      <c r="D218" s="11">
        <v>1113864</v>
      </c>
      <c r="E218" s="10" t="s">
        <v>36</v>
      </c>
      <c r="F218" s="10" t="s">
        <v>341</v>
      </c>
      <c r="G218" s="12" t="s">
        <v>336</v>
      </c>
      <c r="H218" s="13" t="s">
        <v>895</v>
      </c>
      <c r="I218" s="9" t="s">
        <v>39</v>
      </c>
      <c r="J218" s="223">
        <v>350000</v>
      </c>
      <c r="K218" s="14">
        <v>600000</v>
      </c>
      <c r="L218" s="15"/>
      <c r="M218" s="16">
        <v>64590035</v>
      </c>
      <c r="N218" s="17" t="s">
        <v>41</v>
      </c>
      <c r="O218" s="18">
        <v>41870</v>
      </c>
      <c r="P218" s="18">
        <v>42215</v>
      </c>
      <c r="Q218" s="19" t="s">
        <v>42</v>
      </c>
    </row>
    <row r="219" spans="1:17">
      <c r="A219" s="9" t="s">
        <v>33</v>
      </c>
      <c r="B219" s="10" t="s">
        <v>34</v>
      </c>
      <c r="C219" s="10" t="s">
        <v>35</v>
      </c>
      <c r="D219" s="11">
        <v>1113864</v>
      </c>
      <c r="E219" s="10" t="s">
        <v>36</v>
      </c>
      <c r="F219" s="10" t="s">
        <v>342</v>
      </c>
      <c r="G219" s="12" t="s">
        <v>343</v>
      </c>
      <c r="H219" s="13" t="s">
        <v>897</v>
      </c>
      <c r="I219" s="9" t="s">
        <v>39</v>
      </c>
      <c r="J219" s="223">
        <v>500000</v>
      </c>
      <c r="K219" s="14">
        <v>1000000</v>
      </c>
      <c r="L219" s="15"/>
      <c r="M219" s="16">
        <v>64590035</v>
      </c>
      <c r="N219" s="17" t="s">
        <v>41</v>
      </c>
      <c r="O219" s="18">
        <v>41870</v>
      </c>
      <c r="P219" s="18">
        <v>42215</v>
      </c>
      <c r="Q219" s="19" t="s">
        <v>42</v>
      </c>
    </row>
    <row r="220" spans="1:17">
      <c r="A220" s="9" t="s">
        <v>33</v>
      </c>
      <c r="B220" s="10" t="s">
        <v>34</v>
      </c>
      <c r="C220" s="10" t="s">
        <v>35</v>
      </c>
      <c r="D220" s="11">
        <v>1113864</v>
      </c>
      <c r="E220" s="10" t="s">
        <v>36</v>
      </c>
      <c r="F220" s="10" t="s">
        <v>344</v>
      </c>
      <c r="G220" s="12" t="s">
        <v>345</v>
      </c>
      <c r="H220" s="13" t="s">
        <v>897</v>
      </c>
      <c r="I220" s="9" t="s">
        <v>39</v>
      </c>
      <c r="J220" s="223">
        <v>600000</v>
      </c>
      <c r="K220" s="14">
        <v>1500000</v>
      </c>
      <c r="L220" s="15"/>
      <c r="M220" s="16">
        <v>64590035</v>
      </c>
      <c r="N220" s="17" t="s">
        <v>41</v>
      </c>
      <c r="O220" s="18">
        <v>41870</v>
      </c>
      <c r="P220" s="18">
        <v>42215</v>
      </c>
      <c r="Q220" s="19" t="s">
        <v>42</v>
      </c>
    </row>
    <row r="221" spans="1:17">
      <c r="A221" s="9" t="s">
        <v>33</v>
      </c>
      <c r="B221" s="10" t="s">
        <v>34</v>
      </c>
      <c r="C221" s="10" t="s">
        <v>35</v>
      </c>
      <c r="D221" s="11">
        <v>1113864</v>
      </c>
      <c r="E221" s="10" t="s">
        <v>36</v>
      </c>
      <c r="F221" s="10" t="s">
        <v>346</v>
      </c>
      <c r="G221" s="12" t="s">
        <v>347</v>
      </c>
      <c r="H221" s="13" t="s">
        <v>897</v>
      </c>
      <c r="I221" s="9" t="s">
        <v>39</v>
      </c>
      <c r="J221" s="223">
        <v>700000</v>
      </c>
      <c r="K221" s="14">
        <v>2000000</v>
      </c>
      <c r="L221" s="15"/>
      <c r="M221" s="16">
        <v>64590035</v>
      </c>
      <c r="N221" s="17" t="s">
        <v>41</v>
      </c>
      <c r="O221" s="18">
        <v>41870</v>
      </c>
      <c r="P221" s="18">
        <v>42215</v>
      </c>
      <c r="Q221" s="19" t="s">
        <v>42</v>
      </c>
    </row>
    <row r="222" spans="1:17">
      <c r="A222" s="9" t="s">
        <v>33</v>
      </c>
      <c r="B222" s="10" t="s">
        <v>34</v>
      </c>
      <c r="C222" s="10" t="s">
        <v>35</v>
      </c>
      <c r="D222" s="11">
        <v>1113864</v>
      </c>
      <c r="E222" s="10" t="s">
        <v>36</v>
      </c>
      <c r="F222" s="10" t="s">
        <v>348</v>
      </c>
      <c r="G222" s="12" t="s">
        <v>349</v>
      </c>
      <c r="H222" s="13" t="s">
        <v>897</v>
      </c>
      <c r="I222" s="9" t="s">
        <v>39</v>
      </c>
      <c r="J222" s="223">
        <v>600000</v>
      </c>
      <c r="K222" s="14">
        <v>1000000</v>
      </c>
      <c r="L222" s="15"/>
      <c r="M222" s="16">
        <v>64590035</v>
      </c>
      <c r="N222" s="17" t="s">
        <v>41</v>
      </c>
      <c r="O222" s="18">
        <v>41870</v>
      </c>
      <c r="P222" s="18">
        <v>42215</v>
      </c>
      <c r="Q222" s="19" t="s">
        <v>42</v>
      </c>
    </row>
    <row r="223" spans="1:17">
      <c r="A223" s="9" t="s">
        <v>33</v>
      </c>
      <c r="B223" s="10" t="s">
        <v>34</v>
      </c>
      <c r="C223" s="10" t="s">
        <v>35</v>
      </c>
      <c r="D223" s="11">
        <v>1113864</v>
      </c>
      <c r="E223" s="10" t="s">
        <v>36</v>
      </c>
      <c r="F223" s="10" t="s">
        <v>350</v>
      </c>
      <c r="G223" s="12" t="s">
        <v>351</v>
      </c>
      <c r="H223" s="13" t="s">
        <v>897</v>
      </c>
      <c r="I223" s="9" t="s">
        <v>39</v>
      </c>
      <c r="J223" s="223">
        <v>650000</v>
      </c>
      <c r="K223" s="14">
        <v>1300000</v>
      </c>
      <c r="L223" s="15"/>
      <c r="M223" s="16">
        <v>64590035</v>
      </c>
      <c r="N223" s="17" t="s">
        <v>41</v>
      </c>
      <c r="O223" s="18">
        <v>41870</v>
      </c>
      <c r="P223" s="18">
        <v>42215</v>
      </c>
      <c r="Q223" s="19" t="s">
        <v>42</v>
      </c>
    </row>
    <row r="224" spans="1:17">
      <c r="A224" s="9" t="s">
        <v>33</v>
      </c>
      <c r="B224" s="10" t="s">
        <v>34</v>
      </c>
      <c r="C224" s="10" t="s">
        <v>35</v>
      </c>
      <c r="D224" s="11">
        <v>1113864</v>
      </c>
      <c r="E224" s="10" t="s">
        <v>36</v>
      </c>
      <c r="F224" s="10" t="s">
        <v>352</v>
      </c>
      <c r="G224" s="12" t="s">
        <v>353</v>
      </c>
      <c r="H224" s="13" t="s">
        <v>897</v>
      </c>
      <c r="I224" s="9" t="s">
        <v>39</v>
      </c>
      <c r="J224" s="223">
        <v>700000</v>
      </c>
      <c r="K224" s="14">
        <v>1600000</v>
      </c>
      <c r="L224" s="15"/>
      <c r="M224" s="16">
        <v>64590035</v>
      </c>
      <c r="N224" s="17" t="s">
        <v>41</v>
      </c>
      <c r="O224" s="18">
        <v>41870</v>
      </c>
      <c r="P224" s="18">
        <v>42215</v>
      </c>
      <c r="Q224" s="19" t="s">
        <v>42</v>
      </c>
    </row>
    <row r="225" spans="1:17">
      <c r="A225" s="9" t="s">
        <v>33</v>
      </c>
      <c r="B225" s="10" t="s">
        <v>34</v>
      </c>
      <c r="C225" s="10" t="s">
        <v>35</v>
      </c>
      <c r="D225" s="11">
        <v>1113864</v>
      </c>
      <c r="E225" s="10" t="s">
        <v>36</v>
      </c>
      <c r="F225" s="10" t="s">
        <v>354</v>
      </c>
      <c r="G225" s="12" t="s">
        <v>355</v>
      </c>
      <c r="H225" s="13" t="s">
        <v>897</v>
      </c>
      <c r="I225" s="9" t="s">
        <v>39</v>
      </c>
      <c r="J225" s="223">
        <v>900000</v>
      </c>
      <c r="K225" s="14">
        <v>2300000</v>
      </c>
      <c r="L225" s="15"/>
      <c r="M225" s="16">
        <v>64590035</v>
      </c>
      <c r="N225" s="17" t="s">
        <v>41</v>
      </c>
      <c r="O225" s="18">
        <v>41870</v>
      </c>
      <c r="P225" s="18">
        <v>42215</v>
      </c>
      <c r="Q225" s="19" t="s">
        <v>42</v>
      </c>
    </row>
    <row r="226" spans="1:17">
      <c r="A226" s="9" t="s">
        <v>33</v>
      </c>
      <c r="B226" s="10" t="s">
        <v>34</v>
      </c>
      <c r="C226" s="10" t="s">
        <v>35</v>
      </c>
      <c r="D226" s="11">
        <v>1113864</v>
      </c>
      <c r="E226" s="10" t="s">
        <v>36</v>
      </c>
      <c r="F226" s="10" t="s">
        <v>356</v>
      </c>
      <c r="G226" s="12" t="s">
        <v>357</v>
      </c>
      <c r="H226" s="13" t="s">
        <v>897</v>
      </c>
      <c r="I226" s="9" t="s">
        <v>39</v>
      </c>
      <c r="J226" s="223">
        <v>850000</v>
      </c>
      <c r="K226" s="14">
        <v>2300000</v>
      </c>
      <c r="L226" s="15"/>
      <c r="M226" s="16">
        <v>64590035</v>
      </c>
      <c r="N226" s="17" t="s">
        <v>41</v>
      </c>
      <c r="O226" s="18">
        <v>41870</v>
      </c>
      <c r="P226" s="18">
        <v>42215</v>
      </c>
      <c r="Q226" s="19" t="s">
        <v>42</v>
      </c>
    </row>
    <row r="227" spans="1:17">
      <c r="A227" s="9" t="s">
        <v>33</v>
      </c>
      <c r="B227" s="10" t="s">
        <v>34</v>
      </c>
      <c r="C227" s="10" t="s">
        <v>35</v>
      </c>
      <c r="D227" s="11">
        <v>1113864</v>
      </c>
      <c r="E227" s="10" t="s">
        <v>36</v>
      </c>
      <c r="F227" s="10" t="s">
        <v>358</v>
      </c>
      <c r="G227" s="12" t="s">
        <v>359</v>
      </c>
      <c r="H227" s="13" t="s">
        <v>897</v>
      </c>
      <c r="I227" s="9" t="s">
        <v>39</v>
      </c>
      <c r="J227" s="223">
        <v>900000</v>
      </c>
      <c r="K227" s="14">
        <v>3200000</v>
      </c>
      <c r="L227" s="15"/>
      <c r="M227" s="16">
        <v>64590035</v>
      </c>
      <c r="N227" s="17" t="s">
        <v>41</v>
      </c>
      <c r="O227" s="18">
        <v>41870</v>
      </c>
      <c r="P227" s="18">
        <v>42215</v>
      </c>
      <c r="Q227" s="19" t="s">
        <v>42</v>
      </c>
    </row>
    <row r="228" spans="1:17">
      <c r="A228" s="9" t="s">
        <v>33</v>
      </c>
      <c r="B228" s="10" t="s">
        <v>34</v>
      </c>
      <c r="C228" s="10" t="s">
        <v>35</v>
      </c>
      <c r="D228" s="11">
        <v>1113864</v>
      </c>
      <c r="E228" s="10" t="s">
        <v>36</v>
      </c>
      <c r="F228" s="10" t="s">
        <v>360</v>
      </c>
      <c r="G228" s="12" t="s">
        <v>361</v>
      </c>
      <c r="H228" s="13" t="s">
        <v>897</v>
      </c>
      <c r="I228" s="9" t="s">
        <v>39</v>
      </c>
      <c r="J228" s="223">
        <v>950000</v>
      </c>
      <c r="K228" s="14">
        <v>4300000</v>
      </c>
      <c r="L228" s="15"/>
      <c r="M228" s="16">
        <v>64590035</v>
      </c>
      <c r="N228" s="17" t="s">
        <v>41</v>
      </c>
      <c r="O228" s="18">
        <v>41870</v>
      </c>
      <c r="P228" s="18">
        <v>42215</v>
      </c>
      <c r="Q228" s="19" t="s">
        <v>42</v>
      </c>
    </row>
    <row r="229" spans="1:17">
      <c r="A229" s="9" t="s">
        <v>33</v>
      </c>
      <c r="B229" s="10" t="s">
        <v>34</v>
      </c>
      <c r="C229" s="10" t="s">
        <v>35</v>
      </c>
      <c r="D229" s="11">
        <v>1113864</v>
      </c>
      <c r="E229" s="10" t="s">
        <v>36</v>
      </c>
      <c r="F229" s="10" t="s">
        <v>362</v>
      </c>
      <c r="G229" s="12" t="s">
        <v>363</v>
      </c>
      <c r="H229" s="13" t="s">
        <v>897</v>
      </c>
      <c r="I229" s="9" t="s">
        <v>39</v>
      </c>
      <c r="J229" s="223">
        <v>950000</v>
      </c>
      <c r="K229" s="14">
        <v>4800000</v>
      </c>
      <c r="L229" s="15"/>
      <c r="M229" s="16">
        <v>64590035</v>
      </c>
      <c r="N229" s="17" t="s">
        <v>41</v>
      </c>
      <c r="O229" s="18">
        <v>41870</v>
      </c>
      <c r="P229" s="18">
        <v>42215</v>
      </c>
      <c r="Q229" s="19" t="s">
        <v>42</v>
      </c>
    </row>
    <row r="230" spans="1:17">
      <c r="A230" s="9" t="s">
        <v>33</v>
      </c>
      <c r="B230" s="10" t="s">
        <v>34</v>
      </c>
      <c r="C230" s="10" t="s">
        <v>35</v>
      </c>
      <c r="D230" s="11">
        <v>1113864</v>
      </c>
      <c r="E230" s="10" t="s">
        <v>36</v>
      </c>
      <c r="F230" s="10" t="s">
        <v>364</v>
      </c>
      <c r="G230" s="12" t="s">
        <v>365</v>
      </c>
      <c r="H230" s="13" t="s">
        <v>897</v>
      </c>
      <c r="I230" s="9" t="s">
        <v>39</v>
      </c>
      <c r="J230" s="223">
        <v>950000</v>
      </c>
      <c r="K230" s="14">
        <v>3100000</v>
      </c>
      <c r="L230" s="15"/>
      <c r="M230" s="16">
        <v>64590035</v>
      </c>
      <c r="N230" s="17" t="s">
        <v>41</v>
      </c>
      <c r="O230" s="18">
        <v>41870</v>
      </c>
      <c r="P230" s="18">
        <v>42215</v>
      </c>
      <c r="Q230" s="19" t="s">
        <v>42</v>
      </c>
    </row>
    <row r="231" spans="1:17">
      <c r="A231" s="9" t="s">
        <v>33</v>
      </c>
      <c r="B231" s="10" t="s">
        <v>34</v>
      </c>
      <c r="C231" s="10" t="s">
        <v>35</v>
      </c>
      <c r="D231" s="11">
        <v>1113864</v>
      </c>
      <c r="E231" s="10" t="s">
        <v>36</v>
      </c>
      <c r="F231" s="10" t="s">
        <v>366</v>
      </c>
      <c r="G231" s="12" t="s">
        <v>367</v>
      </c>
      <c r="H231" s="13" t="s">
        <v>897</v>
      </c>
      <c r="I231" s="9" t="s">
        <v>39</v>
      </c>
      <c r="J231" s="223">
        <v>700000</v>
      </c>
      <c r="K231" s="14">
        <v>2000000</v>
      </c>
      <c r="L231" s="15"/>
      <c r="M231" s="16">
        <v>64590035</v>
      </c>
      <c r="N231" s="17" t="s">
        <v>41</v>
      </c>
      <c r="O231" s="18">
        <v>41870</v>
      </c>
      <c r="P231" s="18">
        <v>42215</v>
      </c>
      <c r="Q231" s="19" t="s">
        <v>42</v>
      </c>
    </row>
    <row r="232" spans="1:17">
      <c r="A232" s="9" t="s">
        <v>33</v>
      </c>
      <c r="B232" s="10" t="s">
        <v>34</v>
      </c>
      <c r="C232" s="10" t="s">
        <v>35</v>
      </c>
      <c r="D232" s="11">
        <v>1113864</v>
      </c>
      <c r="E232" s="10" t="s">
        <v>36</v>
      </c>
      <c r="F232" s="10" t="s">
        <v>368</v>
      </c>
      <c r="G232" s="12" t="s">
        <v>369</v>
      </c>
      <c r="H232" s="13" t="s">
        <v>897</v>
      </c>
      <c r="I232" s="9" t="s">
        <v>39</v>
      </c>
      <c r="J232" s="223">
        <v>750000</v>
      </c>
      <c r="K232" s="14">
        <v>5000000</v>
      </c>
      <c r="L232" s="15"/>
      <c r="M232" s="16">
        <v>64590035</v>
      </c>
      <c r="N232" s="17" t="s">
        <v>41</v>
      </c>
      <c r="O232" s="18">
        <v>41870</v>
      </c>
      <c r="P232" s="18">
        <v>42215</v>
      </c>
      <c r="Q232" s="19" t="s">
        <v>42</v>
      </c>
    </row>
    <row r="233" spans="1:17">
      <c r="A233" s="9" t="s">
        <v>33</v>
      </c>
      <c r="B233" s="10" t="s">
        <v>34</v>
      </c>
      <c r="C233" s="10" t="s">
        <v>35</v>
      </c>
      <c r="D233" s="11">
        <v>1113864</v>
      </c>
      <c r="E233" s="10" t="s">
        <v>36</v>
      </c>
      <c r="F233" s="10" t="s">
        <v>370</v>
      </c>
      <c r="G233" s="12" t="s">
        <v>371</v>
      </c>
      <c r="H233" s="13" t="s">
        <v>897</v>
      </c>
      <c r="I233" s="9" t="s">
        <v>39</v>
      </c>
      <c r="J233" s="223">
        <v>850000</v>
      </c>
      <c r="K233" s="14">
        <v>5600000</v>
      </c>
      <c r="L233" s="15"/>
      <c r="M233" s="16">
        <v>64590035</v>
      </c>
      <c r="N233" s="17" t="s">
        <v>41</v>
      </c>
      <c r="O233" s="18">
        <v>41870</v>
      </c>
      <c r="P233" s="18">
        <v>42215</v>
      </c>
      <c r="Q233" s="19" t="s">
        <v>42</v>
      </c>
    </row>
    <row r="234" spans="1:17">
      <c r="A234" s="9" t="s">
        <v>33</v>
      </c>
      <c r="B234" s="10" t="s">
        <v>34</v>
      </c>
      <c r="C234" s="10" t="s">
        <v>35</v>
      </c>
      <c r="D234" s="11">
        <v>1113864</v>
      </c>
      <c r="E234" s="10" t="s">
        <v>36</v>
      </c>
      <c r="F234" s="10" t="s">
        <v>372</v>
      </c>
      <c r="G234" s="12" t="s">
        <v>373</v>
      </c>
      <c r="H234" s="13" t="s">
        <v>897</v>
      </c>
      <c r="I234" s="9" t="s">
        <v>39</v>
      </c>
      <c r="J234" s="223">
        <v>700000</v>
      </c>
      <c r="K234" s="14">
        <v>4500000</v>
      </c>
      <c r="L234" s="15"/>
      <c r="M234" s="16">
        <v>64590035</v>
      </c>
      <c r="N234" s="17" t="s">
        <v>41</v>
      </c>
      <c r="O234" s="18">
        <v>41870</v>
      </c>
      <c r="P234" s="18">
        <v>42215</v>
      </c>
      <c r="Q234" s="19" t="s">
        <v>42</v>
      </c>
    </row>
    <row r="235" spans="1:17">
      <c r="A235" s="9" t="s">
        <v>33</v>
      </c>
      <c r="B235" s="10" t="s">
        <v>34</v>
      </c>
      <c r="C235" s="10" t="s">
        <v>35</v>
      </c>
      <c r="D235" s="11">
        <v>1113864</v>
      </c>
      <c r="E235" s="10" t="s">
        <v>36</v>
      </c>
      <c r="F235" s="10" t="s">
        <v>374</v>
      </c>
      <c r="G235" s="12" t="s">
        <v>375</v>
      </c>
      <c r="H235" s="13" t="s">
        <v>897</v>
      </c>
      <c r="I235" s="9" t="s">
        <v>39</v>
      </c>
      <c r="J235" s="223">
        <v>750000</v>
      </c>
      <c r="K235" s="14">
        <v>750000</v>
      </c>
      <c r="L235" s="15"/>
      <c r="M235" s="16">
        <v>64590035</v>
      </c>
      <c r="N235" s="17" t="s">
        <v>41</v>
      </c>
      <c r="O235" s="18">
        <v>41870</v>
      </c>
      <c r="P235" s="18">
        <v>42215</v>
      </c>
      <c r="Q235" s="19" t="s">
        <v>42</v>
      </c>
    </row>
    <row r="236" spans="1:17">
      <c r="A236" s="9" t="s">
        <v>33</v>
      </c>
      <c r="B236" s="10" t="s">
        <v>34</v>
      </c>
      <c r="C236" s="10" t="s">
        <v>35</v>
      </c>
      <c r="D236" s="11">
        <v>1113864</v>
      </c>
      <c r="E236" s="10" t="s">
        <v>36</v>
      </c>
      <c r="F236" s="10" t="s">
        <v>376</v>
      </c>
      <c r="G236" s="12" t="s">
        <v>377</v>
      </c>
      <c r="H236" s="13" t="s">
        <v>897</v>
      </c>
      <c r="I236" s="9" t="s">
        <v>39</v>
      </c>
      <c r="J236" s="223">
        <v>900000</v>
      </c>
      <c r="K236" s="14">
        <v>900000</v>
      </c>
      <c r="L236" s="15"/>
      <c r="M236" s="16">
        <v>64590035</v>
      </c>
      <c r="N236" s="17" t="s">
        <v>41</v>
      </c>
      <c r="O236" s="18">
        <v>41870</v>
      </c>
      <c r="P236" s="18">
        <v>42215</v>
      </c>
      <c r="Q236" s="19" t="s">
        <v>42</v>
      </c>
    </row>
    <row r="237" spans="1:17">
      <c r="A237" s="9" t="s">
        <v>33</v>
      </c>
      <c r="B237" s="10" t="s">
        <v>34</v>
      </c>
      <c r="C237" s="10" t="s">
        <v>35</v>
      </c>
      <c r="D237" s="11">
        <v>1113864</v>
      </c>
      <c r="E237" s="10" t="s">
        <v>36</v>
      </c>
      <c r="F237" s="10" t="s">
        <v>378</v>
      </c>
      <c r="G237" s="12" t="s">
        <v>379</v>
      </c>
      <c r="H237" s="13" t="s">
        <v>897</v>
      </c>
      <c r="I237" s="9" t="s">
        <v>39</v>
      </c>
      <c r="J237" s="223">
        <v>900000</v>
      </c>
      <c r="K237" s="14">
        <v>900000</v>
      </c>
      <c r="L237" s="15"/>
      <c r="M237" s="16">
        <v>64590035</v>
      </c>
      <c r="N237" s="17" t="s">
        <v>41</v>
      </c>
      <c r="O237" s="18">
        <v>41870</v>
      </c>
      <c r="P237" s="18">
        <v>42215</v>
      </c>
      <c r="Q237" s="19" t="s">
        <v>42</v>
      </c>
    </row>
    <row r="238" spans="1:17">
      <c r="A238" s="9" t="s">
        <v>33</v>
      </c>
      <c r="B238" s="10" t="s">
        <v>34</v>
      </c>
      <c r="C238" s="10" t="s">
        <v>35</v>
      </c>
      <c r="D238" s="11">
        <v>1113864</v>
      </c>
      <c r="E238" s="10" t="s">
        <v>36</v>
      </c>
      <c r="F238" s="10" t="s">
        <v>380</v>
      </c>
      <c r="G238" s="12" t="s">
        <v>381</v>
      </c>
      <c r="H238" s="13" t="s">
        <v>897</v>
      </c>
      <c r="I238" s="9" t="s">
        <v>39</v>
      </c>
      <c r="J238" s="223">
        <v>700000</v>
      </c>
      <c r="K238" s="14">
        <v>700000</v>
      </c>
      <c r="L238" s="15"/>
      <c r="M238" s="16">
        <v>64590035</v>
      </c>
      <c r="N238" s="17" t="s">
        <v>41</v>
      </c>
      <c r="O238" s="18">
        <v>41870</v>
      </c>
      <c r="P238" s="18">
        <v>42215</v>
      </c>
      <c r="Q238" s="19" t="s">
        <v>42</v>
      </c>
    </row>
    <row r="239" spans="1:17">
      <c r="A239" s="9" t="s">
        <v>33</v>
      </c>
      <c r="B239" s="10" t="s">
        <v>34</v>
      </c>
      <c r="C239" s="10" t="s">
        <v>35</v>
      </c>
      <c r="D239" s="11">
        <v>1113864</v>
      </c>
      <c r="E239" s="10" t="s">
        <v>36</v>
      </c>
      <c r="F239" s="10" t="s">
        <v>382</v>
      </c>
      <c r="G239" s="12" t="s">
        <v>383</v>
      </c>
      <c r="H239" s="13" t="s">
        <v>897</v>
      </c>
      <c r="I239" s="9" t="s">
        <v>39</v>
      </c>
      <c r="J239" s="223">
        <v>600000</v>
      </c>
      <c r="K239" s="14">
        <v>600000</v>
      </c>
      <c r="L239" s="15"/>
      <c r="M239" s="16">
        <v>64590035</v>
      </c>
      <c r="N239" s="17" t="s">
        <v>41</v>
      </c>
      <c r="O239" s="18">
        <v>41870</v>
      </c>
      <c r="P239" s="18">
        <v>42215</v>
      </c>
      <c r="Q239" s="19" t="s">
        <v>42</v>
      </c>
    </row>
    <row r="240" spans="1:17">
      <c r="A240" s="9" t="s">
        <v>33</v>
      </c>
      <c r="B240" s="10" t="s">
        <v>34</v>
      </c>
      <c r="C240" s="10" t="s">
        <v>35</v>
      </c>
      <c r="D240" s="11">
        <v>1113864</v>
      </c>
      <c r="E240" s="10" t="s">
        <v>36</v>
      </c>
      <c r="F240" s="10" t="s">
        <v>384</v>
      </c>
      <c r="G240" s="12" t="s">
        <v>385</v>
      </c>
      <c r="H240" s="13" t="s">
        <v>897</v>
      </c>
      <c r="I240" s="9" t="s">
        <v>39</v>
      </c>
      <c r="J240" s="223">
        <v>1000000</v>
      </c>
      <c r="K240" s="14">
        <v>1000000</v>
      </c>
      <c r="L240" s="15"/>
      <c r="M240" s="16">
        <v>64590035</v>
      </c>
      <c r="N240" s="17" t="s">
        <v>41</v>
      </c>
      <c r="O240" s="18">
        <v>41870</v>
      </c>
      <c r="P240" s="18">
        <v>42215</v>
      </c>
      <c r="Q240" s="19" t="s">
        <v>42</v>
      </c>
    </row>
    <row r="241" spans="1:17">
      <c r="A241" s="9" t="s">
        <v>33</v>
      </c>
      <c r="B241" s="10" t="s">
        <v>34</v>
      </c>
      <c r="C241" s="10" t="s">
        <v>35</v>
      </c>
      <c r="D241" s="11">
        <v>1113864</v>
      </c>
      <c r="E241" s="10" t="s">
        <v>36</v>
      </c>
      <c r="F241" s="10" t="s">
        <v>386</v>
      </c>
      <c r="G241" s="12" t="s">
        <v>387</v>
      </c>
      <c r="H241" s="13" t="s">
        <v>897</v>
      </c>
      <c r="I241" s="9" t="s">
        <v>39</v>
      </c>
      <c r="J241" s="223">
        <v>800000</v>
      </c>
      <c r="K241" s="14">
        <v>800000</v>
      </c>
      <c r="L241" s="15"/>
      <c r="M241" s="16">
        <v>64590035</v>
      </c>
      <c r="N241" s="17" t="s">
        <v>41</v>
      </c>
      <c r="O241" s="18">
        <v>41870</v>
      </c>
      <c r="P241" s="18">
        <v>42215</v>
      </c>
      <c r="Q241" s="19" t="s">
        <v>42</v>
      </c>
    </row>
    <row r="242" spans="1:17" ht="15">
      <c r="A242" s="9" t="s">
        <v>33</v>
      </c>
      <c r="B242" s="10" t="s">
        <v>34</v>
      </c>
      <c r="C242" s="10" t="s">
        <v>35</v>
      </c>
      <c r="D242" s="11">
        <v>1113864</v>
      </c>
      <c r="E242" s="10" t="s">
        <v>36</v>
      </c>
      <c r="F242" s="10" t="s">
        <v>388</v>
      </c>
      <c r="G242" s="28" t="s">
        <v>389</v>
      </c>
      <c r="H242" s="13" t="s">
        <v>897</v>
      </c>
      <c r="I242" s="9" t="s">
        <v>39</v>
      </c>
      <c r="J242" s="223">
        <v>1000000</v>
      </c>
      <c r="K242" s="14">
        <v>1000000</v>
      </c>
      <c r="L242" s="15"/>
      <c r="M242" s="16">
        <v>64590035</v>
      </c>
      <c r="N242" s="17" t="s">
        <v>41</v>
      </c>
      <c r="O242" s="18">
        <v>41870</v>
      </c>
      <c r="P242" s="18">
        <v>42215</v>
      </c>
      <c r="Q242" s="19" t="s">
        <v>42</v>
      </c>
    </row>
    <row r="243" spans="1:17">
      <c r="A243" s="9" t="s">
        <v>33</v>
      </c>
      <c r="B243" s="10" t="s">
        <v>34</v>
      </c>
      <c r="C243" s="10" t="s">
        <v>35</v>
      </c>
      <c r="D243" s="11">
        <v>1113864</v>
      </c>
      <c r="E243" s="10" t="s">
        <v>36</v>
      </c>
      <c r="F243" s="10" t="s">
        <v>390</v>
      </c>
      <c r="G243" s="12" t="s">
        <v>391</v>
      </c>
      <c r="H243" s="13" t="s">
        <v>897</v>
      </c>
      <c r="I243" s="9" t="s">
        <v>39</v>
      </c>
      <c r="J243" s="223">
        <v>1200000</v>
      </c>
      <c r="K243" s="14">
        <v>1200000</v>
      </c>
      <c r="L243" s="15"/>
      <c r="M243" s="16">
        <v>64590035</v>
      </c>
      <c r="N243" s="17" t="s">
        <v>41</v>
      </c>
      <c r="O243" s="18">
        <v>41870</v>
      </c>
      <c r="P243" s="18">
        <v>42215</v>
      </c>
      <c r="Q243" s="19" t="s">
        <v>42</v>
      </c>
    </row>
    <row r="244" spans="1:17">
      <c r="A244" s="9" t="s">
        <v>33</v>
      </c>
      <c r="B244" s="10" t="s">
        <v>34</v>
      </c>
      <c r="C244" s="10" t="s">
        <v>35</v>
      </c>
      <c r="D244" s="11">
        <v>1113864</v>
      </c>
      <c r="E244" s="10" t="s">
        <v>36</v>
      </c>
      <c r="F244" s="10" t="s">
        <v>392</v>
      </c>
      <c r="G244" s="12" t="s">
        <v>393</v>
      </c>
      <c r="H244" s="13" t="s">
        <v>897</v>
      </c>
      <c r="I244" s="9" t="s">
        <v>39</v>
      </c>
      <c r="J244" s="223">
        <v>1000000</v>
      </c>
      <c r="K244" s="14">
        <v>1000000</v>
      </c>
      <c r="L244" s="15"/>
      <c r="M244" s="16">
        <v>64590035</v>
      </c>
      <c r="N244" s="17" t="s">
        <v>41</v>
      </c>
      <c r="O244" s="18">
        <v>41870</v>
      </c>
      <c r="P244" s="18">
        <v>42215</v>
      </c>
      <c r="Q244" s="19" t="s">
        <v>42</v>
      </c>
    </row>
    <row r="245" spans="1:17">
      <c r="A245" s="9" t="s">
        <v>33</v>
      </c>
      <c r="B245" s="10" t="s">
        <v>34</v>
      </c>
      <c r="C245" s="10" t="s">
        <v>35</v>
      </c>
      <c r="D245" s="11">
        <v>1113864</v>
      </c>
      <c r="E245" s="10" t="s">
        <v>36</v>
      </c>
      <c r="F245" s="10" t="s">
        <v>394</v>
      </c>
      <c r="G245" s="12" t="s">
        <v>395</v>
      </c>
      <c r="H245" s="13" t="s">
        <v>897</v>
      </c>
      <c r="I245" s="9" t="s">
        <v>39</v>
      </c>
      <c r="J245" s="223">
        <v>1000000</v>
      </c>
      <c r="K245" s="14">
        <v>1000000</v>
      </c>
      <c r="L245" s="15"/>
      <c r="M245" s="16">
        <v>64590035</v>
      </c>
      <c r="N245" s="17" t="s">
        <v>41</v>
      </c>
      <c r="O245" s="18">
        <v>41870</v>
      </c>
      <c r="P245" s="18">
        <v>42215</v>
      </c>
      <c r="Q245" s="19" t="s">
        <v>42</v>
      </c>
    </row>
    <row r="246" spans="1:17">
      <c r="A246" s="9" t="s">
        <v>33</v>
      </c>
      <c r="B246" s="10" t="s">
        <v>34</v>
      </c>
      <c r="C246" s="10" t="s">
        <v>35</v>
      </c>
      <c r="D246" s="11">
        <v>1113864</v>
      </c>
      <c r="E246" s="10" t="s">
        <v>36</v>
      </c>
      <c r="F246" s="10" t="s">
        <v>396</v>
      </c>
      <c r="G246" s="12" t="s">
        <v>397</v>
      </c>
      <c r="H246" s="13" t="s">
        <v>897</v>
      </c>
      <c r="I246" s="9" t="s">
        <v>39</v>
      </c>
      <c r="J246" s="223">
        <v>800000</v>
      </c>
      <c r="K246" s="14">
        <v>800000</v>
      </c>
      <c r="L246" s="15"/>
      <c r="M246" s="16">
        <v>64590035</v>
      </c>
      <c r="N246" s="17" t="s">
        <v>41</v>
      </c>
      <c r="O246" s="18">
        <v>41870</v>
      </c>
      <c r="P246" s="18">
        <v>42215</v>
      </c>
      <c r="Q246" s="19" t="s">
        <v>42</v>
      </c>
    </row>
    <row r="247" spans="1:17">
      <c r="A247" s="9" t="s">
        <v>33</v>
      </c>
      <c r="B247" s="10" t="s">
        <v>34</v>
      </c>
      <c r="C247" s="10" t="s">
        <v>35</v>
      </c>
      <c r="D247" s="11">
        <v>1113864</v>
      </c>
      <c r="E247" s="10" t="s">
        <v>36</v>
      </c>
      <c r="F247" s="10" t="s">
        <v>398</v>
      </c>
      <c r="G247" s="12" t="s">
        <v>399</v>
      </c>
      <c r="H247" s="13" t="s">
        <v>897</v>
      </c>
      <c r="I247" s="9" t="s">
        <v>39</v>
      </c>
      <c r="J247" s="223">
        <v>850000</v>
      </c>
      <c r="K247" s="14">
        <v>850000</v>
      </c>
      <c r="L247" s="15"/>
      <c r="M247" s="16">
        <v>64590035</v>
      </c>
      <c r="N247" s="17" t="s">
        <v>41</v>
      </c>
      <c r="O247" s="18">
        <v>41870</v>
      </c>
      <c r="P247" s="18">
        <v>42215</v>
      </c>
      <c r="Q247" s="19" t="s">
        <v>42</v>
      </c>
    </row>
    <row r="248" spans="1:17">
      <c r="A248" s="9" t="s">
        <v>33</v>
      </c>
      <c r="B248" s="10" t="s">
        <v>34</v>
      </c>
      <c r="C248" s="10" t="s">
        <v>35</v>
      </c>
      <c r="D248" s="11">
        <v>1113864</v>
      </c>
      <c r="E248" s="10" t="s">
        <v>36</v>
      </c>
      <c r="F248" s="10" t="s">
        <v>400</v>
      </c>
      <c r="G248" s="12" t="s">
        <v>401</v>
      </c>
      <c r="H248" s="13" t="s">
        <v>432</v>
      </c>
      <c r="I248" s="9" t="s">
        <v>39</v>
      </c>
      <c r="J248" s="223">
        <v>145000</v>
      </c>
      <c r="K248" s="14">
        <v>145000</v>
      </c>
      <c r="L248" s="15" t="s">
        <v>40</v>
      </c>
      <c r="M248" s="16">
        <v>64590035</v>
      </c>
      <c r="N248" s="17" t="s">
        <v>41</v>
      </c>
      <c r="O248" s="18">
        <v>41870</v>
      </c>
      <c r="P248" s="18">
        <v>42215</v>
      </c>
      <c r="Q248" s="19" t="s">
        <v>42</v>
      </c>
    </row>
    <row r="249" spans="1:17">
      <c r="A249" s="9" t="s">
        <v>33</v>
      </c>
      <c r="B249" s="10" t="s">
        <v>34</v>
      </c>
      <c r="C249" s="10" t="s">
        <v>35</v>
      </c>
      <c r="D249" s="11">
        <v>1113864</v>
      </c>
      <c r="E249" s="10" t="s">
        <v>36</v>
      </c>
      <c r="F249" s="10" t="s">
        <v>402</v>
      </c>
      <c r="G249" s="12" t="s">
        <v>401</v>
      </c>
      <c r="H249" s="13" t="s">
        <v>432</v>
      </c>
      <c r="I249" s="9" t="s">
        <v>39</v>
      </c>
      <c r="J249" s="223">
        <v>155000</v>
      </c>
      <c r="K249" s="14">
        <v>155000</v>
      </c>
      <c r="L249" s="15" t="s">
        <v>44</v>
      </c>
      <c r="M249" s="16">
        <v>64590035</v>
      </c>
      <c r="N249" s="17" t="s">
        <v>41</v>
      </c>
      <c r="O249" s="18">
        <v>41870</v>
      </c>
      <c r="P249" s="18">
        <v>42215</v>
      </c>
      <c r="Q249" s="19" t="s">
        <v>42</v>
      </c>
    </row>
    <row r="250" spans="1:17" ht="22.5">
      <c r="A250" s="9" t="s">
        <v>33</v>
      </c>
      <c r="B250" s="10" t="s">
        <v>34</v>
      </c>
      <c r="C250" s="10" t="s">
        <v>35</v>
      </c>
      <c r="D250" s="11">
        <v>1113864</v>
      </c>
      <c r="E250" s="10" t="s">
        <v>36</v>
      </c>
      <c r="F250" s="10" t="s">
        <v>403</v>
      </c>
      <c r="G250" s="12" t="s">
        <v>404</v>
      </c>
      <c r="H250" s="13" t="s">
        <v>432</v>
      </c>
      <c r="I250" s="9" t="s">
        <v>39</v>
      </c>
      <c r="J250" s="223">
        <v>210000</v>
      </c>
      <c r="K250" s="14">
        <v>210000</v>
      </c>
      <c r="L250" s="15" t="s">
        <v>40</v>
      </c>
      <c r="M250" s="16">
        <v>64590035</v>
      </c>
      <c r="N250" s="17" t="s">
        <v>41</v>
      </c>
      <c r="O250" s="18">
        <v>41870</v>
      </c>
      <c r="P250" s="18">
        <v>42215</v>
      </c>
      <c r="Q250" s="19" t="s">
        <v>42</v>
      </c>
    </row>
    <row r="251" spans="1:17" ht="22.5">
      <c r="A251" s="9" t="s">
        <v>33</v>
      </c>
      <c r="B251" s="10" t="s">
        <v>34</v>
      </c>
      <c r="C251" s="10" t="s">
        <v>35</v>
      </c>
      <c r="D251" s="11">
        <v>1113864</v>
      </c>
      <c r="E251" s="10" t="s">
        <v>36</v>
      </c>
      <c r="F251" s="10" t="s">
        <v>405</v>
      </c>
      <c r="G251" s="12" t="s">
        <v>404</v>
      </c>
      <c r="H251" s="13" t="s">
        <v>432</v>
      </c>
      <c r="I251" s="9" t="s">
        <v>39</v>
      </c>
      <c r="J251" s="223">
        <v>210000</v>
      </c>
      <c r="K251" s="14">
        <v>210000</v>
      </c>
      <c r="L251" s="15" t="s">
        <v>44</v>
      </c>
      <c r="M251" s="16">
        <v>64590035</v>
      </c>
      <c r="N251" s="17" t="s">
        <v>41</v>
      </c>
      <c r="O251" s="18">
        <v>41870</v>
      </c>
      <c r="P251" s="18">
        <v>42215</v>
      </c>
      <c r="Q251" s="19" t="s">
        <v>42</v>
      </c>
    </row>
    <row r="252" spans="1:17" ht="22.5">
      <c r="A252" s="9" t="s">
        <v>33</v>
      </c>
      <c r="B252" s="10" t="s">
        <v>34</v>
      </c>
      <c r="C252" s="10" t="s">
        <v>35</v>
      </c>
      <c r="D252" s="11">
        <v>1113864</v>
      </c>
      <c r="E252" s="10" t="s">
        <v>36</v>
      </c>
      <c r="F252" s="10" t="s">
        <v>406</v>
      </c>
      <c r="G252" s="12" t="s">
        <v>407</v>
      </c>
      <c r="H252" s="13" t="s">
        <v>715</v>
      </c>
      <c r="I252" s="9" t="s">
        <v>39</v>
      </c>
      <c r="J252" s="223">
        <v>23000</v>
      </c>
      <c r="K252" s="14">
        <v>23000</v>
      </c>
      <c r="L252" s="15" t="s">
        <v>40</v>
      </c>
      <c r="M252" s="16">
        <v>64590035</v>
      </c>
      <c r="N252" s="17" t="s">
        <v>41</v>
      </c>
      <c r="O252" s="18">
        <v>41870</v>
      </c>
      <c r="P252" s="18">
        <v>42215</v>
      </c>
      <c r="Q252" s="19" t="s">
        <v>42</v>
      </c>
    </row>
    <row r="253" spans="1:17" ht="22.5">
      <c r="A253" s="9" t="s">
        <v>33</v>
      </c>
      <c r="B253" s="10" t="s">
        <v>34</v>
      </c>
      <c r="C253" s="10" t="s">
        <v>35</v>
      </c>
      <c r="D253" s="11">
        <v>1113864</v>
      </c>
      <c r="E253" s="10" t="s">
        <v>36</v>
      </c>
      <c r="F253" s="10" t="s">
        <v>408</v>
      </c>
      <c r="G253" s="12" t="s">
        <v>407</v>
      </c>
      <c r="H253" s="13" t="s">
        <v>715</v>
      </c>
      <c r="I253" s="9" t="s">
        <v>39</v>
      </c>
      <c r="J253" s="223">
        <v>23000</v>
      </c>
      <c r="K253" s="14">
        <v>23000</v>
      </c>
      <c r="L253" s="15" t="s">
        <v>44</v>
      </c>
      <c r="M253" s="16">
        <v>64590035</v>
      </c>
      <c r="N253" s="17" t="s">
        <v>41</v>
      </c>
      <c r="O253" s="18">
        <v>41870</v>
      </c>
      <c r="P253" s="18">
        <v>42215</v>
      </c>
      <c r="Q253" s="19" t="s">
        <v>42</v>
      </c>
    </row>
    <row r="254" spans="1:17" ht="22.5">
      <c r="A254" s="9" t="s">
        <v>33</v>
      </c>
      <c r="B254" s="10" t="s">
        <v>34</v>
      </c>
      <c r="C254" s="10" t="s">
        <v>35</v>
      </c>
      <c r="D254" s="11">
        <v>1113864</v>
      </c>
      <c r="E254" s="10" t="s">
        <v>36</v>
      </c>
      <c r="F254" s="10" t="s">
        <v>409</v>
      </c>
      <c r="G254" s="12" t="s">
        <v>410</v>
      </c>
      <c r="H254" s="13" t="s">
        <v>432</v>
      </c>
      <c r="I254" s="9" t="s">
        <v>39</v>
      </c>
      <c r="J254" s="223">
        <v>785000</v>
      </c>
      <c r="K254" s="14">
        <v>785000</v>
      </c>
      <c r="L254" s="15" t="s">
        <v>40</v>
      </c>
      <c r="M254" s="16">
        <v>64590035</v>
      </c>
      <c r="N254" s="17" t="s">
        <v>41</v>
      </c>
      <c r="O254" s="18">
        <v>41870</v>
      </c>
      <c r="P254" s="18">
        <v>42215</v>
      </c>
      <c r="Q254" s="19" t="s">
        <v>42</v>
      </c>
    </row>
    <row r="255" spans="1:17" ht="22.5">
      <c r="A255" s="9" t="s">
        <v>33</v>
      </c>
      <c r="B255" s="10" t="s">
        <v>34</v>
      </c>
      <c r="C255" s="10" t="s">
        <v>35</v>
      </c>
      <c r="D255" s="11">
        <v>1113864</v>
      </c>
      <c r="E255" s="10" t="s">
        <v>36</v>
      </c>
      <c r="F255" s="10" t="s">
        <v>411</v>
      </c>
      <c r="G255" s="12" t="s">
        <v>410</v>
      </c>
      <c r="H255" s="13" t="s">
        <v>432</v>
      </c>
      <c r="I255" s="9" t="s">
        <v>39</v>
      </c>
      <c r="J255" s="223">
        <v>785000</v>
      </c>
      <c r="K255" s="14">
        <v>785000</v>
      </c>
      <c r="L255" s="15" t="s">
        <v>44</v>
      </c>
      <c r="M255" s="16">
        <v>64590035</v>
      </c>
      <c r="N255" s="17" t="s">
        <v>41</v>
      </c>
      <c r="O255" s="18">
        <v>41870</v>
      </c>
      <c r="P255" s="18">
        <v>42215</v>
      </c>
      <c r="Q255" s="19" t="s">
        <v>42</v>
      </c>
    </row>
    <row r="256" spans="1:17" ht="22.5">
      <c r="A256" s="9" t="s">
        <v>33</v>
      </c>
      <c r="B256" s="10" t="s">
        <v>34</v>
      </c>
      <c r="C256" s="10" t="s">
        <v>35</v>
      </c>
      <c r="D256" s="11">
        <v>1113864</v>
      </c>
      <c r="E256" s="10" t="s">
        <v>36</v>
      </c>
      <c r="F256" s="10" t="s">
        <v>412</v>
      </c>
      <c r="G256" s="12" t="s">
        <v>413</v>
      </c>
      <c r="H256" s="13" t="s">
        <v>432</v>
      </c>
      <c r="I256" s="9" t="s">
        <v>39</v>
      </c>
      <c r="J256" s="223">
        <v>630000</v>
      </c>
      <c r="K256" s="14">
        <v>630000</v>
      </c>
      <c r="L256" s="15" t="s">
        <v>40</v>
      </c>
      <c r="M256" s="16">
        <v>64590035</v>
      </c>
      <c r="N256" s="17" t="s">
        <v>41</v>
      </c>
      <c r="O256" s="18">
        <v>41870</v>
      </c>
      <c r="P256" s="18">
        <v>42215</v>
      </c>
      <c r="Q256" s="19" t="s">
        <v>42</v>
      </c>
    </row>
    <row r="257" spans="1:17" ht="22.5">
      <c r="A257" s="9" t="s">
        <v>33</v>
      </c>
      <c r="B257" s="10" t="s">
        <v>34</v>
      </c>
      <c r="C257" s="10" t="s">
        <v>35</v>
      </c>
      <c r="D257" s="11">
        <v>1113864</v>
      </c>
      <c r="E257" s="10" t="s">
        <v>36</v>
      </c>
      <c r="F257" s="10" t="s">
        <v>414</v>
      </c>
      <c r="G257" s="12" t="s">
        <v>413</v>
      </c>
      <c r="H257" s="13" t="s">
        <v>432</v>
      </c>
      <c r="I257" s="9" t="s">
        <v>39</v>
      </c>
      <c r="J257" s="223">
        <v>700000</v>
      </c>
      <c r="K257" s="14">
        <v>700000</v>
      </c>
      <c r="L257" s="15" t="s">
        <v>44</v>
      </c>
      <c r="M257" s="16">
        <v>64590035</v>
      </c>
      <c r="N257" s="17" t="s">
        <v>41</v>
      </c>
      <c r="O257" s="18">
        <v>41870</v>
      </c>
      <c r="P257" s="18">
        <v>42215</v>
      </c>
      <c r="Q257" s="19" t="s">
        <v>42</v>
      </c>
    </row>
    <row r="258" spans="1:17">
      <c r="A258" s="9" t="s">
        <v>33</v>
      </c>
      <c r="B258" s="10" t="s">
        <v>34</v>
      </c>
      <c r="C258" s="10" t="s">
        <v>35</v>
      </c>
      <c r="D258" s="11">
        <v>1113864</v>
      </c>
      <c r="E258" s="10" t="s">
        <v>36</v>
      </c>
      <c r="F258" s="10" t="s">
        <v>415</v>
      </c>
      <c r="G258" s="12" t="s">
        <v>416</v>
      </c>
      <c r="H258" s="13" t="s">
        <v>432</v>
      </c>
      <c r="I258" s="9" t="s">
        <v>39</v>
      </c>
      <c r="J258" s="223">
        <v>400000</v>
      </c>
      <c r="K258" s="14">
        <v>400000</v>
      </c>
      <c r="L258" s="15" t="s">
        <v>40</v>
      </c>
      <c r="M258" s="16">
        <v>64590035</v>
      </c>
      <c r="N258" s="17" t="s">
        <v>41</v>
      </c>
      <c r="O258" s="18">
        <v>41870</v>
      </c>
      <c r="P258" s="18">
        <v>42215</v>
      </c>
      <c r="Q258" s="19" t="s">
        <v>42</v>
      </c>
    </row>
    <row r="259" spans="1:17">
      <c r="A259" s="9" t="s">
        <v>33</v>
      </c>
      <c r="B259" s="10" t="s">
        <v>34</v>
      </c>
      <c r="C259" s="10" t="s">
        <v>35</v>
      </c>
      <c r="D259" s="11">
        <v>1113864</v>
      </c>
      <c r="E259" s="10" t="s">
        <v>36</v>
      </c>
      <c r="F259" s="10" t="s">
        <v>417</v>
      </c>
      <c r="G259" s="12" t="s">
        <v>416</v>
      </c>
      <c r="H259" s="13" t="s">
        <v>432</v>
      </c>
      <c r="I259" s="9" t="s">
        <v>39</v>
      </c>
      <c r="J259" s="223">
        <v>400000</v>
      </c>
      <c r="K259" s="14">
        <v>400000</v>
      </c>
      <c r="L259" s="15" t="s">
        <v>44</v>
      </c>
      <c r="M259" s="16">
        <v>64590035</v>
      </c>
      <c r="N259" s="17" t="s">
        <v>41</v>
      </c>
      <c r="O259" s="18">
        <v>41870</v>
      </c>
      <c r="P259" s="18">
        <v>42215</v>
      </c>
      <c r="Q259" s="19" t="s">
        <v>42</v>
      </c>
    </row>
    <row r="260" spans="1:17">
      <c r="A260" s="9"/>
      <c r="B260" s="10"/>
      <c r="C260" s="10"/>
      <c r="D260" s="11"/>
      <c r="E260" s="10"/>
      <c r="F260" s="10"/>
      <c r="G260" s="12"/>
      <c r="H260" s="13"/>
      <c r="I260" s="9"/>
      <c r="J260" s="223"/>
      <c r="K260" s="14"/>
      <c r="L260" s="15"/>
      <c r="M260" s="16"/>
      <c r="N260" s="17"/>
      <c r="O260" s="18"/>
      <c r="P260" s="18"/>
      <c r="Q260" s="19"/>
    </row>
    <row r="65015" spans="4:4">
      <c r="D65015" s="29" t="s">
        <v>418</v>
      </c>
    </row>
  </sheetData>
  <autoFilter ref="A1:Q259"/>
  <dataValidations xWindow="769" yWindow="291" count="10">
    <dataValidation type="date" operator="greaterThan" allowBlank="1" showInputMessage="1" showErrorMessage="1" error="Ngày hết hạn quá ngắn ?!" sqref="P2:P65536 JL2:JL65536 TH2:TH65536 ADD2:ADD65536 AMZ2:AMZ65536 AWV2:AWV65536 BGR2:BGR65536 BQN2:BQN65536 CAJ2:CAJ65536 CKF2:CKF65536 CUB2:CUB65536 DDX2:DDX65536 DNT2:DNT65536 DXP2:DXP65536 EHL2:EHL65536 ERH2:ERH65536 FBD2:FBD65536 FKZ2:FKZ65536 FUV2:FUV65536 GER2:GER65536 GON2:GON65536 GYJ2:GYJ65536 HIF2:HIF65536 HSB2:HSB65536 IBX2:IBX65536 ILT2:ILT65536 IVP2:IVP65536 JFL2:JFL65536 JPH2:JPH65536 JZD2:JZD65536 KIZ2:KIZ65536 KSV2:KSV65536 LCR2:LCR65536 LMN2:LMN65536 LWJ2:LWJ65536 MGF2:MGF65536 MQB2:MQB65536 MZX2:MZX65536 NJT2:NJT65536 NTP2:NTP65536 ODL2:ODL65536 ONH2:ONH65536 OXD2:OXD65536 PGZ2:PGZ65536 PQV2:PQV65536 QAR2:QAR65536 QKN2:QKN65536 QUJ2:QUJ65536 REF2:REF65536 ROB2:ROB65536 RXX2:RXX65536 SHT2:SHT65536 SRP2:SRP65536 TBL2:TBL65536 TLH2:TLH65536 TVD2:TVD65536 UEZ2:UEZ65536 UOV2:UOV65536 UYR2:UYR65536 VIN2:VIN65536 VSJ2:VSJ65536 WCF2:WCF65536 WMB2:WMB65536 WVX2:WVX65536 P65538:P131072 JL65538:JL131072 TH65538:TH131072 ADD65538:ADD131072 AMZ65538:AMZ131072 AWV65538:AWV131072 BGR65538:BGR131072 BQN65538:BQN131072 CAJ65538:CAJ131072 CKF65538:CKF131072 CUB65538:CUB131072 DDX65538:DDX131072 DNT65538:DNT131072 DXP65538:DXP131072 EHL65538:EHL131072 ERH65538:ERH131072 FBD65538:FBD131072 FKZ65538:FKZ131072 FUV65538:FUV131072 GER65538:GER131072 GON65538:GON131072 GYJ65538:GYJ131072 HIF65538:HIF131072 HSB65538:HSB131072 IBX65538:IBX131072 ILT65538:ILT131072 IVP65538:IVP131072 JFL65538:JFL131072 JPH65538:JPH131072 JZD65538:JZD131072 KIZ65538:KIZ131072 KSV65538:KSV131072 LCR65538:LCR131072 LMN65538:LMN131072 LWJ65538:LWJ131072 MGF65538:MGF131072 MQB65538:MQB131072 MZX65538:MZX131072 NJT65538:NJT131072 NTP65538:NTP131072 ODL65538:ODL131072 ONH65538:ONH131072 OXD65538:OXD131072 PGZ65538:PGZ131072 PQV65538:PQV131072 QAR65538:QAR131072 QKN65538:QKN131072 QUJ65538:QUJ131072 REF65538:REF131072 ROB65538:ROB131072 RXX65538:RXX131072 SHT65538:SHT131072 SRP65538:SRP131072 TBL65538:TBL131072 TLH65538:TLH131072 TVD65538:TVD131072 UEZ65538:UEZ131072 UOV65538:UOV131072 UYR65538:UYR131072 VIN65538:VIN131072 VSJ65538:VSJ131072 WCF65538:WCF131072 WMB65538:WMB131072 WVX65538:WVX131072 P131074:P196608 JL131074:JL196608 TH131074:TH196608 ADD131074:ADD196608 AMZ131074:AMZ196608 AWV131074:AWV196608 BGR131074:BGR196608 BQN131074:BQN196608 CAJ131074:CAJ196608 CKF131074:CKF196608 CUB131074:CUB196608 DDX131074:DDX196608 DNT131074:DNT196608 DXP131074:DXP196608 EHL131074:EHL196608 ERH131074:ERH196608 FBD131074:FBD196608 FKZ131074:FKZ196608 FUV131074:FUV196608 GER131074:GER196608 GON131074:GON196608 GYJ131074:GYJ196608 HIF131074:HIF196608 HSB131074:HSB196608 IBX131074:IBX196608 ILT131074:ILT196608 IVP131074:IVP196608 JFL131074:JFL196608 JPH131074:JPH196608 JZD131074:JZD196608 KIZ131074:KIZ196608 KSV131074:KSV196608 LCR131074:LCR196608 LMN131074:LMN196608 LWJ131074:LWJ196608 MGF131074:MGF196608 MQB131074:MQB196608 MZX131074:MZX196608 NJT131074:NJT196608 NTP131074:NTP196608 ODL131074:ODL196608 ONH131074:ONH196608 OXD131074:OXD196608 PGZ131074:PGZ196608 PQV131074:PQV196608 QAR131074:QAR196608 QKN131074:QKN196608 QUJ131074:QUJ196608 REF131074:REF196608 ROB131074:ROB196608 RXX131074:RXX196608 SHT131074:SHT196608 SRP131074:SRP196608 TBL131074:TBL196608 TLH131074:TLH196608 TVD131074:TVD196608 UEZ131074:UEZ196608 UOV131074:UOV196608 UYR131074:UYR196608 VIN131074:VIN196608 VSJ131074:VSJ196608 WCF131074:WCF196608 WMB131074:WMB196608 WVX131074:WVX196608 P196610:P262144 JL196610:JL262144 TH196610:TH262144 ADD196610:ADD262144 AMZ196610:AMZ262144 AWV196610:AWV262144 BGR196610:BGR262144 BQN196610:BQN262144 CAJ196610:CAJ262144 CKF196610:CKF262144 CUB196610:CUB262144 DDX196610:DDX262144 DNT196610:DNT262144 DXP196610:DXP262144 EHL196610:EHL262144 ERH196610:ERH262144 FBD196610:FBD262144 FKZ196610:FKZ262144 FUV196610:FUV262144 GER196610:GER262144 GON196610:GON262144 GYJ196610:GYJ262144 HIF196610:HIF262144 HSB196610:HSB262144 IBX196610:IBX262144 ILT196610:ILT262144 IVP196610:IVP262144 JFL196610:JFL262144 JPH196610:JPH262144 JZD196610:JZD262144 KIZ196610:KIZ262144 KSV196610:KSV262144 LCR196610:LCR262144 LMN196610:LMN262144 LWJ196610:LWJ262144 MGF196610:MGF262144 MQB196610:MQB262144 MZX196610:MZX262144 NJT196610:NJT262144 NTP196610:NTP262144 ODL196610:ODL262144 ONH196610:ONH262144 OXD196610:OXD262144 PGZ196610:PGZ262144 PQV196610:PQV262144 QAR196610:QAR262144 QKN196610:QKN262144 QUJ196610:QUJ262144 REF196610:REF262144 ROB196610:ROB262144 RXX196610:RXX262144 SHT196610:SHT262144 SRP196610:SRP262144 TBL196610:TBL262144 TLH196610:TLH262144 TVD196610:TVD262144 UEZ196610:UEZ262144 UOV196610:UOV262144 UYR196610:UYR262144 VIN196610:VIN262144 VSJ196610:VSJ262144 WCF196610:WCF262144 WMB196610:WMB262144 WVX196610:WVX262144 P262146:P327680 JL262146:JL327680 TH262146:TH327680 ADD262146:ADD327680 AMZ262146:AMZ327680 AWV262146:AWV327680 BGR262146:BGR327680 BQN262146:BQN327680 CAJ262146:CAJ327680 CKF262146:CKF327680 CUB262146:CUB327680 DDX262146:DDX327680 DNT262146:DNT327680 DXP262146:DXP327680 EHL262146:EHL327680 ERH262146:ERH327680 FBD262146:FBD327680 FKZ262146:FKZ327680 FUV262146:FUV327680 GER262146:GER327680 GON262146:GON327680 GYJ262146:GYJ327680 HIF262146:HIF327680 HSB262146:HSB327680 IBX262146:IBX327680 ILT262146:ILT327680 IVP262146:IVP327680 JFL262146:JFL327680 JPH262146:JPH327680 JZD262146:JZD327680 KIZ262146:KIZ327680 KSV262146:KSV327680 LCR262146:LCR327680 LMN262146:LMN327680 LWJ262146:LWJ327680 MGF262146:MGF327680 MQB262146:MQB327680 MZX262146:MZX327680 NJT262146:NJT327680 NTP262146:NTP327680 ODL262146:ODL327680 ONH262146:ONH327680 OXD262146:OXD327680 PGZ262146:PGZ327680 PQV262146:PQV327680 QAR262146:QAR327680 QKN262146:QKN327680 QUJ262146:QUJ327680 REF262146:REF327680 ROB262146:ROB327680 RXX262146:RXX327680 SHT262146:SHT327680 SRP262146:SRP327680 TBL262146:TBL327680 TLH262146:TLH327680 TVD262146:TVD327680 UEZ262146:UEZ327680 UOV262146:UOV327680 UYR262146:UYR327680 VIN262146:VIN327680 VSJ262146:VSJ327680 WCF262146:WCF327680 WMB262146:WMB327680 WVX262146:WVX327680 P327682:P393216 JL327682:JL393216 TH327682:TH393216 ADD327682:ADD393216 AMZ327682:AMZ393216 AWV327682:AWV393216 BGR327682:BGR393216 BQN327682:BQN393216 CAJ327682:CAJ393216 CKF327682:CKF393216 CUB327682:CUB393216 DDX327682:DDX393216 DNT327682:DNT393216 DXP327682:DXP393216 EHL327682:EHL393216 ERH327682:ERH393216 FBD327682:FBD393216 FKZ327682:FKZ393216 FUV327682:FUV393216 GER327682:GER393216 GON327682:GON393216 GYJ327682:GYJ393216 HIF327682:HIF393216 HSB327682:HSB393216 IBX327682:IBX393216 ILT327682:ILT393216 IVP327682:IVP393216 JFL327682:JFL393216 JPH327682:JPH393216 JZD327682:JZD393216 KIZ327682:KIZ393216 KSV327682:KSV393216 LCR327682:LCR393216 LMN327682:LMN393216 LWJ327682:LWJ393216 MGF327682:MGF393216 MQB327682:MQB393216 MZX327682:MZX393216 NJT327682:NJT393216 NTP327682:NTP393216 ODL327682:ODL393216 ONH327682:ONH393216 OXD327682:OXD393216 PGZ327682:PGZ393216 PQV327682:PQV393216 QAR327682:QAR393216 QKN327682:QKN393216 QUJ327682:QUJ393216 REF327682:REF393216 ROB327682:ROB393216 RXX327682:RXX393216 SHT327682:SHT393216 SRP327682:SRP393216 TBL327682:TBL393216 TLH327682:TLH393216 TVD327682:TVD393216 UEZ327682:UEZ393216 UOV327682:UOV393216 UYR327682:UYR393216 VIN327682:VIN393216 VSJ327682:VSJ393216 WCF327682:WCF393216 WMB327682:WMB393216 WVX327682:WVX393216 P393218:P458752 JL393218:JL458752 TH393218:TH458752 ADD393218:ADD458752 AMZ393218:AMZ458752 AWV393218:AWV458752 BGR393218:BGR458752 BQN393218:BQN458752 CAJ393218:CAJ458752 CKF393218:CKF458752 CUB393218:CUB458752 DDX393218:DDX458752 DNT393218:DNT458752 DXP393218:DXP458752 EHL393218:EHL458752 ERH393218:ERH458752 FBD393218:FBD458752 FKZ393218:FKZ458752 FUV393218:FUV458752 GER393218:GER458752 GON393218:GON458752 GYJ393218:GYJ458752 HIF393218:HIF458752 HSB393218:HSB458752 IBX393218:IBX458752 ILT393218:ILT458752 IVP393218:IVP458752 JFL393218:JFL458752 JPH393218:JPH458752 JZD393218:JZD458752 KIZ393218:KIZ458752 KSV393218:KSV458752 LCR393218:LCR458752 LMN393218:LMN458752 LWJ393218:LWJ458752 MGF393218:MGF458752 MQB393218:MQB458752 MZX393218:MZX458752 NJT393218:NJT458752 NTP393218:NTP458752 ODL393218:ODL458752 ONH393218:ONH458752 OXD393218:OXD458752 PGZ393218:PGZ458752 PQV393218:PQV458752 QAR393218:QAR458752 QKN393218:QKN458752 QUJ393218:QUJ458752 REF393218:REF458752 ROB393218:ROB458752 RXX393218:RXX458752 SHT393218:SHT458752 SRP393218:SRP458752 TBL393218:TBL458752 TLH393218:TLH458752 TVD393218:TVD458752 UEZ393218:UEZ458752 UOV393218:UOV458752 UYR393218:UYR458752 VIN393218:VIN458752 VSJ393218:VSJ458752 WCF393218:WCF458752 WMB393218:WMB458752 WVX393218:WVX458752 P458754:P524288 JL458754:JL524288 TH458754:TH524288 ADD458754:ADD524288 AMZ458754:AMZ524288 AWV458754:AWV524288 BGR458754:BGR524288 BQN458754:BQN524288 CAJ458754:CAJ524288 CKF458754:CKF524288 CUB458754:CUB524288 DDX458754:DDX524288 DNT458754:DNT524288 DXP458754:DXP524288 EHL458754:EHL524288 ERH458754:ERH524288 FBD458754:FBD524288 FKZ458754:FKZ524288 FUV458754:FUV524288 GER458754:GER524288 GON458754:GON524288 GYJ458754:GYJ524288 HIF458754:HIF524288 HSB458754:HSB524288 IBX458754:IBX524288 ILT458754:ILT524288 IVP458754:IVP524288 JFL458754:JFL524288 JPH458754:JPH524288 JZD458754:JZD524288 KIZ458754:KIZ524288 KSV458754:KSV524288 LCR458754:LCR524288 LMN458754:LMN524288 LWJ458754:LWJ524288 MGF458754:MGF524288 MQB458754:MQB524288 MZX458754:MZX524288 NJT458754:NJT524288 NTP458754:NTP524288 ODL458754:ODL524288 ONH458754:ONH524288 OXD458754:OXD524288 PGZ458754:PGZ524288 PQV458754:PQV524288 QAR458754:QAR524288 QKN458754:QKN524288 QUJ458754:QUJ524288 REF458754:REF524288 ROB458754:ROB524288 RXX458754:RXX524288 SHT458754:SHT524288 SRP458754:SRP524288 TBL458754:TBL524288 TLH458754:TLH524288 TVD458754:TVD524288 UEZ458754:UEZ524288 UOV458754:UOV524288 UYR458754:UYR524288 VIN458754:VIN524288 VSJ458754:VSJ524288 WCF458754:WCF524288 WMB458754:WMB524288 WVX458754:WVX524288 P524290:P589824 JL524290:JL589824 TH524290:TH589824 ADD524290:ADD589824 AMZ524290:AMZ589824 AWV524290:AWV589824 BGR524290:BGR589824 BQN524290:BQN589824 CAJ524290:CAJ589824 CKF524290:CKF589824 CUB524290:CUB589824 DDX524290:DDX589824 DNT524290:DNT589824 DXP524290:DXP589824 EHL524290:EHL589824 ERH524290:ERH589824 FBD524290:FBD589824 FKZ524290:FKZ589824 FUV524290:FUV589824 GER524290:GER589824 GON524290:GON589824 GYJ524290:GYJ589824 HIF524290:HIF589824 HSB524290:HSB589824 IBX524290:IBX589824 ILT524290:ILT589824 IVP524290:IVP589824 JFL524290:JFL589824 JPH524290:JPH589824 JZD524290:JZD589824 KIZ524290:KIZ589824 KSV524290:KSV589824 LCR524290:LCR589824 LMN524290:LMN589824 LWJ524290:LWJ589824 MGF524290:MGF589824 MQB524290:MQB589824 MZX524290:MZX589824 NJT524290:NJT589824 NTP524290:NTP589824 ODL524290:ODL589824 ONH524290:ONH589824 OXD524290:OXD589824 PGZ524290:PGZ589824 PQV524290:PQV589824 QAR524290:QAR589824 QKN524290:QKN589824 QUJ524290:QUJ589824 REF524290:REF589824 ROB524290:ROB589824 RXX524290:RXX589824 SHT524290:SHT589824 SRP524290:SRP589824 TBL524290:TBL589824 TLH524290:TLH589824 TVD524290:TVD589824 UEZ524290:UEZ589824 UOV524290:UOV589824 UYR524290:UYR589824 VIN524290:VIN589824 VSJ524290:VSJ589824 WCF524290:WCF589824 WMB524290:WMB589824 WVX524290:WVX589824 P589826:P655360 JL589826:JL655360 TH589826:TH655360 ADD589826:ADD655360 AMZ589826:AMZ655360 AWV589826:AWV655360 BGR589826:BGR655360 BQN589826:BQN655360 CAJ589826:CAJ655360 CKF589826:CKF655360 CUB589826:CUB655360 DDX589826:DDX655360 DNT589826:DNT655360 DXP589826:DXP655360 EHL589826:EHL655360 ERH589826:ERH655360 FBD589826:FBD655360 FKZ589826:FKZ655360 FUV589826:FUV655360 GER589826:GER655360 GON589826:GON655360 GYJ589826:GYJ655360 HIF589826:HIF655360 HSB589826:HSB655360 IBX589826:IBX655360 ILT589826:ILT655360 IVP589826:IVP655360 JFL589826:JFL655360 JPH589826:JPH655360 JZD589826:JZD655360 KIZ589826:KIZ655360 KSV589826:KSV655360 LCR589826:LCR655360 LMN589826:LMN655360 LWJ589826:LWJ655360 MGF589826:MGF655360 MQB589826:MQB655360 MZX589826:MZX655360 NJT589826:NJT655360 NTP589826:NTP655360 ODL589826:ODL655360 ONH589826:ONH655360 OXD589826:OXD655360 PGZ589826:PGZ655360 PQV589826:PQV655360 QAR589826:QAR655360 QKN589826:QKN655360 QUJ589826:QUJ655360 REF589826:REF655360 ROB589826:ROB655360 RXX589826:RXX655360 SHT589826:SHT655360 SRP589826:SRP655360 TBL589826:TBL655360 TLH589826:TLH655360 TVD589826:TVD655360 UEZ589826:UEZ655360 UOV589826:UOV655360 UYR589826:UYR655360 VIN589826:VIN655360 VSJ589826:VSJ655360 WCF589826:WCF655360 WMB589826:WMB655360 WVX589826:WVX655360 P655362:P720896 JL655362:JL720896 TH655362:TH720896 ADD655362:ADD720896 AMZ655362:AMZ720896 AWV655362:AWV720896 BGR655362:BGR720896 BQN655362:BQN720896 CAJ655362:CAJ720896 CKF655362:CKF720896 CUB655362:CUB720896 DDX655362:DDX720896 DNT655362:DNT720896 DXP655362:DXP720896 EHL655362:EHL720896 ERH655362:ERH720896 FBD655362:FBD720896 FKZ655362:FKZ720896 FUV655362:FUV720896 GER655362:GER720896 GON655362:GON720896 GYJ655362:GYJ720896 HIF655362:HIF720896 HSB655362:HSB720896 IBX655362:IBX720896 ILT655362:ILT720896 IVP655362:IVP720896 JFL655362:JFL720896 JPH655362:JPH720896 JZD655362:JZD720896 KIZ655362:KIZ720896 KSV655362:KSV720896 LCR655362:LCR720896 LMN655362:LMN720896 LWJ655362:LWJ720896 MGF655362:MGF720896 MQB655362:MQB720896 MZX655362:MZX720896 NJT655362:NJT720896 NTP655362:NTP720896 ODL655362:ODL720896 ONH655362:ONH720896 OXD655362:OXD720896 PGZ655362:PGZ720896 PQV655362:PQV720896 QAR655362:QAR720896 QKN655362:QKN720896 QUJ655362:QUJ720896 REF655362:REF720896 ROB655362:ROB720896 RXX655362:RXX720896 SHT655362:SHT720896 SRP655362:SRP720896 TBL655362:TBL720896 TLH655362:TLH720896 TVD655362:TVD720896 UEZ655362:UEZ720896 UOV655362:UOV720896 UYR655362:UYR720896 VIN655362:VIN720896 VSJ655362:VSJ720896 WCF655362:WCF720896 WMB655362:WMB720896 WVX655362:WVX720896 P720898:P786432 JL720898:JL786432 TH720898:TH786432 ADD720898:ADD786432 AMZ720898:AMZ786432 AWV720898:AWV786432 BGR720898:BGR786432 BQN720898:BQN786432 CAJ720898:CAJ786432 CKF720898:CKF786432 CUB720898:CUB786432 DDX720898:DDX786432 DNT720898:DNT786432 DXP720898:DXP786432 EHL720898:EHL786432 ERH720898:ERH786432 FBD720898:FBD786432 FKZ720898:FKZ786432 FUV720898:FUV786432 GER720898:GER786432 GON720898:GON786432 GYJ720898:GYJ786432 HIF720898:HIF786432 HSB720898:HSB786432 IBX720898:IBX786432 ILT720898:ILT786432 IVP720898:IVP786432 JFL720898:JFL786432 JPH720898:JPH786432 JZD720898:JZD786432 KIZ720898:KIZ786432 KSV720898:KSV786432 LCR720898:LCR786432 LMN720898:LMN786432 LWJ720898:LWJ786432 MGF720898:MGF786432 MQB720898:MQB786432 MZX720898:MZX786432 NJT720898:NJT786432 NTP720898:NTP786432 ODL720898:ODL786432 ONH720898:ONH786432 OXD720898:OXD786432 PGZ720898:PGZ786432 PQV720898:PQV786432 QAR720898:QAR786432 QKN720898:QKN786432 QUJ720898:QUJ786432 REF720898:REF786432 ROB720898:ROB786432 RXX720898:RXX786432 SHT720898:SHT786432 SRP720898:SRP786432 TBL720898:TBL786432 TLH720898:TLH786432 TVD720898:TVD786432 UEZ720898:UEZ786432 UOV720898:UOV786432 UYR720898:UYR786432 VIN720898:VIN786432 VSJ720898:VSJ786432 WCF720898:WCF786432 WMB720898:WMB786432 WVX720898:WVX786432 P786434:P851968 JL786434:JL851968 TH786434:TH851968 ADD786434:ADD851968 AMZ786434:AMZ851968 AWV786434:AWV851968 BGR786434:BGR851968 BQN786434:BQN851968 CAJ786434:CAJ851968 CKF786434:CKF851968 CUB786434:CUB851968 DDX786434:DDX851968 DNT786434:DNT851968 DXP786434:DXP851968 EHL786434:EHL851968 ERH786434:ERH851968 FBD786434:FBD851968 FKZ786434:FKZ851968 FUV786434:FUV851968 GER786434:GER851968 GON786434:GON851968 GYJ786434:GYJ851968 HIF786434:HIF851968 HSB786434:HSB851968 IBX786434:IBX851968 ILT786434:ILT851968 IVP786434:IVP851968 JFL786434:JFL851968 JPH786434:JPH851968 JZD786434:JZD851968 KIZ786434:KIZ851968 KSV786434:KSV851968 LCR786434:LCR851968 LMN786434:LMN851968 LWJ786434:LWJ851968 MGF786434:MGF851968 MQB786434:MQB851968 MZX786434:MZX851968 NJT786434:NJT851968 NTP786434:NTP851968 ODL786434:ODL851968 ONH786434:ONH851968 OXD786434:OXD851968 PGZ786434:PGZ851968 PQV786434:PQV851968 QAR786434:QAR851968 QKN786434:QKN851968 QUJ786434:QUJ851968 REF786434:REF851968 ROB786434:ROB851968 RXX786434:RXX851968 SHT786434:SHT851968 SRP786434:SRP851968 TBL786434:TBL851968 TLH786434:TLH851968 TVD786434:TVD851968 UEZ786434:UEZ851968 UOV786434:UOV851968 UYR786434:UYR851968 VIN786434:VIN851968 VSJ786434:VSJ851968 WCF786434:WCF851968 WMB786434:WMB851968 WVX786434:WVX851968 P851970:P917504 JL851970:JL917504 TH851970:TH917504 ADD851970:ADD917504 AMZ851970:AMZ917504 AWV851970:AWV917504 BGR851970:BGR917504 BQN851970:BQN917504 CAJ851970:CAJ917504 CKF851970:CKF917504 CUB851970:CUB917504 DDX851970:DDX917504 DNT851970:DNT917504 DXP851970:DXP917504 EHL851970:EHL917504 ERH851970:ERH917504 FBD851970:FBD917504 FKZ851970:FKZ917504 FUV851970:FUV917504 GER851970:GER917504 GON851970:GON917504 GYJ851970:GYJ917504 HIF851970:HIF917504 HSB851970:HSB917504 IBX851970:IBX917504 ILT851970:ILT917504 IVP851970:IVP917504 JFL851970:JFL917504 JPH851970:JPH917504 JZD851970:JZD917504 KIZ851970:KIZ917504 KSV851970:KSV917504 LCR851970:LCR917504 LMN851970:LMN917504 LWJ851970:LWJ917504 MGF851970:MGF917504 MQB851970:MQB917504 MZX851970:MZX917504 NJT851970:NJT917504 NTP851970:NTP917504 ODL851970:ODL917504 ONH851970:ONH917504 OXD851970:OXD917504 PGZ851970:PGZ917504 PQV851970:PQV917504 QAR851970:QAR917504 QKN851970:QKN917504 QUJ851970:QUJ917504 REF851970:REF917504 ROB851970:ROB917504 RXX851970:RXX917504 SHT851970:SHT917504 SRP851970:SRP917504 TBL851970:TBL917504 TLH851970:TLH917504 TVD851970:TVD917504 UEZ851970:UEZ917504 UOV851970:UOV917504 UYR851970:UYR917504 VIN851970:VIN917504 VSJ851970:VSJ917504 WCF851970:WCF917504 WMB851970:WMB917504 WVX851970:WVX917504 P917506:P983040 JL917506:JL983040 TH917506:TH983040 ADD917506:ADD983040 AMZ917506:AMZ983040 AWV917506:AWV983040 BGR917506:BGR983040 BQN917506:BQN983040 CAJ917506:CAJ983040 CKF917506:CKF983040 CUB917506:CUB983040 DDX917506:DDX983040 DNT917506:DNT983040 DXP917506:DXP983040 EHL917506:EHL983040 ERH917506:ERH983040 FBD917506:FBD983040 FKZ917506:FKZ983040 FUV917506:FUV983040 GER917506:GER983040 GON917506:GON983040 GYJ917506:GYJ983040 HIF917506:HIF983040 HSB917506:HSB983040 IBX917506:IBX983040 ILT917506:ILT983040 IVP917506:IVP983040 JFL917506:JFL983040 JPH917506:JPH983040 JZD917506:JZD983040 KIZ917506:KIZ983040 KSV917506:KSV983040 LCR917506:LCR983040 LMN917506:LMN983040 LWJ917506:LWJ983040 MGF917506:MGF983040 MQB917506:MQB983040 MZX917506:MZX983040 NJT917506:NJT983040 NTP917506:NTP983040 ODL917506:ODL983040 ONH917506:ONH983040 OXD917506:OXD983040 PGZ917506:PGZ983040 PQV917506:PQV983040 QAR917506:QAR983040 QKN917506:QKN983040 QUJ917506:QUJ983040 REF917506:REF983040 ROB917506:ROB983040 RXX917506:RXX983040 SHT917506:SHT983040 SRP917506:SRP983040 TBL917506:TBL983040 TLH917506:TLH983040 TVD917506:TVD983040 UEZ917506:UEZ983040 UOV917506:UOV983040 UYR917506:UYR983040 VIN917506:VIN983040 VSJ917506:VSJ983040 WCF917506:WCF983040 WMB917506:WMB983040 WVX917506:WVX983040 P983042:P1048576 JL983042:JL1048576 TH983042:TH1048576 ADD983042:ADD1048576 AMZ983042:AMZ1048576 AWV983042:AWV1048576 BGR983042:BGR1048576 BQN983042:BQN1048576 CAJ983042:CAJ1048576 CKF983042:CKF1048576 CUB983042:CUB1048576 DDX983042:DDX1048576 DNT983042:DNT1048576 DXP983042:DXP1048576 EHL983042:EHL1048576 ERH983042:ERH1048576 FBD983042:FBD1048576 FKZ983042:FKZ1048576 FUV983042:FUV1048576 GER983042:GER1048576 GON983042:GON1048576 GYJ983042:GYJ1048576 HIF983042:HIF1048576 HSB983042:HSB1048576 IBX983042:IBX1048576 ILT983042:ILT1048576 IVP983042:IVP1048576 JFL983042:JFL1048576 JPH983042:JPH1048576 JZD983042:JZD1048576 KIZ983042:KIZ1048576 KSV983042:KSV1048576 LCR983042:LCR1048576 LMN983042:LMN1048576 LWJ983042:LWJ1048576 MGF983042:MGF1048576 MQB983042:MQB1048576 MZX983042:MZX1048576 NJT983042:NJT1048576 NTP983042:NTP1048576 ODL983042:ODL1048576 ONH983042:ONH1048576 OXD983042:OXD1048576 PGZ983042:PGZ1048576 PQV983042:PQV1048576 QAR983042:QAR1048576 QKN983042:QKN1048576 QUJ983042:QUJ1048576 REF983042:REF1048576 ROB983042:ROB1048576 RXX983042:RXX1048576 SHT983042:SHT1048576 SRP983042:SRP1048576 TBL983042:TBL1048576 TLH983042:TLH1048576 TVD983042:TVD1048576 UEZ983042:UEZ1048576 UOV983042:UOV1048576 UYR983042:UYR1048576 VIN983042:VIN1048576 VSJ983042:VSJ1048576 WCF983042:WCF1048576 WMB983042:WMB1048576 WVX983042:WVX1048576">
      <formula1>TODAY()+30</formula1>
    </dataValidation>
    <dataValidation type="date" operator="greaterThan" allowBlank="1" showInputMessage="1" showErrorMessage="1" error="Effective date phải lơn hơn ngày hiện tại (lớn hơn ngày load catalogue vào hệ thống etool)" sqref="O2:O65536 JK2:JK65536 TG2:TG65536 ADC2:ADC65536 AMY2:AMY65536 AWU2:AWU65536 BGQ2:BGQ65536 BQM2:BQM65536 CAI2:CAI65536 CKE2:CKE65536 CUA2:CUA65536 DDW2:DDW65536 DNS2:DNS65536 DXO2:DXO65536 EHK2:EHK65536 ERG2:ERG65536 FBC2:FBC65536 FKY2:FKY65536 FUU2:FUU65536 GEQ2:GEQ65536 GOM2:GOM65536 GYI2:GYI65536 HIE2:HIE65536 HSA2:HSA65536 IBW2:IBW65536 ILS2:ILS65536 IVO2:IVO65536 JFK2:JFK65536 JPG2:JPG65536 JZC2:JZC65536 KIY2:KIY65536 KSU2:KSU65536 LCQ2:LCQ65536 LMM2:LMM65536 LWI2:LWI65536 MGE2:MGE65536 MQA2:MQA65536 MZW2:MZW65536 NJS2:NJS65536 NTO2:NTO65536 ODK2:ODK65536 ONG2:ONG65536 OXC2:OXC65536 PGY2:PGY65536 PQU2:PQU65536 QAQ2:QAQ65536 QKM2:QKM65536 QUI2:QUI65536 REE2:REE65536 ROA2:ROA65536 RXW2:RXW65536 SHS2:SHS65536 SRO2:SRO65536 TBK2:TBK65536 TLG2:TLG65536 TVC2:TVC65536 UEY2:UEY65536 UOU2:UOU65536 UYQ2:UYQ65536 VIM2:VIM65536 VSI2:VSI65536 WCE2:WCE65536 WMA2:WMA65536 WVW2:WVW65536 O65538:O131072 JK65538:JK131072 TG65538:TG131072 ADC65538:ADC131072 AMY65538:AMY131072 AWU65538:AWU131072 BGQ65538:BGQ131072 BQM65538:BQM131072 CAI65538:CAI131072 CKE65538:CKE131072 CUA65538:CUA131072 DDW65538:DDW131072 DNS65538:DNS131072 DXO65538:DXO131072 EHK65538:EHK131072 ERG65538:ERG131072 FBC65538:FBC131072 FKY65538:FKY131072 FUU65538:FUU131072 GEQ65538:GEQ131072 GOM65538:GOM131072 GYI65538:GYI131072 HIE65538:HIE131072 HSA65538:HSA131072 IBW65538:IBW131072 ILS65538:ILS131072 IVO65538:IVO131072 JFK65538:JFK131072 JPG65538:JPG131072 JZC65538:JZC131072 KIY65538:KIY131072 KSU65538:KSU131072 LCQ65538:LCQ131072 LMM65538:LMM131072 LWI65538:LWI131072 MGE65538:MGE131072 MQA65538:MQA131072 MZW65538:MZW131072 NJS65538:NJS131072 NTO65538:NTO131072 ODK65538:ODK131072 ONG65538:ONG131072 OXC65538:OXC131072 PGY65538:PGY131072 PQU65538:PQU131072 QAQ65538:QAQ131072 QKM65538:QKM131072 QUI65538:QUI131072 REE65538:REE131072 ROA65538:ROA131072 RXW65538:RXW131072 SHS65538:SHS131072 SRO65538:SRO131072 TBK65538:TBK131072 TLG65538:TLG131072 TVC65538:TVC131072 UEY65538:UEY131072 UOU65538:UOU131072 UYQ65538:UYQ131072 VIM65538:VIM131072 VSI65538:VSI131072 WCE65538:WCE131072 WMA65538:WMA131072 WVW65538:WVW131072 O131074:O196608 JK131074:JK196608 TG131074:TG196608 ADC131074:ADC196608 AMY131074:AMY196608 AWU131074:AWU196608 BGQ131074:BGQ196608 BQM131074:BQM196608 CAI131074:CAI196608 CKE131074:CKE196608 CUA131074:CUA196608 DDW131074:DDW196608 DNS131074:DNS196608 DXO131074:DXO196608 EHK131074:EHK196608 ERG131074:ERG196608 FBC131074:FBC196608 FKY131074:FKY196608 FUU131074:FUU196608 GEQ131074:GEQ196608 GOM131074:GOM196608 GYI131074:GYI196608 HIE131074:HIE196608 HSA131074:HSA196608 IBW131074:IBW196608 ILS131074:ILS196608 IVO131074:IVO196608 JFK131074:JFK196608 JPG131074:JPG196608 JZC131074:JZC196608 KIY131074:KIY196608 KSU131074:KSU196608 LCQ131074:LCQ196608 LMM131074:LMM196608 LWI131074:LWI196608 MGE131074:MGE196608 MQA131074:MQA196608 MZW131074:MZW196608 NJS131074:NJS196608 NTO131074:NTO196608 ODK131074:ODK196608 ONG131074:ONG196608 OXC131074:OXC196608 PGY131074:PGY196608 PQU131074:PQU196608 QAQ131074:QAQ196608 QKM131074:QKM196608 QUI131074:QUI196608 REE131074:REE196608 ROA131074:ROA196608 RXW131074:RXW196608 SHS131074:SHS196608 SRO131074:SRO196608 TBK131074:TBK196608 TLG131074:TLG196608 TVC131074:TVC196608 UEY131074:UEY196608 UOU131074:UOU196608 UYQ131074:UYQ196608 VIM131074:VIM196608 VSI131074:VSI196608 WCE131074:WCE196608 WMA131074:WMA196608 WVW131074:WVW196608 O196610:O262144 JK196610:JK262144 TG196610:TG262144 ADC196610:ADC262144 AMY196610:AMY262144 AWU196610:AWU262144 BGQ196610:BGQ262144 BQM196610:BQM262144 CAI196610:CAI262144 CKE196610:CKE262144 CUA196610:CUA262144 DDW196610:DDW262144 DNS196610:DNS262144 DXO196610:DXO262144 EHK196610:EHK262144 ERG196610:ERG262144 FBC196610:FBC262144 FKY196610:FKY262144 FUU196610:FUU262144 GEQ196610:GEQ262144 GOM196610:GOM262144 GYI196610:GYI262144 HIE196610:HIE262144 HSA196610:HSA262144 IBW196610:IBW262144 ILS196610:ILS262144 IVO196610:IVO262144 JFK196610:JFK262144 JPG196610:JPG262144 JZC196610:JZC262144 KIY196610:KIY262144 KSU196610:KSU262144 LCQ196610:LCQ262144 LMM196610:LMM262144 LWI196610:LWI262144 MGE196610:MGE262144 MQA196610:MQA262144 MZW196610:MZW262144 NJS196610:NJS262144 NTO196610:NTO262144 ODK196610:ODK262144 ONG196610:ONG262144 OXC196610:OXC262144 PGY196610:PGY262144 PQU196610:PQU262144 QAQ196610:QAQ262144 QKM196610:QKM262144 QUI196610:QUI262144 REE196610:REE262144 ROA196610:ROA262144 RXW196610:RXW262144 SHS196610:SHS262144 SRO196610:SRO262144 TBK196610:TBK262144 TLG196610:TLG262144 TVC196610:TVC262144 UEY196610:UEY262144 UOU196610:UOU262144 UYQ196610:UYQ262144 VIM196610:VIM262144 VSI196610:VSI262144 WCE196610:WCE262144 WMA196610:WMA262144 WVW196610:WVW262144 O262146:O327680 JK262146:JK327680 TG262146:TG327680 ADC262146:ADC327680 AMY262146:AMY327680 AWU262146:AWU327680 BGQ262146:BGQ327680 BQM262146:BQM327680 CAI262146:CAI327680 CKE262146:CKE327680 CUA262146:CUA327680 DDW262146:DDW327680 DNS262146:DNS327680 DXO262146:DXO327680 EHK262146:EHK327680 ERG262146:ERG327680 FBC262146:FBC327680 FKY262146:FKY327680 FUU262146:FUU327680 GEQ262146:GEQ327680 GOM262146:GOM327680 GYI262146:GYI327680 HIE262146:HIE327680 HSA262146:HSA327680 IBW262146:IBW327680 ILS262146:ILS327680 IVO262146:IVO327680 JFK262146:JFK327680 JPG262146:JPG327680 JZC262146:JZC327680 KIY262146:KIY327680 KSU262146:KSU327680 LCQ262146:LCQ327680 LMM262146:LMM327680 LWI262146:LWI327680 MGE262146:MGE327680 MQA262146:MQA327680 MZW262146:MZW327680 NJS262146:NJS327680 NTO262146:NTO327680 ODK262146:ODK327680 ONG262146:ONG327680 OXC262146:OXC327680 PGY262146:PGY327680 PQU262146:PQU327680 QAQ262146:QAQ327680 QKM262146:QKM327680 QUI262146:QUI327680 REE262146:REE327680 ROA262146:ROA327680 RXW262146:RXW327680 SHS262146:SHS327680 SRO262146:SRO327680 TBK262146:TBK327680 TLG262146:TLG327680 TVC262146:TVC327680 UEY262146:UEY327680 UOU262146:UOU327680 UYQ262146:UYQ327680 VIM262146:VIM327680 VSI262146:VSI327680 WCE262146:WCE327680 WMA262146:WMA327680 WVW262146:WVW327680 O327682:O393216 JK327682:JK393216 TG327682:TG393216 ADC327682:ADC393216 AMY327682:AMY393216 AWU327682:AWU393216 BGQ327682:BGQ393216 BQM327682:BQM393216 CAI327682:CAI393216 CKE327682:CKE393216 CUA327682:CUA393216 DDW327682:DDW393216 DNS327682:DNS393216 DXO327682:DXO393216 EHK327682:EHK393216 ERG327682:ERG393216 FBC327682:FBC393216 FKY327682:FKY393216 FUU327682:FUU393216 GEQ327682:GEQ393216 GOM327682:GOM393216 GYI327682:GYI393216 HIE327682:HIE393216 HSA327682:HSA393216 IBW327682:IBW393216 ILS327682:ILS393216 IVO327682:IVO393216 JFK327682:JFK393216 JPG327682:JPG393216 JZC327682:JZC393216 KIY327682:KIY393216 KSU327682:KSU393216 LCQ327682:LCQ393216 LMM327682:LMM393216 LWI327682:LWI393216 MGE327682:MGE393216 MQA327682:MQA393216 MZW327682:MZW393216 NJS327682:NJS393216 NTO327682:NTO393216 ODK327682:ODK393216 ONG327682:ONG393216 OXC327682:OXC393216 PGY327682:PGY393216 PQU327682:PQU393216 QAQ327682:QAQ393216 QKM327682:QKM393216 QUI327682:QUI393216 REE327682:REE393216 ROA327682:ROA393216 RXW327682:RXW393216 SHS327682:SHS393216 SRO327682:SRO393216 TBK327682:TBK393216 TLG327682:TLG393216 TVC327682:TVC393216 UEY327682:UEY393216 UOU327682:UOU393216 UYQ327682:UYQ393216 VIM327682:VIM393216 VSI327682:VSI393216 WCE327682:WCE393216 WMA327682:WMA393216 WVW327682:WVW393216 O393218:O458752 JK393218:JK458752 TG393218:TG458752 ADC393218:ADC458752 AMY393218:AMY458752 AWU393218:AWU458752 BGQ393218:BGQ458752 BQM393218:BQM458752 CAI393218:CAI458752 CKE393218:CKE458752 CUA393218:CUA458752 DDW393218:DDW458752 DNS393218:DNS458752 DXO393218:DXO458752 EHK393218:EHK458752 ERG393218:ERG458752 FBC393218:FBC458752 FKY393218:FKY458752 FUU393218:FUU458752 GEQ393218:GEQ458752 GOM393218:GOM458752 GYI393218:GYI458752 HIE393218:HIE458752 HSA393218:HSA458752 IBW393218:IBW458752 ILS393218:ILS458752 IVO393218:IVO458752 JFK393218:JFK458752 JPG393218:JPG458752 JZC393218:JZC458752 KIY393218:KIY458752 KSU393218:KSU458752 LCQ393218:LCQ458752 LMM393218:LMM458752 LWI393218:LWI458752 MGE393218:MGE458752 MQA393218:MQA458752 MZW393218:MZW458752 NJS393218:NJS458752 NTO393218:NTO458752 ODK393218:ODK458752 ONG393218:ONG458752 OXC393218:OXC458752 PGY393218:PGY458752 PQU393218:PQU458752 QAQ393218:QAQ458752 QKM393218:QKM458752 QUI393218:QUI458752 REE393218:REE458752 ROA393218:ROA458752 RXW393218:RXW458752 SHS393218:SHS458752 SRO393218:SRO458752 TBK393218:TBK458752 TLG393218:TLG458752 TVC393218:TVC458752 UEY393218:UEY458752 UOU393218:UOU458752 UYQ393218:UYQ458752 VIM393218:VIM458752 VSI393218:VSI458752 WCE393218:WCE458752 WMA393218:WMA458752 WVW393218:WVW458752 O458754:O524288 JK458754:JK524288 TG458754:TG524288 ADC458754:ADC524288 AMY458754:AMY524288 AWU458754:AWU524288 BGQ458754:BGQ524288 BQM458754:BQM524288 CAI458754:CAI524288 CKE458754:CKE524288 CUA458754:CUA524288 DDW458754:DDW524288 DNS458754:DNS524288 DXO458754:DXO524288 EHK458754:EHK524288 ERG458754:ERG524288 FBC458754:FBC524288 FKY458754:FKY524288 FUU458754:FUU524288 GEQ458754:GEQ524288 GOM458754:GOM524288 GYI458754:GYI524288 HIE458754:HIE524288 HSA458754:HSA524288 IBW458754:IBW524288 ILS458754:ILS524288 IVO458754:IVO524288 JFK458754:JFK524288 JPG458754:JPG524288 JZC458754:JZC524288 KIY458754:KIY524288 KSU458754:KSU524288 LCQ458754:LCQ524288 LMM458754:LMM524288 LWI458754:LWI524288 MGE458754:MGE524288 MQA458754:MQA524288 MZW458754:MZW524288 NJS458754:NJS524288 NTO458754:NTO524288 ODK458754:ODK524288 ONG458754:ONG524288 OXC458754:OXC524288 PGY458754:PGY524288 PQU458754:PQU524288 QAQ458754:QAQ524288 QKM458754:QKM524288 QUI458754:QUI524288 REE458754:REE524288 ROA458754:ROA524288 RXW458754:RXW524288 SHS458754:SHS524288 SRO458754:SRO524288 TBK458754:TBK524288 TLG458754:TLG524288 TVC458754:TVC524288 UEY458754:UEY524288 UOU458754:UOU524288 UYQ458754:UYQ524288 VIM458754:VIM524288 VSI458754:VSI524288 WCE458754:WCE524288 WMA458754:WMA524288 WVW458754:WVW524288 O524290:O589824 JK524290:JK589824 TG524290:TG589824 ADC524290:ADC589824 AMY524290:AMY589824 AWU524290:AWU589824 BGQ524290:BGQ589824 BQM524290:BQM589824 CAI524290:CAI589824 CKE524290:CKE589824 CUA524290:CUA589824 DDW524290:DDW589824 DNS524290:DNS589824 DXO524290:DXO589824 EHK524290:EHK589824 ERG524290:ERG589824 FBC524290:FBC589824 FKY524290:FKY589824 FUU524290:FUU589824 GEQ524290:GEQ589824 GOM524290:GOM589824 GYI524290:GYI589824 HIE524290:HIE589824 HSA524290:HSA589824 IBW524290:IBW589824 ILS524290:ILS589824 IVO524290:IVO589824 JFK524290:JFK589824 JPG524290:JPG589824 JZC524290:JZC589824 KIY524290:KIY589824 KSU524290:KSU589824 LCQ524290:LCQ589824 LMM524290:LMM589824 LWI524290:LWI589824 MGE524290:MGE589824 MQA524290:MQA589824 MZW524290:MZW589824 NJS524290:NJS589824 NTO524290:NTO589824 ODK524290:ODK589824 ONG524290:ONG589824 OXC524290:OXC589824 PGY524290:PGY589824 PQU524290:PQU589824 QAQ524290:QAQ589824 QKM524290:QKM589824 QUI524290:QUI589824 REE524290:REE589824 ROA524290:ROA589824 RXW524290:RXW589824 SHS524290:SHS589824 SRO524290:SRO589824 TBK524290:TBK589824 TLG524290:TLG589824 TVC524290:TVC589824 UEY524290:UEY589824 UOU524290:UOU589824 UYQ524290:UYQ589824 VIM524290:VIM589824 VSI524290:VSI589824 WCE524290:WCE589824 WMA524290:WMA589824 WVW524290:WVW589824 O589826:O655360 JK589826:JK655360 TG589826:TG655360 ADC589826:ADC655360 AMY589826:AMY655360 AWU589826:AWU655360 BGQ589826:BGQ655360 BQM589826:BQM655360 CAI589826:CAI655360 CKE589826:CKE655360 CUA589826:CUA655360 DDW589826:DDW655360 DNS589826:DNS655360 DXO589826:DXO655360 EHK589826:EHK655360 ERG589826:ERG655360 FBC589826:FBC655360 FKY589826:FKY655360 FUU589826:FUU655360 GEQ589826:GEQ655360 GOM589826:GOM655360 GYI589826:GYI655360 HIE589826:HIE655360 HSA589826:HSA655360 IBW589826:IBW655360 ILS589826:ILS655360 IVO589826:IVO655360 JFK589826:JFK655360 JPG589826:JPG655360 JZC589826:JZC655360 KIY589826:KIY655360 KSU589826:KSU655360 LCQ589826:LCQ655360 LMM589826:LMM655360 LWI589826:LWI655360 MGE589826:MGE655360 MQA589826:MQA655360 MZW589826:MZW655360 NJS589826:NJS655360 NTO589826:NTO655360 ODK589826:ODK655360 ONG589826:ONG655360 OXC589826:OXC655360 PGY589826:PGY655360 PQU589826:PQU655360 QAQ589826:QAQ655360 QKM589826:QKM655360 QUI589826:QUI655360 REE589826:REE655360 ROA589826:ROA655360 RXW589826:RXW655360 SHS589826:SHS655360 SRO589826:SRO655360 TBK589826:TBK655360 TLG589826:TLG655360 TVC589826:TVC655360 UEY589826:UEY655360 UOU589826:UOU655360 UYQ589826:UYQ655360 VIM589826:VIM655360 VSI589826:VSI655360 WCE589826:WCE655360 WMA589826:WMA655360 WVW589826:WVW655360 O655362:O720896 JK655362:JK720896 TG655362:TG720896 ADC655362:ADC720896 AMY655362:AMY720896 AWU655362:AWU720896 BGQ655362:BGQ720896 BQM655362:BQM720896 CAI655362:CAI720896 CKE655362:CKE720896 CUA655362:CUA720896 DDW655362:DDW720896 DNS655362:DNS720896 DXO655362:DXO720896 EHK655362:EHK720896 ERG655362:ERG720896 FBC655362:FBC720896 FKY655362:FKY720896 FUU655362:FUU720896 GEQ655362:GEQ720896 GOM655362:GOM720896 GYI655362:GYI720896 HIE655362:HIE720896 HSA655362:HSA720896 IBW655362:IBW720896 ILS655362:ILS720896 IVO655362:IVO720896 JFK655362:JFK720896 JPG655362:JPG720896 JZC655362:JZC720896 KIY655362:KIY720896 KSU655362:KSU720896 LCQ655362:LCQ720896 LMM655362:LMM720896 LWI655362:LWI720896 MGE655362:MGE720896 MQA655362:MQA720896 MZW655362:MZW720896 NJS655362:NJS720896 NTO655362:NTO720896 ODK655362:ODK720896 ONG655362:ONG720896 OXC655362:OXC720896 PGY655362:PGY720896 PQU655362:PQU720896 QAQ655362:QAQ720896 QKM655362:QKM720896 QUI655362:QUI720896 REE655362:REE720896 ROA655362:ROA720896 RXW655362:RXW720896 SHS655362:SHS720896 SRO655362:SRO720896 TBK655362:TBK720896 TLG655362:TLG720896 TVC655362:TVC720896 UEY655362:UEY720896 UOU655362:UOU720896 UYQ655362:UYQ720896 VIM655362:VIM720896 VSI655362:VSI720896 WCE655362:WCE720896 WMA655362:WMA720896 WVW655362:WVW720896 O720898:O786432 JK720898:JK786432 TG720898:TG786432 ADC720898:ADC786432 AMY720898:AMY786432 AWU720898:AWU786432 BGQ720898:BGQ786432 BQM720898:BQM786432 CAI720898:CAI786432 CKE720898:CKE786432 CUA720898:CUA786432 DDW720898:DDW786432 DNS720898:DNS786432 DXO720898:DXO786432 EHK720898:EHK786432 ERG720898:ERG786432 FBC720898:FBC786432 FKY720898:FKY786432 FUU720898:FUU786432 GEQ720898:GEQ786432 GOM720898:GOM786432 GYI720898:GYI786432 HIE720898:HIE786432 HSA720898:HSA786432 IBW720898:IBW786432 ILS720898:ILS786432 IVO720898:IVO786432 JFK720898:JFK786432 JPG720898:JPG786432 JZC720898:JZC786432 KIY720898:KIY786432 KSU720898:KSU786432 LCQ720898:LCQ786432 LMM720898:LMM786432 LWI720898:LWI786432 MGE720898:MGE786432 MQA720898:MQA786432 MZW720898:MZW786432 NJS720898:NJS786432 NTO720898:NTO786432 ODK720898:ODK786432 ONG720898:ONG786432 OXC720898:OXC786432 PGY720898:PGY786432 PQU720898:PQU786432 QAQ720898:QAQ786432 QKM720898:QKM786432 QUI720898:QUI786432 REE720898:REE786432 ROA720898:ROA786432 RXW720898:RXW786432 SHS720898:SHS786432 SRO720898:SRO786432 TBK720898:TBK786432 TLG720898:TLG786432 TVC720898:TVC786432 UEY720898:UEY786432 UOU720898:UOU786432 UYQ720898:UYQ786432 VIM720898:VIM786432 VSI720898:VSI786432 WCE720898:WCE786432 WMA720898:WMA786432 WVW720898:WVW786432 O786434:O851968 JK786434:JK851968 TG786434:TG851968 ADC786434:ADC851968 AMY786434:AMY851968 AWU786434:AWU851968 BGQ786434:BGQ851968 BQM786434:BQM851968 CAI786434:CAI851968 CKE786434:CKE851968 CUA786434:CUA851968 DDW786434:DDW851968 DNS786434:DNS851968 DXO786434:DXO851968 EHK786434:EHK851968 ERG786434:ERG851968 FBC786434:FBC851968 FKY786434:FKY851968 FUU786434:FUU851968 GEQ786434:GEQ851968 GOM786434:GOM851968 GYI786434:GYI851968 HIE786434:HIE851968 HSA786434:HSA851968 IBW786434:IBW851968 ILS786434:ILS851968 IVO786434:IVO851968 JFK786434:JFK851968 JPG786434:JPG851968 JZC786434:JZC851968 KIY786434:KIY851968 KSU786434:KSU851968 LCQ786434:LCQ851968 LMM786434:LMM851968 LWI786434:LWI851968 MGE786434:MGE851968 MQA786434:MQA851968 MZW786434:MZW851968 NJS786434:NJS851968 NTO786434:NTO851968 ODK786434:ODK851968 ONG786434:ONG851968 OXC786434:OXC851968 PGY786434:PGY851968 PQU786434:PQU851968 QAQ786434:QAQ851968 QKM786434:QKM851968 QUI786434:QUI851968 REE786434:REE851968 ROA786434:ROA851968 RXW786434:RXW851968 SHS786434:SHS851968 SRO786434:SRO851968 TBK786434:TBK851968 TLG786434:TLG851968 TVC786434:TVC851968 UEY786434:UEY851968 UOU786434:UOU851968 UYQ786434:UYQ851968 VIM786434:VIM851968 VSI786434:VSI851968 WCE786434:WCE851968 WMA786434:WMA851968 WVW786434:WVW851968 O851970:O917504 JK851970:JK917504 TG851970:TG917504 ADC851970:ADC917504 AMY851970:AMY917504 AWU851970:AWU917504 BGQ851970:BGQ917504 BQM851970:BQM917504 CAI851970:CAI917504 CKE851970:CKE917504 CUA851970:CUA917504 DDW851970:DDW917504 DNS851970:DNS917504 DXO851970:DXO917504 EHK851970:EHK917504 ERG851970:ERG917504 FBC851970:FBC917504 FKY851970:FKY917504 FUU851970:FUU917504 GEQ851970:GEQ917504 GOM851970:GOM917504 GYI851970:GYI917504 HIE851970:HIE917504 HSA851970:HSA917504 IBW851970:IBW917504 ILS851970:ILS917504 IVO851970:IVO917504 JFK851970:JFK917504 JPG851970:JPG917504 JZC851970:JZC917504 KIY851970:KIY917504 KSU851970:KSU917504 LCQ851970:LCQ917504 LMM851970:LMM917504 LWI851970:LWI917504 MGE851970:MGE917504 MQA851970:MQA917504 MZW851970:MZW917504 NJS851970:NJS917504 NTO851970:NTO917504 ODK851970:ODK917504 ONG851970:ONG917504 OXC851970:OXC917504 PGY851970:PGY917504 PQU851970:PQU917504 QAQ851970:QAQ917504 QKM851970:QKM917504 QUI851970:QUI917504 REE851970:REE917504 ROA851970:ROA917504 RXW851970:RXW917504 SHS851970:SHS917504 SRO851970:SRO917504 TBK851970:TBK917504 TLG851970:TLG917504 TVC851970:TVC917504 UEY851970:UEY917504 UOU851970:UOU917504 UYQ851970:UYQ917504 VIM851970:VIM917504 VSI851970:VSI917504 WCE851970:WCE917504 WMA851970:WMA917504 WVW851970:WVW917504 O917506:O983040 JK917506:JK983040 TG917506:TG983040 ADC917506:ADC983040 AMY917506:AMY983040 AWU917506:AWU983040 BGQ917506:BGQ983040 BQM917506:BQM983040 CAI917506:CAI983040 CKE917506:CKE983040 CUA917506:CUA983040 DDW917506:DDW983040 DNS917506:DNS983040 DXO917506:DXO983040 EHK917506:EHK983040 ERG917506:ERG983040 FBC917506:FBC983040 FKY917506:FKY983040 FUU917506:FUU983040 GEQ917506:GEQ983040 GOM917506:GOM983040 GYI917506:GYI983040 HIE917506:HIE983040 HSA917506:HSA983040 IBW917506:IBW983040 ILS917506:ILS983040 IVO917506:IVO983040 JFK917506:JFK983040 JPG917506:JPG983040 JZC917506:JZC983040 KIY917506:KIY983040 KSU917506:KSU983040 LCQ917506:LCQ983040 LMM917506:LMM983040 LWI917506:LWI983040 MGE917506:MGE983040 MQA917506:MQA983040 MZW917506:MZW983040 NJS917506:NJS983040 NTO917506:NTO983040 ODK917506:ODK983040 ONG917506:ONG983040 OXC917506:OXC983040 PGY917506:PGY983040 PQU917506:PQU983040 QAQ917506:QAQ983040 QKM917506:QKM983040 QUI917506:QUI983040 REE917506:REE983040 ROA917506:ROA983040 RXW917506:RXW983040 SHS917506:SHS983040 SRO917506:SRO983040 TBK917506:TBK983040 TLG917506:TLG983040 TVC917506:TVC983040 UEY917506:UEY983040 UOU917506:UOU983040 UYQ917506:UYQ983040 VIM917506:VIM983040 VSI917506:VSI983040 WCE917506:WCE983040 WMA917506:WMA983040 WVW917506:WVW983040 O983042:O1048576 JK983042:JK1048576 TG983042:TG1048576 ADC983042:ADC1048576 AMY983042:AMY1048576 AWU983042:AWU1048576 BGQ983042:BGQ1048576 BQM983042:BQM1048576 CAI983042:CAI1048576 CKE983042:CKE1048576 CUA983042:CUA1048576 DDW983042:DDW1048576 DNS983042:DNS1048576 DXO983042:DXO1048576 EHK983042:EHK1048576 ERG983042:ERG1048576 FBC983042:FBC1048576 FKY983042:FKY1048576 FUU983042:FUU1048576 GEQ983042:GEQ1048576 GOM983042:GOM1048576 GYI983042:GYI1048576 HIE983042:HIE1048576 HSA983042:HSA1048576 IBW983042:IBW1048576 ILS983042:ILS1048576 IVO983042:IVO1048576 JFK983042:JFK1048576 JPG983042:JPG1048576 JZC983042:JZC1048576 KIY983042:KIY1048576 KSU983042:KSU1048576 LCQ983042:LCQ1048576 LMM983042:LMM1048576 LWI983042:LWI1048576 MGE983042:MGE1048576 MQA983042:MQA1048576 MZW983042:MZW1048576 NJS983042:NJS1048576 NTO983042:NTO1048576 ODK983042:ODK1048576 ONG983042:ONG1048576 OXC983042:OXC1048576 PGY983042:PGY1048576 PQU983042:PQU1048576 QAQ983042:QAQ1048576 QKM983042:QKM1048576 QUI983042:QUI1048576 REE983042:REE1048576 ROA983042:ROA1048576 RXW983042:RXW1048576 SHS983042:SHS1048576 SRO983042:SRO1048576 TBK983042:TBK1048576 TLG983042:TLG1048576 TVC983042:TVC1048576 UEY983042:UEY1048576 UOU983042:UOU1048576 UYQ983042:UYQ1048576 VIM983042:VIM1048576 VSI983042:VSI1048576 WCE983042:WCE1048576 WMA983042:WMA1048576 WVW983042:WVW1048576">
      <formula1>TODAY()</formula1>
    </dataValidation>
    <dataValidation type="list" allowBlank="1" showInputMessage="1" showErrorMessage="1" sqref="Q2:Q65536 JM2:JM65536 TI2:TI65536 ADE2:ADE65536 ANA2:ANA65536 AWW2:AWW65536 BGS2:BGS65536 BQO2:BQO65536 CAK2:CAK65536 CKG2:CKG65536 CUC2:CUC65536 DDY2:DDY65536 DNU2:DNU65536 DXQ2:DXQ65536 EHM2:EHM65536 ERI2:ERI65536 FBE2:FBE65536 FLA2:FLA65536 FUW2:FUW65536 GES2:GES65536 GOO2:GOO65536 GYK2:GYK65536 HIG2:HIG65536 HSC2:HSC65536 IBY2:IBY65536 ILU2:ILU65536 IVQ2:IVQ65536 JFM2:JFM65536 JPI2:JPI65536 JZE2:JZE65536 KJA2:KJA65536 KSW2:KSW65536 LCS2:LCS65536 LMO2:LMO65536 LWK2:LWK65536 MGG2:MGG65536 MQC2:MQC65536 MZY2:MZY65536 NJU2:NJU65536 NTQ2:NTQ65536 ODM2:ODM65536 ONI2:ONI65536 OXE2:OXE65536 PHA2:PHA65536 PQW2:PQW65536 QAS2:QAS65536 QKO2:QKO65536 QUK2:QUK65536 REG2:REG65536 ROC2:ROC65536 RXY2:RXY65536 SHU2:SHU65536 SRQ2:SRQ65536 TBM2:TBM65536 TLI2:TLI65536 TVE2:TVE65536 UFA2:UFA65536 UOW2:UOW65536 UYS2:UYS65536 VIO2:VIO65536 VSK2:VSK65536 WCG2:WCG65536 WMC2:WMC65536 WVY2:WVY65536 Q65538:Q131072 JM65538:JM131072 TI65538:TI131072 ADE65538:ADE131072 ANA65538:ANA131072 AWW65538:AWW131072 BGS65538:BGS131072 BQO65538:BQO131072 CAK65538:CAK131072 CKG65538:CKG131072 CUC65538:CUC131072 DDY65538:DDY131072 DNU65538:DNU131072 DXQ65538:DXQ131072 EHM65538:EHM131072 ERI65538:ERI131072 FBE65538:FBE131072 FLA65538:FLA131072 FUW65538:FUW131072 GES65538:GES131072 GOO65538:GOO131072 GYK65538:GYK131072 HIG65538:HIG131072 HSC65538:HSC131072 IBY65538:IBY131072 ILU65538:ILU131072 IVQ65538:IVQ131072 JFM65538:JFM131072 JPI65538:JPI131072 JZE65538:JZE131072 KJA65538:KJA131072 KSW65538:KSW131072 LCS65538:LCS131072 LMO65538:LMO131072 LWK65538:LWK131072 MGG65538:MGG131072 MQC65538:MQC131072 MZY65538:MZY131072 NJU65538:NJU131072 NTQ65538:NTQ131072 ODM65538:ODM131072 ONI65538:ONI131072 OXE65538:OXE131072 PHA65538:PHA131072 PQW65538:PQW131072 QAS65538:QAS131072 QKO65538:QKO131072 QUK65538:QUK131072 REG65538:REG131072 ROC65538:ROC131072 RXY65538:RXY131072 SHU65538:SHU131072 SRQ65538:SRQ131072 TBM65538:TBM131072 TLI65538:TLI131072 TVE65538:TVE131072 UFA65538:UFA131072 UOW65538:UOW131072 UYS65538:UYS131072 VIO65538:VIO131072 VSK65538:VSK131072 WCG65538:WCG131072 WMC65538:WMC131072 WVY65538:WVY131072 Q131074:Q196608 JM131074:JM196608 TI131074:TI196608 ADE131074:ADE196608 ANA131074:ANA196608 AWW131074:AWW196608 BGS131074:BGS196608 BQO131074:BQO196608 CAK131074:CAK196608 CKG131074:CKG196608 CUC131074:CUC196608 DDY131074:DDY196608 DNU131074:DNU196608 DXQ131074:DXQ196608 EHM131074:EHM196608 ERI131074:ERI196608 FBE131074:FBE196608 FLA131074:FLA196608 FUW131074:FUW196608 GES131074:GES196608 GOO131074:GOO196608 GYK131074:GYK196608 HIG131074:HIG196608 HSC131074:HSC196608 IBY131074:IBY196608 ILU131074:ILU196608 IVQ131074:IVQ196608 JFM131074:JFM196608 JPI131074:JPI196608 JZE131074:JZE196608 KJA131074:KJA196608 KSW131074:KSW196608 LCS131074:LCS196608 LMO131074:LMO196608 LWK131074:LWK196608 MGG131074:MGG196608 MQC131074:MQC196608 MZY131074:MZY196608 NJU131074:NJU196608 NTQ131074:NTQ196608 ODM131074:ODM196608 ONI131074:ONI196608 OXE131074:OXE196608 PHA131074:PHA196608 PQW131074:PQW196608 QAS131074:QAS196608 QKO131074:QKO196608 QUK131074:QUK196608 REG131074:REG196608 ROC131074:ROC196608 RXY131074:RXY196608 SHU131074:SHU196608 SRQ131074:SRQ196608 TBM131074:TBM196608 TLI131074:TLI196608 TVE131074:TVE196608 UFA131074:UFA196608 UOW131074:UOW196608 UYS131074:UYS196608 VIO131074:VIO196608 VSK131074:VSK196608 WCG131074:WCG196608 WMC131074:WMC196608 WVY131074:WVY196608 Q196610:Q262144 JM196610:JM262144 TI196610:TI262144 ADE196610:ADE262144 ANA196610:ANA262144 AWW196610:AWW262144 BGS196610:BGS262144 BQO196610:BQO262144 CAK196610:CAK262144 CKG196610:CKG262144 CUC196610:CUC262144 DDY196610:DDY262144 DNU196610:DNU262144 DXQ196610:DXQ262144 EHM196610:EHM262144 ERI196610:ERI262144 FBE196610:FBE262144 FLA196610:FLA262144 FUW196610:FUW262144 GES196610:GES262144 GOO196610:GOO262144 GYK196610:GYK262144 HIG196610:HIG262144 HSC196610:HSC262144 IBY196610:IBY262144 ILU196610:ILU262144 IVQ196610:IVQ262144 JFM196610:JFM262144 JPI196610:JPI262144 JZE196610:JZE262144 KJA196610:KJA262144 KSW196610:KSW262144 LCS196610:LCS262144 LMO196610:LMO262144 LWK196610:LWK262144 MGG196610:MGG262144 MQC196610:MQC262144 MZY196610:MZY262144 NJU196610:NJU262144 NTQ196610:NTQ262144 ODM196610:ODM262144 ONI196610:ONI262144 OXE196610:OXE262144 PHA196610:PHA262144 PQW196610:PQW262144 QAS196610:QAS262144 QKO196610:QKO262144 QUK196610:QUK262144 REG196610:REG262144 ROC196610:ROC262144 RXY196610:RXY262144 SHU196610:SHU262144 SRQ196610:SRQ262144 TBM196610:TBM262144 TLI196610:TLI262144 TVE196610:TVE262144 UFA196610:UFA262144 UOW196610:UOW262144 UYS196610:UYS262144 VIO196610:VIO262144 VSK196610:VSK262144 WCG196610:WCG262144 WMC196610:WMC262144 WVY196610:WVY262144 Q262146:Q327680 JM262146:JM327680 TI262146:TI327680 ADE262146:ADE327680 ANA262146:ANA327680 AWW262146:AWW327680 BGS262146:BGS327680 BQO262146:BQO327680 CAK262146:CAK327680 CKG262146:CKG327680 CUC262146:CUC327680 DDY262146:DDY327680 DNU262146:DNU327680 DXQ262146:DXQ327680 EHM262146:EHM327680 ERI262146:ERI327680 FBE262146:FBE327680 FLA262146:FLA327680 FUW262146:FUW327680 GES262146:GES327680 GOO262146:GOO327680 GYK262146:GYK327680 HIG262146:HIG327680 HSC262146:HSC327680 IBY262146:IBY327680 ILU262146:ILU327680 IVQ262146:IVQ327680 JFM262146:JFM327680 JPI262146:JPI327680 JZE262146:JZE327680 KJA262146:KJA327680 KSW262146:KSW327680 LCS262146:LCS327680 LMO262146:LMO327680 LWK262146:LWK327680 MGG262146:MGG327680 MQC262146:MQC327680 MZY262146:MZY327680 NJU262146:NJU327680 NTQ262146:NTQ327680 ODM262146:ODM327680 ONI262146:ONI327680 OXE262146:OXE327680 PHA262146:PHA327680 PQW262146:PQW327680 QAS262146:QAS327680 QKO262146:QKO327680 QUK262146:QUK327680 REG262146:REG327680 ROC262146:ROC327680 RXY262146:RXY327680 SHU262146:SHU327680 SRQ262146:SRQ327680 TBM262146:TBM327680 TLI262146:TLI327680 TVE262146:TVE327680 UFA262146:UFA327680 UOW262146:UOW327680 UYS262146:UYS327680 VIO262146:VIO327680 VSK262146:VSK327680 WCG262146:WCG327680 WMC262146:WMC327680 WVY262146:WVY327680 Q327682:Q393216 JM327682:JM393216 TI327682:TI393216 ADE327682:ADE393216 ANA327682:ANA393216 AWW327682:AWW393216 BGS327682:BGS393216 BQO327682:BQO393216 CAK327682:CAK393216 CKG327682:CKG393216 CUC327682:CUC393216 DDY327682:DDY393216 DNU327682:DNU393216 DXQ327682:DXQ393216 EHM327682:EHM393216 ERI327682:ERI393216 FBE327682:FBE393216 FLA327682:FLA393216 FUW327682:FUW393216 GES327682:GES393216 GOO327682:GOO393216 GYK327682:GYK393216 HIG327682:HIG393216 HSC327682:HSC393216 IBY327682:IBY393216 ILU327682:ILU393216 IVQ327682:IVQ393216 JFM327682:JFM393216 JPI327682:JPI393216 JZE327682:JZE393216 KJA327682:KJA393216 KSW327682:KSW393216 LCS327682:LCS393216 LMO327682:LMO393216 LWK327682:LWK393216 MGG327682:MGG393216 MQC327682:MQC393216 MZY327682:MZY393216 NJU327682:NJU393216 NTQ327682:NTQ393216 ODM327682:ODM393216 ONI327682:ONI393216 OXE327682:OXE393216 PHA327682:PHA393216 PQW327682:PQW393216 QAS327682:QAS393216 QKO327682:QKO393216 QUK327682:QUK393216 REG327682:REG393216 ROC327682:ROC393216 RXY327682:RXY393216 SHU327682:SHU393216 SRQ327682:SRQ393216 TBM327682:TBM393216 TLI327682:TLI393216 TVE327682:TVE393216 UFA327682:UFA393216 UOW327682:UOW393216 UYS327682:UYS393216 VIO327682:VIO393216 VSK327682:VSK393216 WCG327682:WCG393216 WMC327682:WMC393216 WVY327682:WVY393216 Q393218:Q458752 JM393218:JM458752 TI393218:TI458752 ADE393218:ADE458752 ANA393218:ANA458752 AWW393218:AWW458752 BGS393218:BGS458752 BQO393218:BQO458752 CAK393218:CAK458752 CKG393218:CKG458752 CUC393218:CUC458752 DDY393218:DDY458752 DNU393218:DNU458752 DXQ393218:DXQ458752 EHM393218:EHM458752 ERI393218:ERI458752 FBE393218:FBE458752 FLA393218:FLA458752 FUW393218:FUW458752 GES393218:GES458752 GOO393218:GOO458752 GYK393218:GYK458752 HIG393218:HIG458752 HSC393218:HSC458752 IBY393218:IBY458752 ILU393218:ILU458752 IVQ393218:IVQ458752 JFM393218:JFM458752 JPI393218:JPI458752 JZE393218:JZE458752 KJA393218:KJA458752 KSW393218:KSW458752 LCS393218:LCS458752 LMO393218:LMO458752 LWK393218:LWK458752 MGG393218:MGG458752 MQC393218:MQC458752 MZY393218:MZY458752 NJU393218:NJU458752 NTQ393218:NTQ458752 ODM393218:ODM458752 ONI393218:ONI458752 OXE393218:OXE458752 PHA393218:PHA458752 PQW393218:PQW458752 QAS393218:QAS458752 QKO393218:QKO458752 QUK393218:QUK458752 REG393218:REG458752 ROC393218:ROC458752 RXY393218:RXY458752 SHU393218:SHU458752 SRQ393218:SRQ458752 TBM393218:TBM458752 TLI393218:TLI458752 TVE393218:TVE458752 UFA393218:UFA458752 UOW393218:UOW458752 UYS393218:UYS458752 VIO393218:VIO458752 VSK393218:VSK458752 WCG393218:WCG458752 WMC393218:WMC458752 WVY393218:WVY458752 Q458754:Q524288 JM458754:JM524288 TI458754:TI524288 ADE458754:ADE524288 ANA458754:ANA524288 AWW458754:AWW524288 BGS458754:BGS524288 BQO458754:BQO524288 CAK458754:CAK524288 CKG458754:CKG524288 CUC458754:CUC524288 DDY458754:DDY524288 DNU458754:DNU524288 DXQ458754:DXQ524288 EHM458754:EHM524288 ERI458754:ERI524288 FBE458754:FBE524288 FLA458754:FLA524288 FUW458754:FUW524288 GES458754:GES524288 GOO458754:GOO524288 GYK458754:GYK524288 HIG458754:HIG524288 HSC458754:HSC524288 IBY458754:IBY524288 ILU458754:ILU524288 IVQ458754:IVQ524288 JFM458754:JFM524288 JPI458754:JPI524288 JZE458754:JZE524288 KJA458754:KJA524288 KSW458754:KSW524288 LCS458754:LCS524288 LMO458754:LMO524288 LWK458754:LWK524288 MGG458754:MGG524288 MQC458754:MQC524288 MZY458754:MZY524288 NJU458754:NJU524288 NTQ458754:NTQ524288 ODM458754:ODM524288 ONI458754:ONI524288 OXE458754:OXE524288 PHA458754:PHA524288 PQW458754:PQW524288 QAS458754:QAS524288 QKO458754:QKO524288 QUK458754:QUK524288 REG458754:REG524288 ROC458754:ROC524288 RXY458754:RXY524288 SHU458754:SHU524288 SRQ458754:SRQ524288 TBM458754:TBM524288 TLI458754:TLI524288 TVE458754:TVE524288 UFA458754:UFA524288 UOW458754:UOW524288 UYS458754:UYS524288 VIO458754:VIO524288 VSK458754:VSK524288 WCG458754:WCG524288 WMC458754:WMC524288 WVY458754:WVY524288 Q524290:Q589824 JM524290:JM589824 TI524290:TI589824 ADE524290:ADE589824 ANA524290:ANA589824 AWW524290:AWW589824 BGS524290:BGS589824 BQO524290:BQO589824 CAK524290:CAK589824 CKG524290:CKG589824 CUC524290:CUC589824 DDY524290:DDY589824 DNU524290:DNU589824 DXQ524290:DXQ589824 EHM524290:EHM589824 ERI524290:ERI589824 FBE524290:FBE589824 FLA524290:FLA589824 FUW524290:FUW589824 GES524290:GES589824 GOO524290:GOO589824 GYK524290:GYK589824 HIG524290:HIG589824 HSC524290:HSC589824 IBY524290:IBY589824 ILU524290:ILU589824 IVQ524290:IVQ589824 JFM524290:JFM589824 JPI524290:JPI589824 JZE524290:JZE589824 KJA524290:KJA589824 KSW524290:KSW589824 LCS524290:LCS589824 LMO524290:LMO589824 LWK524290:LWK589824 MGG524290:MGG589824 MQC524290:MQC589824 MZY524290:MZY589824 NJU524290:NJU589824 NTQ524290:NTQ589824 ODM524290:ODM589824 ONI524290:ONI589824 OXE524290:OXE589824 PHA524290:PHA589824 PQW524290:PQW589824 QAS524290:QAS589824 QKO524290:QKO589824 QUK524290:QUK589824 REG524290:REG589824 ROC524290:ROC589824 RXY524290:RXY589824 SHU524290:SHU589824 SRQ524290:SRQ589824 TBM524290:TBM589824 TLI524290:TLI589824 TVE524290:TVE589824 UFA524290:UFA589824 UOW524290:UOW589824 UYS524290:UYS589824 VIO524290:VIO589824 VSK524290:VSK589824 WCG524290:WCG589824 WMC524290:WMC589824 WVY524290:WVY589824 Q589826:Q655360 JM589826:JM655360 TI589826:TI655360 ADE589826:ADE655360 ANA589826:ANA655360 AWW589826:AWW655360 BGS589826:BGS655360 BQO589826:BQO655360 CAK589826:CAK655360 CKG589826:CKG655360 CUC589826:CUC655360 DDY589826:DDY655360 DNU589826:DNU655360 DXQ589826:DXQ655360 EHM589826:EHM655360 ERI589826:ERI655360 FBE589826:FBE655360 FLA589826:FLA655360 FUW589826:FUW655360 GES589826:GES655360 GOO589826:GOO655360 GYK589826:GYK655360 HIG589826:HIG655360 HSC589826:HSC655360 IBY589826:IBY655360 ILU589826:ILU655360 IVQ589826:IVQ655360 JFM589826:JFM655360 JPI589826:JPI655360 JZE589826:JZE655360 KJA589826:KJA655360 KSW589826:KSW655360 LCS589826:LCS655360 LMO589826:LMO655360 LWK589826:LWK655360 MGG589826:MGG655360 MQC589826:MQC655360 MZY589826:MZY655360 NJU589826:NJU655360 NTQ589826:NTQ655360 ODM589826:ODM655360 ONI589826:ONI655360 OXE589826:OXE655360 PHA589826:PHA655360 PQW589826:PQW655360 QAS589826:QAS655360 QKO589826:QKO655360 QUK589826:QUK655360 REG589826:REG655360 ROC589826:ROC655360 RXY589826:RXY655360 SHU589826:SHU655360 SRQ589826:SRQ655360 TBM589826:TBM655360 TLI589826:TLI655360 TVE589826:TVE655360 UFA589826:UFA655360 UOW589826:UOW655360 UYS589826:UYS655360 VIO589826:VIO655360 VSK589826:VSK655360 WCG589826:WCG655360 WMC589826:WMC655360 WVY589826:WVY655360 Q655362:Q720896 JM655362:JM720896 TI655362:TI720896 ADE655362:ADE720896 ANA655362:ANA720896 AWW655362:AWW720896 BGS655362:BGS720896 BQO655362:BQO720896 CAK655362:CAK720896 CKG655362:CKG720896 CUC655362:CUC720896 DDY655362:DDY720896 DNU655362:DNU720896 DXQ655362:DXQ720896 EHM655362:EHM720896 ERI655362:ERI720896 FBE655362:FBE720896 FLA655362:FLA720896 FUW655362:FUW720896 GES655362:GES720896 GOO655362:GOO720896 GYK655362:GYK720896 HIG655362:HIG720896 HSC655362:HSC720896 IBY655362:IBY720896 ILU655362:ILU720896 IVQ655362:IVQ720896 JFM655362:JFM720896 JPI655362:JPI720896 JZE655362:JZE720896 KJA655362:KJA720896 KSW655362:KSW720896 LCS655362:LCS720896 LMO655362:LMO720896 LWK655362:LWK720896 MGG655362:MGG720896 MQC655362:MQC720896 MZY655362:MZY720896 NJU655362:NJU720896 NTQ655362:NTQ720896 ODM655362:ODM720896 ONI655362:ONI720896 OXE655362:OXE720896 PHA655362:PHA720896 PQW655362:PQW720896 QAS655362:QAS720896 QKO655362:QKO720896 QUK655362:QUK720896 REG655362:REG720896 ROC655362:ROC720896 RXY655362:RXY720896 SHU655362:SHU720896 SRQ655362:SRQ720896 TBM655362:TBM720896 TLI655362:TLI720896 TVE655362:TVE720896 UFA655362:UFA720896 UOW655362:UOW720896 UYS655362:UYS720896 VIO655362:VIO720896 VSK655362:VSK720896 WCG655362:WCG720896 WMC655362:WMC720896 WVY655362:WVY720896 Q720898:Q786432 JM720898:JM786432 TI720898:TI786432 ADE720898:ADE786432 ANA720898:ANA786432 AWW720898:AWW786432 BGS720898:BGS786432 BQO720898:BQO786432 CAK720898:CAK786432 CKG720898:CKG786432 CUC720898:CUC786432 DDY720898:DDY786432 DNU720898:DNU786432 DXQ720898:DXQ786432 EHM720898:EHM786432 ERI720898:ERI786432 FBE720898:FBE786432 FLA720898:FLA786432 FUW720898:FUW786432 GES720898:GES786432 GOO720898:GOO786432 GYK720898:GYK786432 HIG720898:HIG786432 HSC720898:HSC786432 IBY720898:IBY786432 ILU720898:ILU786432 IVQ720898:IVQ786432 JFM720898:JFM786432 JPI720898:JPI786432 JZE720898:JZE786432 KJA720898:KJA786432 KSW720898:KSW786432 LCS720898:LCS786432 LMO720898:LMO786432 LWK720898:LWK786432 MGG720898:MGG786432 MQC720898:MQC786432 MZY720898:MZY786432 NJU720898:NJU786432 NTQ720898:NTQ786432 ODM720898:ODM786432 ONI720898:ONI786432 OXE720898:OXE786432 PHA720898:PHA786432 PQW720898:PQW786432 QAS720898:QAS786432 QKO720898:QKO786432 QUK720898:QUK786432 REG720898:REG786432 ROC720898:ROC786432 RXY720898:RXY786432 SHU720898:SHU786432 SRQ720898:SRQ786432 TBM720898:TBM786432 TLI720898:TLI786432 TVE720898:TVE786432 UFA720898:UFA786432 UOW720898:UOW786432 UYS720898:UYS786432 VIO720898:VIO786432 VSK720898:VSK786432 WCG720898:WCG786432 WMC720898:WMC786432 WVY720898:WVY786432 Q786434:Q851968 JM786434:JM851968 TI786434:TI851968 ADE786434:ADE851968 ANA786434:ANA851968 AWW786434:AWW851968 BGS786434:BGS851968 BQO786434:BQO851968 CAK786434:CAK851968 CKG786434:CKG851968 CUC786434:CUC851968 DDY786434:DDY851968 DNU786434:DNU851968 DXQ786434:DXQ851968 EHM786434:EHM851968 ERI786434:ERI851968 FBE786434:FBE851968 FLA786434:FLA851968 FUW786434:FUW851968 GES786434:GES851968 GOO786434:GOO851968 GYK786434:GYK851968 HIG786434:HIG851968 HSC786434:HSC851968 IBY786434:IBY851968 ILU786434:ILU851968 IVQ786434:IVQ851968 JFM786434:JFM851968 JPI786434:JPI851968 JZE786434:JZE851968 KJA786434:KJA851968 KSW786434:KSW851968 LCS786434:LCS851968 LMO786434:LMO851968 LWK786434:LWK851968 MGG786434:MGG851968 MQC786434:MQC851968 MZY786434:MZY851968 NJU786434:NJU851968 NTQ786434:NTQ851968 ODM786434:ODM851968 ONI786434:ONI851968 OXE786434:OXE851968 PHA786434:PHA851968 PQW786434:PQW851968 QAS786434:QAS851968 QKO786434:QKO851968 QUK786434:QUK851968 REG786434:REG851968 ROC786434:ROC851968 RXY786434:RXY851968 SHU786434:SHU851968 SRQ786434:SRQ851968 TBM786434:TBM851968 TLI786434:TLI851968 TVE786434:TVE851968 UFA786434:UFA851968 UOW786434:UOW851968 UYS786434:UYS851968 VIO786434:VIO851968 VSK786434:VSK851968 WCG786434:WCG851968 WMC786434:WMC851968 WVY786434:WVY851968 Q851970:Q917504 JM851970:JM917504 TI851970:TI917504 ADE851970:ADE917504 ANA851970:ANA917504 AWW851970:AWW917504 BGS851970:BGS917504 BQO851970:BQO917504 CAK851970:CAK917504 CKG851970:CKG917504 CUC851970:CUC917504 DDY851970:DDY917504 DNU851970:DNU917504 DXQ851970:DXQ917504 EHM851970:EHM917504 ERI851970:ERI917504 FBE851970:FBE917504 FLA851970:FLA917504 FUW851970:FUW917504 GES851970:GES917504 GOO851970:GOO917504 GYK851970:GYK917504 HIG851970:HIG917504 HSC851970:HSC917504 IBY851970:IBY917504 ILU851970:ILU917504 IVQ851970:IVQ917504 JFM851970:JFM917504 JPI851970:JPI917504 JZE851970:JZE917504 KJA851970:KJA917504 KSW851970:KSW917504 LCS851970:LCS917504 LMO851970:LMO917504 LWK851970:LWK917504 MGG851970:MGG917504 MQC851970:MQC917504 MZY851970:MZY917504 NJU851970:NJU917504 NTQ851970:NTQ917504 ODM851970:ODM917504 ONI851970:ONI917504 OXE851970:OXE917504 PHA851970:PHA917504 PQW851970:PQW917504 QAS851970:QAS917504 QKO851970:QKO917504 QUK851970:QUK917504 REG851970:REG917504 ROC851970:ROC917504 RXY851970:RXY917504 SHU851970:SHU917504 SRQ851970:SRQ917504 TBM851970:TBM917504 TLI851970:TLI917504 TVE851970:TVE917504 UFA851970:UFA917504 UOW851970:UOW917504 UYS851970:UYS917504 VIO851970:VIO917504 VSK851970:VSK917504 WCG851970:WCG917504 WMC851970:WMC917504 WVY851970:WVY917504 Q917506:Q983040 JM917506:JM983040 TI917506:TI983040 ADE917506:ADE983040 ANA917506:ANA983040 AWW917506:AWW983040 BGS917506:BGS983040 BQO917506:BQO983040 CAK917506:CAK983040 CKG917506:CKG983040 CUC917506:CUC983040 DDY917506:DDY983040 DNU917506:DNU983040 DXQ917506:DXQ983040 EHM917506:EHM983040 ERI917506:ERI983040 FBE917506:FBE983040 FLA917506:FLA983040 FUW917506:FUW983040 GES917506:GES983040 GOO917506:GOO983040 GYK917506:GYK983040 HIG917506:HIG983040 HSC917506:HSC983040 IBY917506:IBY983040 ILU917506:ILU983040 IVQ917506:IVQ983040 JFM917506:JFM983040 JPI917506:JPI983040 JZE917506:JZE983040 KJA917506:KJA983040 KSW917506:KSW983040 LCS917506:LCS983040 LMO917506:LMO983040 LWK917506:LWK983040 MGG917506:MGG983040 MQC917506:MQC983040 MZY917506:MZY983040 NJU917506:NJU983040 NTQ917506:NTQ983040 ODM917506:ODM983040 ONI917506:ONI983040 OXE917506:OXE983040 PHA917506:PHA983040 PQW917506:PQW983040 QAS917506:QAS983040 QKO917506:QKO983040 QUK917506:QUK983040 REG917506:REG983040 ROC917506:ROC983040 RXY917506:RXY983040 SHU917506:SHU983040 SRQ917506:SRQ983040 TBM917506:TBM983040 TLI917506:TLI983040 TVE917506:TVE983040 UFA917506:UFA983040 UOW917506:UOW983040 UYS917506:UYS983040 VIO917506:VIO983040 VSK917506:VSK983040 WCG917506:WCG983040 WMC917506:WMC983040 WVY917506:WVY983040 Q983042:Q1048576 JM983042:JM1048576 TI983042:TI1048576 ADE983042:ADE1048576 ANA983042:ANA1048576 AWW983042:AWW1048576 BGS983042:BGS1048576 BQO983042:BQO1048576 CAK983042:CAK1048576 CKG983042:CKG1048576 CUC983042:CUC1048576 DDY983042:DDY1048576 DNU983042:DNU1048576 DXQ983042:DXQ1048576 EHM983042:EHM1048576 ERI983042:ERI1048576 FBE983042:FBE1048576 FLA983042:FLA1048576 FUW983042:FUW1048576 GES983042:GES1048576 GOO983042:GOO1048576 GYK983042:GYK1048576 HIG983042:HIG1048576 HSC983042:HSC1048576 IBY983042:IBY1048576 ILU983042:ILU1048576 IVQ983042:IVQ1048576 JFM983042:JFM1048576 JPI983042:JPI1048576 JZE983042:JZE1048576 KJA983042:KJA1048576 KSW983042:KSW1048576 LCS983042:LCS1048576 LMO983042:LMO1048576 LWK983042:LWK1048576 MGG983042:MGG1048576 MQC983042:MQC1048576 MZY983042:MZY1048576 NJU983042:NJU1048576 NTQ983042:NTQ1048576 ODM983042:ODM1048576 ONI983042:ONI1048576 OXE983042:OXE1048576 PHA983042:PHA1048576 PQW983042:PQW1048576 QAS983042:QAS1048576 QKO983042:QKO1048576 QUK983042:QUK1048576 REG983042:REG1048576 ROC983042:ROC1048576 RXY983042:RXY1048576 SHU983042:SHU1048576 SRQ983042:SRQ1048576 TBM983042:TBM1048576 TLI983042:TLI1048576 TVE983042:TVE1048576 UFA983042:UFA1048576 UOW983042:UOW1048576 UYS983042:UYS1048576 VIO983042:VIO1048576 VSK983042:VSK1048576 WCG983042:WCG1048576 WMC983042:WMC1048576 WVY983042:WVY1048576">
      <formula1>All_currency</formula1>
    </dataValidation>
    <dataValidation type="list" allowBlank="1" showInputMessage="1" showErrorMessage="1" sqref="I2:I65536 JE2:JE65536 TA2:TA65536 ACW2:ACW65536 AMS2:AMS65536 AWO2:AWO65536 BGK2:BGK65536 BQG2:BQG65536 CAC2:CAC65536 CJY2:CJY65536 CTU2:CTU65536 DDQ2:DDQ65536 DNM2:DNM65536 DXI2:DXI65536 EHE2:EHE65536 ERA2:ERA65536 FAW2:FAW65536 FKS2:FKS65536 FUO2:FUO65536 GEK2:GEK65536 GOG2:GOG65536 GYC2:GYC65536 HHY2:HHY65536 HRU2:HRU65536 IBQ2:IBQ65536 ILM2:ILM65536 IVI2:IVI65536 JFE2:JFE65536 JPA2:JPA65536 JYW2:JYW65536 KIS2:KIS65536 KSO2:KSO65536 LCK2:LCK65536 LMG2:LMG65536 LWC2:LWC65536 MFY2:MFY65536 MPU2:MPU65536 MZQ2:MZQ65536 NJM2:NJM65536 NTI2:NTI65536 ODE2:ODE65536 ONA2:ONA65536 OWW2:OWW65536 PGS2:PGS65536 PQO2:PQO65536 QAK2:QAK65536 QKG2:QKG65536 QUC2:QUC65536 RDY2:RDY65536 RNU2:RNU65536 RXQ2:RXQ65536 SHM2:SHM65536 SRI2:SRI65536 TBE2:TBE65536 TLA2:TLA65536 TUW2:TUW65536 UES2:UES65536 UOO2:UOO65536 UYK2:UYK65536 VIG2:VIG65536 VSC2:VSC65536 WBY2:WBY65536 WLU2:WLU65536 WVQ2:WVQ65536 I65538:I131072 JE65538:JE131072 TA65538:TA131072 ACW65538:ACW131072 AMS65538:AMS131072 AWO65538:AWO131072 BGK65538:BGK131072 BQG65538:BQG131072 CAC65538:CAC131072 CJY65538:CJY131072 CTU65538:CTU131072 DDQ65538:DDQ131072 DNM65538:DNM131072 DXI65538:DXI131072 EHE65538:EHE131072 ERA65538:ERA131072 FAW65538:FAW131072 FKS65538:FKS131072 FUO65538:FUO131072 GEK65538:GEK131072 GOG65538:GOG131072 GYC65538:GYC131072 HHY65538:HHY131072 HRU65538:HRU131072 IBQ65538:IBQ131072 ILM65538:ILM131072 IVI65538:IVI131072 JFE65538:JFE131072 JPA65538:JPA131072 JYW65538:JYW131072 KIS65538:KIS131072 KSO65538:KSO131072 LCK65538:LCK131072 LMG65538:LMG131072 LWC65538:LWC131072 MFY65538:MFY131072 MPU65538:MPU131072 MZQ65538:MZQ131072 NJM65538:NJM131072 NTI65538:NTI131072 ODE65538:ODE131072 ONA65538:ONA131072 OWW65538:OWW131072 PGS65538:PGS131072 PQO65538:PQO131072 QAK65538:QAK131072 QKG65538:QKG131072 QUC65538:QUC131072 RDY65538:RDY131072 RNU65538:RNU131072 RXQ65538:RXQ131072 SHM65538:SHM131072 SRI65538:SRI131072 TBE65538:TBE131072 TLA65538:TLA131072 TUW65538:TUW131072 UES65538:UES131072 UOO65538:UOO131072 UYK65538:UYK131072 VIG65538:VIG131072 VSC65538:VSC131072 WBY65538:WBY131072 WLU65538:WLU131072 WVQ65538:WVQ131072 I131074:I196608 JE131074:JE196608 TA131074:TA196608 ACW131074:ACW196608 AMS131074:AMS196608 AWO131074:AWO196608 BGK131074:BGK196608 BQG131074:BQG196608 CAC131074:CAC196608 CJY131074:CJY196608 CTU131074:CTU196608 DDQ131074:DDQ196608 DNM131074:DNM196608 DXI131074:DXI196608 EHE131074:EHE196608 ERA131074:ERA196608 FAW131074:FAW196608 FKS131074:FKS196608 FUO131074:FUO196608 GEK131074:GEK196608 GOG131074:GOG196608 GYC131074:GYC196608 HHY131074:HHY196608 HRU131074:HRU196608 IBQ131074:IBQ196608 ILM131074:ILM196608 IVI131074:IVI196608 JFE131074:JFE196608 JPA131074:JPA196608 JYW131074:JYW196608 KIS131074:KIS196608 KSO131074:KSO196608 LCK131074:LCK196608 LMG131074:LMG196608 LWC131074:LWC196608 MFY131074:MFY196608 MPU131074:MPU196608 MZQ131074:MZQ196608 NJM131074:NJM196608 NTI131074:NTI196608 ODE131074:ODE196608 ONA131074:ONA196608 OWW131074:OWW196608 PGS131074:PGS196608 PQO131074:PQO196608 QAK131074:QAK196608 QKG131074:QKG196608 QUC131074:QUC196608 RDY131074:RDY196608 RNU131074:RNU196608 RXQ131074:RXQ196608 SHM131074:SHM196608 SRI131074:SRI196608 TBE131074:TBE196608 TLA131074:TLA196608 TUW131074:TUW196608 UES131074:UES196608 UOO131074:UOO196608 UYK131074:UYK196608 VIG131074:VIG196608 VSC131074:VSC196608 WBY131074:WBY196608 WLU131074:WLU196608 WVQ131074:WVQ196608 I196610:I262144 JE196610:JE262144 TA196610:TA262144 ACW196610:ACW262144 AMS196610:AMS262144 AWO196610:AWO262144 BGK196610:BGK262144 BQG196610:BQG262144 CAC196610:CAC262144 CJY196610:CJY262144 CTU196610:CTU262144 DDQ196610:DDQ262144 DNM196610:DNM262144 DXI196610:DXI262144 EHE196610:EHE262144 ERA196610:ERA262144 FAW196610:FAW262144 FKS196610:FKS262144 FUO196610:FUO262144 GEK196610:GEK262144 GOG196610:GOG262144 GYC196610:GYC262144 HHY196610:HHY262144 HRU196610:HRU262144 IBQ196610:IBQ262144 ILM196610:ILM262144 IVI196610:IVI262144 JFE196610:JFE262144 JPA196610:JPA262144 JYW196610:JYW262144 KIS196610:KIS262144 KSO196610:KSO262144 LCK196610:LCK262144 LMG196610:LMG262144 LWC196610:LWC262144 MFY196610:MFY262144 MPU196610:MPU262144 MZQ196610:MZQ262144 NJM196610:NJM262144 NTI196610:NTI262144 ODE196610:ODE262144 ONA196610:ONA262144 OWW196610:OWW262144 PGS196610:PGS262144 PQO196610:PQO262144 QAK196610:QAK262144 QKG196610:QKG262144 QUC196610:QUC262144 RDY196610:RDY262144 RNU196610:RNU262144 RXQ196610:RXQ262144 SHM196610:SHM262144 SRI196610:SRI262144 TBE196610:TBE262144 TLA196610:TLA262144 TUW196610:TUW262144 UES196610:UES262144 UOO196610:UOO262144 UYK196610:UYK262144 VIG196610:VIG262144 VSC196610:VSC262144 WBY196610:WBY262144 WLU196610:WLU262144 WVQ196610:WVQ262144 I262146:I327680 JE262146:JE327680 TA262146:TA327680 ACW262146:ACW327680 AMS262146:AMS327680 AWO262146:AWO327680 BGK262146:BGK327680 BQG262146:BQG327680 CAC262146:CAC327680 CJY262146:CJY327680 CTU262146:CTU327680 DDQ262146:DDQ327680 DNM262146:DNM327680 DXI262146:DXI327680 EHE262146:EHE327680 ERA262146:ERA327680 FAW262146:FAW327680 FKS262146:FKS327680 FUO262146:FUO327680 GEK262146:GEK327680 GOG262146:GOG327680 GYC262146:GYC327680 HHY262146:HHY327680 HRU262146:HRU327680 IBQ262146:IBQ327680 ILM262146:ILM327680 IVI262146:IVI327680 JFE262146:JFE327680 JPA262146:JPA327680 JYW262146:JYW327680 KIS262146:KIS327680 KSO262146:KSO327680 LCK262146:LCK327680 LMG262146:LMG327680 LWC262146:LWC327680 MFY262146:MFY327680 MPU262146:MPU327680 MZQ262146:MZQ327680 NJM262146:NJM327680 NTI262146:NTI327680 ODE262146:ODE327680 ONA262146:ONA327680 OWW262146:OWW327680 PGS262146:PGS327680 PQO262146:PQO327680 QAK262146:QAK327680 QKG262146:QKG327680 QUC262146:QUC327680 RDY262146:RDY327680 RNU262146:RNU327680 RXQ262146:RXQ327680 SHM262146:SHM327680 SRI262146:SRI327680 TBE262146:TBE327680 TLA262146:TLA327680 TUW262146:TUW327680 UES262146:UES327680 UOO262146:UOO327680 UYK262146:UYK327680 VIG262146:VIG327680 VSC262146:VSC327680 WBY262146:WBY327680 WLU262146:WLU327680 WVQ262146:WVQ327680 I327682:I393216 JE327682:JE393216 TA327682:TA393216 ACW327682:ACW393216 AMS327682:AMS393216 AWO327682:AWO393216 BGK327682:BGK393216 BQG327682:BQG393216 CAC327682:CAC393216 CJY327682:CJY393216 CTU327682:CTU393216 DDQ327682:DDQ393216 DNM327682:DNM393216 DXI327682:DXI393216 EHE327682:EHE393216 ERA327682:ERA393216 FAW327682:FAW393216 FKS327682:FKS393216 FUO327682:FUO393216 GEK327682:GEK393216 GOG327682:GOG393216 GYC327682:GYC393216 HHY327682:HHY393216 HRU327682:HRU393216 IBQ327682:IBQ393216 ILM327682:ILM393216 IVI327682:IVI393216 JFE327682:JFE393216 JPA327682:JPA393216 JYW327682:JYW393216 KIS327682:KIS393216 KSO327682:KSO393216 LCK327682:LCK393216 LMG327682:LMG393216 LWC327682:LWC393216 MFY327682:MFY393216 MPU327682:MPU393216 MZQ327682:MZQ393216 NJM327682:NJM393216 NTI327682:NTI393216 ODE327682:ODE393216 ONA327682:ONA393216 OWW327682:OWW393216 PGS327682:PGS393216 PQO327682:PQO393216 QAK327682:QAK393216 QKG327682:QKG393216 QUC327682:QUC393216 RDY327682:RDY393216 RNU327682:RNU393216 RXQ327682:RXQ393216 SHM327682:SHM393216 SRI327682:SRI393216 TBE327682:TBE393216 TLA327682:TLA393216 TUW327682:TUW393216 UES327682:UES393216 UOO327682:UOO393216 UYK327682:UYK393216 VIG327682:VIG393216 VSC327682:VSC393216 WBY327682:WBY393216 WLU327682:WLU393216 WVQ327682:WVQ393216 I393218:I458752 JE393218:JE458752 TA393218:TA458752 ACW393218:ACW458752 AMS393218:AMS458752 AWO393218:AWO458752 BGK393218:BGK458752 BQG393218:BQG458752 CAC393218:CAC458752 CJY393218:CJY458752 CTU393218:CTU458752 DDQ393218:DDQ458752 DNM393218:DNM458752 DXI393218:DXI458752 EHE393218:EHE458752 ERA393218:ERA458752 FAW393218:FAW458752 FKS393218:FKS458752 FUO393218:FUO458752 GEK393218:GEK458752 GOG393218:GOG458752 GYC393218:GYC458752 HHY393218:HHY458752 HRU393218:HRU458752 IBQ393218:IBQ458752 ILM393218:ILM458752 IVI393218:IVI458752 JFE393218:JFE458752 JPA393218:JPA458752 JYW393218:JYW458752 KIS393218:KIS458752 KSO393218:KSO458752 LCK393218:LCK458752 LMG393218:LMG458752 LWC393218:LWC458752 MFY393218:MFY458752 MPU393218:MPU458752 MZQ393218:MZQ458752 NJM393218:NJM458752 NTI393218:NTI458752 ODE393218:ODE458752 ONA393218:ONA458752 OWW393218:OWW458752 PGS393218:PGS458752 PQO393218:PQO458752 QAK393218:QAK458752 QKG393218:QKG458752 QUC393218:QUC458752 RDY393218:RDY458752 RNU393218:RNU458752 RXQ393218:RXQ458752 SHM393218:SHM458752 SRI393218:SRI458752 TBE393218:TBE458752 TLA393218:TLA458752 TUW393218:TUW458752 UES393218:UES458752 UOO393218:UOO458752 UYK393218:UYK458752 VIG393218:VIG458752 VSC393218:VSC458752 WBY393218:WBY458752 WLU393218:WLU458752 WVQ393218:WVQ458752 I458754:I524288 JE458754:JE524288 TA458754:TA524288 ACW458754:ACW524288 AMS458754:AMS524288 AWO458754:AWO524288 BGK458754:BGK524288 BQG458754:BQG524288 CAC458754:CAC524288 CJY458754:CJY524288 CTU458754:CTU524288 DDQ458754:DDQ524288 DNM458754:DNM524288 DXI458754:DXI524288 EHE458754:EHE524288 ERA458754:ERA524288 FAW458754:FAW524288 FKS458754:FKS524288 FUO458754:FUO524288 GEK458754:GEK524288 GOG458754:GOG524288 GYC458754:GYC524288 HHY458754:HHY524288 HRU458754:HRU524288 IBQ458754:IBQ524288 ILM458754:ILM524288 IVI458754:IVI524288 JFE458754:JFE524288 JPA458754:JPA524288 JYW458754:JYW524288 KIS458754:KIS524288 KSO458754:KSO524288 LCK458754:LCK524288 LMG458754:LMG524288 LWC458754:LWC524288 MFY458754:MFY524288 MPU458754:MPU524288 MZQ458754:MZQ524288 NJM458754:NJM524288 NTI458754:NTI524288 ODE458754:ODE524288 ONA458754:ONA524288 OWW458754:OWW524288 PGS458754:PGS524288 PQO458754:PQO524288 QAK458754:QAK524288 QKG458754:QKG524288 QUC458754:QUC524288 RDY458754:RDY524288 RNU458754:RNU524288 RXQ458754:RXQ524288 SHM458754:SHM524288 SRI458754:SRI524288 TBE458754:TBE524288 TLA458754:TLA524288 TUW458754:TUW524288 UES458754:UES524288 UOO458754:UOO524288 UYK458754:UYK524288 VIG458754:VIG524288 VSC458754:VSC524288 WBY458754:WBY524288 WLU458754:WLU524288 WVQ458754:WVQ524288 I524290:I589824 JE524290:JE589824 TA524290:TA589824 ACW524290:ACW589824 AMS524290:AMS589824 AWO524290:AWO589824 BGK524290:BGK589824 BQG524290:BQG589824 CAC524290:CAC589824 CJY524290:CJY589824 CTU524290:CTU589824 DDQ524290:DDQ589824 DNM524290:DNM589824 DXI524290:DXI589824 EHE524290:EHE589824 ERA524290:ERA589824 FAW524290:FAW589824 FKS524290:FKS589824 FUO524290:FUO589824 GEK524290:GEK589824 GOG524290:GOG589824 GYC524290:GYC589824 HHY524290:HHY589824 HRU524290:HRU589824 IBQ524290:IBQ589824 ILM524290:ILM589824 IVI524290:IVI589824 JFE524290:JFE589824 JPA524290:JPA589824 JYW524290:JYW589824 KIS524290:KIS589824 KSO524290:KSO589824 LCK524290:LCK589824 LMG524290:LMG589824 LWC524290:LWC589824 MFY524290:MFY589824 MPU524290:MPU589824 MZQ524290:MZQ589824 NJM524290:NJM589824 NTI524290:NTI589824 ODE524290:ODE589824 ONA524290:ONA589824 OWW524290:OWW589824 PGS524290:PGS589824 PQO524290:PQO589824 QAK524290:QAK589824 QKG524290:QKG589824 QUC524290:QUC589824 RDY524290:RDY589824 RNU524290:RNU589824 RXQ524290:RXQ589824 SHM524290:SHM589824 SRI524290:SRI589824 TBE524290:TBE589824 TLA524290:TLA589824 TUW524290:TUW589824 UES524290:UES589824 UOO524290:UOO589824 UYK524290:UYK589824 VIG524290:VIG589824 VSC524290:VSC589824 WBY524290:WBY589824 WLU524290:WLU589824 WVQ524290:WVQ589824 I589826:I655360 JE589826:JE655360 TA589826:TA655360 ACW589826:ACW655360 AMS589826:AMS655360 AWO589826:AWO655360 BGK589826:BGK655360 BQG589826:BQG655360 CAC589826:CAC655360 CJY589826:CJY655360 CTU589826:CTU655360 DDQ589826:DDQ655360 DNM589826:DNM655360 DXI589826:DXI655360 EHE589826:EHE655360 ERA589826:ERA655360 FAW589826:FAW655360 FKS589826:FKS655360 FUO589826:FUO655360 GEK589826:GEK655360 GOG589826:GOG655360 GYC589826:GYC655360 HHY589826:HHY655360 HRU589826:HRU655360 IBQ589826:IBQ655360 ILM589826:ILM655360 IVI589826:IVI655360 JFE589826:JFE655360 JPA589826:JPA655360 JYW589826:JYW655360 KIS589826:KIS655360 KSO589826:KSO655360 LCK589826:LCK655360 LMG589826:LMG655360 LWC589826:LWC655360 MFY589826:MFY655360 MPU589826:MPU655360 MZQ589826:MZQ655360 NJM589826:NJM655360 NTI589826:NTI655360 ODE589826:ODE655360 ONA589826:ONA655360 OWW589826:OWW655360 PGS589826:PGS655360 PQO589826:PQO655360 QAK589826:QAK655360 QKG589826:QKG655360 QUC589826:QUC655360 RDY589826:RDY655360 RNU589826:RNU655360 RXQ589826:RXQ655360 SHM589826:SHM655360 SRI589826:SRI655360 TBE589826:TBE655360 TLA589826:TLA655360 TUW589826:TUW655360 UES589826:UES655360 UOO589826:UOO655360 UYK589826:UYK655360 VIG589826:VIG655360 VSC589826:VSC655360 WBY589826:WBY655360 WLU589826:WLU655360 WVQ589826:WVQ655360 I655362:I720896 JE655362:JE720896 TA655362:TA720896 ACW655362:ACW720896 AMS655362:AMS720896 AWO655362:AWO720896 BGK655362:BGK720896 BQG655362:BQG720896 CAC655362:CAC720896 CJY655362:CJY720896 CTU655362:CTU720896 DDQ655362:DDQ720896 DNM655362:DNM720896 DXI655362:DXI720896 EHE655362:EHE720896 ERA655362:ERA720896 FAW655362:FAW720896 FKS655362:FKS720896 FUO655362:FUO720896 GEK655362:GEK720896 GOG655362:GOG720896 GYC655362:GYC720896 HHY655362:HHY720896 HRU655362:HRU720896 IBQ655362:IBQ720896 ILM655362:ILM720896 IVI655362:IVI720896 JFE655362:JFE720896 JPA655362:JPA720896 JYW655362:JYW720896 KIS655362:KIS720896 KSO655362:KSO720896 LCK655362:LCK720896 LMG655362:LMG720896 LWC655362:LWC720896 MFY655362:MFY720896 MPU655362:MPU720896 MZQ655362:MZQ720896 NJM655362:NJM720896 NTI655362:NTI720896 ODE655362:ODE720896 ONA655362:ONA720896 OWW655362:OWW720896 PGS655362:PGS720896 PQO655362:PQO720896 QAK655362:QAK720896 QKG655362:QKG720896 QUC655362:QUC720896 RDY655362:RDY720896 RNU655362:RNU720896 RXQ655362:RXQ720896 SHM655362:SHM720896 SRI655362:SRI720896 TBE655362:TBE720896 TLA655362:TLA720896 TUW655362:TUW720896 UES655362:UES720896 UOO655362:UOO720896 UYK655362:UYK720896 VIG655362:VIG720896 VSC655362:VSC720896 WBY655362:WBY720896 WLU655362:WLU720896 WVQ655362:WVQ720896 I720898:I786432 JE720898:JE786432 TA720898:TA786432 ACW720898:ACW786432 AMS720898:AMS786432 AWO720898:AWO786432 BGK720898:BGK786432 BQG720898:BQG786432 CAC720898:CAC786432 CJY720898:CJY786432 CTU720898:CTU786432 DDQ720898:DDQ786432 DNM720898:DNM786432 DXI720898:DXI786432 EHE720898:EHE786432 ERA720898:ERA786432 FAW720898:FAW786432 FKS720898:FKS786432 FUO720898:FUO786432 GEK720898:GEK786432 GOG720898:GOG786432 GYC720898:GYC786432 HHY720898:HHY786432 HRU720898:HRU786432 IBQ720898:IBQ786432 ILM720898:ILM786432 IVI720898:IVI786432 JFE720898:JFE786432 JPA720898:JPA786432 JYW720898:JYW786432 KIS720898:KIS786432 KSO720898:KSO786432 LCK720898:LCK786432 LMG720898:LMG786432 LWC720898:LWC786432 MFY720898:MFY786432 MPU720898:MPU786432 MZQ720898:MZQ786432 NJM720898:NJM786432 NTI720898:NTI786432 ODE720898:ODE786432 ONA720898:ONA786432 OWW720898:OWW786432 PGS720898:PGS786432 PQO720898:PQO786432 QAK720898:QAK786432 QKG720898:QKG786432 QUC720898:QUC786432 RDY720898:RDY786432 RNU720898:RNU786432 RXQ720898:RXQ786432 SHM720898:SHM786432 SRI720898:SRI786432 TBE720898:TBE786432 TLA720898:TLA786432 TUW720898:TUW786432 UES720898:UES786432 UOO720898:UOO786432 UYK720898:UYK786432 VIG720898:VIG786432 VSC720898:VSC786432 WBY720898:WBY786432 WLU720898:WLU786432 WVQ720898:WVQ786432 I786434:I851968 JE786434:JE851968 TA786434:TA851968 ACW786434:ACW851968 AMS786434:AMS851968 AWO786434:AWO851968 BGK786434:BGK851968 BQG786434:BQG851968 CAC786434:CAC851968 CJY786434:CJY851968 CTU786434:CTU851968 DDQ786434:DDQ851968 DNM786434:DNM851968 DXI786434:DXI851968 EHE786434:EHE851968 ERA786434:ERA851968 FAW786434:FAW851968 FKS786434:FKS851968 FUO786434:FUO851968 GEK786434:GEK851968 GOG786434:GOG851968 GYC786434:GYC851968 HHY786434:HHY851968 HRU786434:HRU851968 IBQ786434:IBQ851968 ILM786434:ILM851968 IVI786434:IVI851968 JFE786434:JFE851968 JPA786434:JPA851968 JYW786434:JYW851968 KIS786434:KIS851968 KSO786434:KSO851968 LCK786434:LCK851968 LMG786434:LMG851968 LWC786434:LWC851968 MFY786434:MFY851968 MPU786434:MPU851968 MZQ786434:MZQ851968 NJM786434:NJM851968 NTI786434:NTI851968 ODE786434:ODE851968 ONA786434:ONA851968 OWW786434:OWW851968 PGS786434:PGS851968 PQO786434:PQO851968 QAK786434:QAK851968 QKG786434:QKG851968 QUC786434:QUC851968 RDY786434:RDY851968 RNU786434:RNU851968 RXQ786434:RXQ851968 SHM786434:SHM851968 SRI786434:SRI851968 TBE786434:TBE851968 TLA786434:TLA851968 TUW786434:TUW851968 UES786434:UES851968 UOO786434:UOO851968 UYK786434:UYK851968 VIG786434:VIG851968 VSC786434:VSC851968 WBY786434:WBY851968 WLU786434:WLU851968 WVQ786434:WVQ851968 I851970:I917504 JE851970:JE917504 TA851970:TA917504 ACW851970:ACW917504 AMS851970:AMS917504 AWO851970:AWO917504 BGK851970:BGK917504 BQG851970:BQG917504 CAC851970:CAC917504 CJY851970:CJY917504 CTU851970:CTU917504 DDQ851970:DDQ917504 DNM851970:DNM917504 DXI851970:DXI917504 EHE851970:EHE917504 ERA851970:ERA917504 FAW851970:FAW917504 FKS851970:FKS917504 FUO851970:FUO917504 GEK851970:GEK917504 GOG851970:GOG917504 GYC851970:GYC917504 HHY851970:HHY917504 HRU851970:HRU917504 IBQ851970:IBQ917504 ILM851970:ILM917504 IVI851970:IVI917504 JFE851970:JFE917504 JPA851970:JPA917504 JYW851970:JYW917504 KIS851970:KIS917504 KSO851970:KSO917504 LCK851970:LCK917504 LMG851970:LMG917504 LWC851970:LWC917504 MFY851970:MFY917504 MPU851970:MPU917504 MZQ851970:MZQ917504 NJM851970:NJM917504 NTI851970:NTI917504 ODE851970:ODE917504 ONA851970:ONA917504 OWW851970:OWW917504 PGS851970:PGS917504 PQO851970:PQO917504 QAK851970:QAK917504 QKG851970:QKG917504 QUC851970:QUC917504 RDY851970:RDY917504 RNU851970:RNU917504 RXQ851970:RXQ917504 SHM851970:SHM917504 SRI851970:SRI917504 TBE851970:TBE917504 TLA851970:TLA917504 TUW851970:TUW917504 UES851970:UES917504 UOO851970:UOO917504 UYK851970:UYK917504 VIG851970:VIG917504 VSC851970:VSC917504 WBY851970:WBY917504 WLU851970:WLU917504 WVQ851970:WVQ917504 I917506:I983040 JE917506:JE983040 TA917506:TA983040 ACW917506:ACW983040 AMS917506:AMS983040 AWO917506:AWO983040 BGK917506:BGK983040 BQG917506:BQG983040 CAC917506:CAC983040 CJY917506:CJY983040 CTU917506:CTU983040 DDQ917506:DDQ983040 DNM917506:DNM983040 DXI917506:DXI983040 EHE917506:EHE983040 ERA917506:ERA983040 FAW917506:FAW983040 FKS917506:FKS983040 FUO917506:FUO983040 GEK917506:GEK983040 GOG917506:GOG983040 GYC917506:GYC983040 HHY917506:HHY983040 HRU917506:HRU983040 IBQ917506:IBQ983040 ILM917506:ILM983040 IVI917506:IVI983040 JFE917506:JFE983040 JPA917506:JPA983040 JYW917506:JYW983040 KIS917506:KIS983040 KSO917506:KSO983040 LCK917506:LCK983040 LMG917506:LMG983040 LWC917506:LWC983040 MFY917506:MFY983040 MPU917506:MPU983040 MZQ917506:MZQ983040 NJM917506:NJM983040 NTI917506:NTI983040 ODE917506:ODE983040 ONA917506:ONA983040 OWW917506:OWW983040 PGS917506:PGS983040 PQO917506:PQO983040 QAK917506:QAK983040 QKG917506:QKG983040 QUC917506:QUC983040 RDY917506:RDY983040 RNU917506:RNU983040 RXQ917506:RXQ983040 SHM917506:SHM983040 SRI917506:SRI983040 TBE917506:TBE983040 TLA917506:TLA983040 TUW917506:TUW983040 UES917506:UES983040 UOO917506:UOO983040 UYK917506:UYK983040 VIG917506:VIG983040 VSC917506:VSC983040 WBY917506:WBY983040 WLU917506:WLU983040 WVQ917506:WVQ983040 I983042:I1048576 JE983042:JE1048576 TA983042:TA1048576 ACW983042:ACW1048576 AMS983042:AMS1048576 AWO983042:AWO1048576 BGK983042:BGK1048576 BQG983042:BQG1048576 CAC983042:CAC1048576 CJY983042:CJY1048576 CTU983042:CTU1048576 DDQ983042:DDQ1048576 DNM983042:DNM1048576 DXI983042:DXI1048576 EHE983042:EHE1048576 ERA983042:ERA1048576 FAW983042:FAW1048576 FKS983042:FKS1048576 FUO983042:FUO1048576 GEK983042:GEK1048576 GOG983042:GOG1048576 GYC983042:GYC1048576 HHY983042:HHY1048576 HRU983042:HRU1048576 IBQ983042:IBQ1048576 ILM983042:ILM1048576 IVI983042:IVI1048576 JFE983042:JFE1048576 JPA983042:JPA1048576 JYW983042:JYW1048576 KIS983042:KIS1048576 KSO983042:KSO1048576 LCK983042:LCK1048576 LMG983042:LMG1048576 LWC983042:LWC1048576 MFY983042:MFY1048576 MPU983042:MPU1048576 MZQ983042:MZQ1048576 NJM983042:NJM1048576 NTI983042:NTI1048576 ODE983042:ODE1048576 ONA983042:ONA1048576 OWW983042:OWW1048576 PGS983042:PGS1048576 PQO983042:PQO1048576 QAK983042:QAK1048576 QKG983042:QKG1048576 QUC983042:QUC1048576 RDY983042:RDY1048576 RNU983042:RNU1048576 RXQ983042:RXQ1048576 SHM983042:SHM1048576 SRI983042:SRI1048576 TBE983042:TBE1048576 TLA983042:TLA1048576 TUW983042:TUW1048576 UES983042:UES1048576 UOO983042:UOO1048576 UYK983042:UYK1048576 VIG983042:VIG1048576 VSC983042:VSC1048576 WBY983042:WBY1048576 WLU983042:WLU1048576 WVQ983042:WVQ1048576">
      <formula1>UOM</formula1>
    </dataValidation>
    <dataValidation type="list" allowBlank="1" showInputMessage="1" showErrorMessage="1" sqref="D2:D65536 IZ2:IZ65536 SV2:SV65536 ACR2:ACR65536 AMN2:AMN65536 AWJ2:AWJ65536 BGF2:BGF65536 BQB2:BQB65536 BZX2:BZX65536 CJT2:CJT65536 CTP2:CTP65536 DDL2:DDL65536 DNH2:DNH65536 DXD2:DXD65536 EGZ2:EGZ65536 EQV2:EQV65536 FAR2:FAR65536 FKN2:FKN65536 FUJ2:FUJ65536 GEF2:GEF65536 GOB2:GOB65536 GXX2:GXX65536 HHT2:HHT65536 HRP2:HRP65536 IBL2:IBL65536 ILH2:ILH65536 IVD2:IVD65536 JEZ2:JEZ65536 JOV2:JOV65536 JYR2:JYR65536 KIN2:KIN65536 KSJ2:KSJ65536 LCF2:LCF65536 LMB2:LMB65536 LVX2:LVX65536 MFT2:MFT65536 MPP2:MPP65536 MZL2:MZL65536 NJH2:NJH65536 NTD2:NTD65536 OCZ2:OCZ65536 OMV2:OMV65536 OWR2:OWR65536 PGN2:PGN65536 PQJ2:PQJ65536 QAF2:QAF65536 QKB2:QKB65536 QTX2:QTX65536 RDT2:RDT65536 RNP2:RNP65536 RXL2:RXL65536 SHH2:SHH65536 SRD2:SRD65536 TAZ2:TAZ65536 TKV2:TKV65536 TUR2:TUR65536 UEN2:UEN65536 UOJ2:UOJ65536 UYF2:UYF65536 VIB2:VIB65536 VRX2:VRX65536 WBT2:WBT65536 WLP2:WLP65536 WVL2:WVL65536 D65538:D131072 IZ65538:IZ131072 SV65538:SV131072 ACR65538:ACR131072 AMN65538:AMN131072 AWJ65538:AWJ131072 BGF65538:BGF131072 BQB65538:BQB131072 BZX65538:BZX131072 CJT65538:CJT131072 CTP65538:CTP131072 DDL65538:DDL131072 DNH65538:DNH131072 DXD65538:DXD131072 EGZ65538:EGZ131072 EQV65538:EQV131072 FAR65538:FAR131072 FKN65538:FKN131072 FUJ65538:FUJ131072 GEF65538:GEF131072 GOB65538:GOB131072 GXX65538:GXX131072 HHT65538:HHT131072 HRP65538:HRP131072 IBL65538:IBL131072 ILH65538:ILH131072 IVD65538:IVD131072 JEZ65538:JEZ131072 JOV65538:JOV131072 JYR65538:JYR131072 KIN65538:KIN131072 KSJ65538:KSJ131072 LCF65538:LCF131072 LMB65538:LMB131072 LVX65538:LVX131072 MFT65538:MFT131072 MPP65538:MPP131072 MZL65538:MZL131072 NJH65538:NJH131072 NTD65538:NTD131072 OCZ65538:OCZ131072 OMV65538:OMV131072 OWR65538:OWR131072 PGN65538:PGN131072 PQJ65538:PQJ131072 QAF65538:QAF131072 QKB65538:QKB131072 QTX65538:QTX131072 RDT65538:RDT131072 RNP65538:RNP131072 RXL65538:RXL131072 SHH65538:SHH131072 SRD65538:SRD131072 TAZ65538:TAZ131072 TKV65538:TKV131072 TUR65538:TUR131072 UEN65538:UEN131072 UOJ65538:UOJ131072 UYF65538:UYF131072 VIB65538:VIB131072 VRX65538:VRX131072 WBT65538:WBT131072 WLP65538:WLP131072 WVL65538:WVL131072 D131074:D196608 IZ131074:IZ196608 SV131074:SV196608 ACR131074:ACR196608 AMN131074:AMN196608 AWJ131074:AWJ196608 BGF131074:BGF196608 BQB131074:BQB196608 BZX131074:BZX196608 CJT131074:CJT196608 CTP131074:CTP196608 DDL131074:DDL196608 DNH131074:DNH196608 DXD131074:DXD196608 EGZ131074:EGZ196608 EQV131074:EQV196608 FAR131074:FAR196608 FKN131074:FKN196608 FUJ131074:FUJ196608 GEF131074:GEF196608 GOB131074:GOB196608 GXX131074:GXX196608 HHT131074:HHT196608 HRP131074:HRP196608 IBL131074:IBL196608 ILH131074:ILH196608 IVD131074:IVD196608 JEZ131074:JEZ196608 JOV131074:JOV196608 JYR131074:JYR196608 KIN131074:KIN196608 KSJ131074:KSJ196608 LCF131074:LCF196608 LMB131074:LMB196608 LVX131074:LVX196608 MFT131074:MFT196608 MPP131074:MPP196608 MZL131074:MZL196608 NJH131074:NJH196608 NTD131074:NTD196608 OCZ131074:OCZ196608 OMV131074:OMV196608 OWR131074:OWR196608 PGN131074:PGN196608 PQJ131074:PQJ196608 QAF131074:QAF196608 QKB131074:QKB196608 QTX131074:QTX196608 RDT131074:RDT196608 RNP131074:RNP196608 RXL131074:RXL196608 SHH131074:SHH196608 SRD131074:SRD196608 TAZ131074:TAZ196608 TKV131074:TKV196608 TUR131074:TUR196608 UEN131074:UEN196608 UOJ131074:UOJ196608 UYF131074:UYF196608 VIB131074:VIB196608 VRX131074:VRX196608 WBT131074:WBT196608 WLP131074:WLP196608 WVL131074:WVL196608 D196610:D262144 IZ196610:IZ262144 SV196610:SV262144 ACR196610:ACR262144 AMN196610:AMN262144 AWJ196610:AWJ262144 BGF196610:BGF262144 BQB196610:BQB262144 BZX196610:BZX262144 CJT196610:CJT262144 CTP196610:CTP262144 DDL196610:DDL262144 DNH196610:DNH262144 DXD196610:DXD262144 EGZ196610:EGZ262144 EQV196610:EQV262144 FAR196610:FAR262144 FKN196610:FKN262144 FUJ196610:FUJ262144 GEF196610:GEF262144 GOB196610:GOB262144 GXX196610:GXX262144 HHT196610:HHT262144 HRP196610:HRP262144 IBL196610:IBL262144 ILH196610:ILH262144 IVD196610:IVD262144 JEZ196610:JEZ262144 JOV196610:JOV262144 JYR196610:JYR262144 KIN196610:KIN262144 KSJ196610:KSJ262144 LCF196610:LCF262144 LMB196610:LMB262144 LVX196610:LVX262144 MFT196610:MFT262144 MPP196610:MPP262144 MZL196610:MZL262144 NJH196610:NJH262144 NTD196610:NTD262144 OCZ196610:OCZ262144 OMV196610:OMV262144 OWR196610:OWR262144 PGN196610:PGN262144 PQJ196610:PQJ262144 QAF196610:QAF262144 QKB196610:QKB262144 QTX196610:QTX262144 RDT196610:RDT262144 RNP196610:RNP262144 RXL196610:RXL262144 SHH196610:SHH262144 SRD196610:SRD262144 TAZ196610:TAZ262144 TKV196610:TKV262144 TUR196610:TUR262144 UEN196610:UEN262144 UOJ196610:UOJ262144 UYF196610:UYF262144 VIB196610:VIB262144 VRX196610:VRX262144 WBT196610:WBT262144 WLP196610:WLP262144 WVL196610:WVL262144 D262146:D327680 IZ262146:IZ327680 SV262146:SV327680 ACR262146:ACR327680 AMN262146:AMN327680 AWJ262146:AWJ327680 BGF262146:BGF327680 BQB262146:BQB327680 BZX262146:BZX327680 CJT262146:CJT327680 CTP262146:CTP327680 DDL262146:DDL327680 DNH262146:DNH327680 DXD262146:DXD327680 EGZ262146:EGZ327680 EQV262146:EQV327680 FAR262146:FAR327680 FKN262146:FKN327680 FUJ262146:FUJ327680 GEF262146:GEF327680 GOB262146:GOB327680 GXX262146:GXX327680 HHT262146:HHT327680 HRP262146:HRP327680 IBL262146:IBL327680 ILH262146:ILH327680 IVD262146:IVD327680 JEZ262146:JEZ327680 JOV262146:JOV327680 JYR262146:JYR327680 KIN262146:KIN327680 KSJ262146:KSJ327680 LCF262146:LCF327680 LMB262146:LMB327680 LVX262146:LVX327680 MFT262146:MFT327680 MPP262146:MPP327680 MZL262146:MZL327680 NJH262146:NJH327680 NTD262146:NTD327680 OCZ262146:OCZ327680 OMV262146:OMV327680 OWR262146:OWR327680 PGN262146:PGN327680 PQJ262146:PQJ327680 QAF262146:QAF327680 QKB262146:QKB327680 QTX262146:QTX327680 RDT262146:RDT327680 RNP262146:RNP327680 RXL262146:RXL327680 SHH262146:SHH327680 SRD262146:SRD327680 TAZ262146:TAZ327680 TKV262146:TKV327680 TUR262146:TUR327680 UEN262146:UEN327680 UOJ262146:UOJ327680 UYF262146:UYF327680 VIB262146:VIB327680 VRX262146:VRX327680 WBT262146:WBT327680 WLP262146:WLP327680 WVL262146:WVL327680 D327682:D393216 IZ327682:IZ393216 SV327682:SV393216 ACR327682:ACR393216 AMN327682:AMN393216 AWJ327682:AWJ393216 BGF327682:BGF393216 BQB327682:BQB393216 BZX327682:BZX393216 CJT327682:CJT393216 CTP327682:CTP393216 DDL327682:DDL393216 DNH327682:DNH393216 DXD327682:DXD393216 EGZ327682:EGZ393216 EQV327682:EQV393216 FAR327682:FAR393216 FKN327682:FKN393216 FUJ327682:FUJ393216 GEF327682:GEF393216 GOB327682:GOB393216 GXX327682:GXX393216 HHT327682:HHT393216 HRP327682:HRP393216 IBL327682:IBL393216 ILH327682:ILH393216 IVD327682:IVD393216 JEZ327682:JEZ393216 JOV327682:JOV393216 JYR327682:JYR393216 KIN327682:KIN393216 KSJ327682:KSJ393216 LCF327682:LCF393216 LMB327682:LMB393216 LVX327682:LVX393216 MFT327682:MFT393216 MPP327682:MPP393216 MZL327682:MZL393216 NJH327682:NJH393216 NTD327682:NTD393216 OCZ327682:OCZ393216 OMV327682:OMV393216 OWR327682:OWR393216 PGN327682:PGN393216 PQJ327682:PQJ393216 QAF327682:QAF393216 QKB327682:QKB393216 QTX327682:QTX393216 RDT327682:RDT393216 RNP327682:RNP393216 RXL327682:RXL393216 SHH327682:SHH393216 SRD327682:SRD393216 TAZ327682:TAZ393216 TKV327682:TKV393216 TUR327682:TUR393216 UEN327682:UEN393216 UOJ327682:UOJ393216 UYF327682:UYF393216 VIB327682:VIB393216 VRX327682:VRX393216 WBT327682:WBT393216 WLP327682:WLP393216 WVL327682:WVL393216 D393218:D458752 IZ393218:IZ458752 SV393218:SV458752 ACR393218:ACR458752 AMN393218:AMN458752 AWJ393218:AWJ458752 BGF393218:BGF458752 BQB393218:BQB458752 BZX393218:BZX458752 CJT393218:CJT458752 CTP393218:CTP458752 DDL393218:DDL458752 DNH393218:DNH458752 DXD393218:DXD458752 EGZ393218:EGZ458752 EQV393218:EQV458752 FAR393218:FAR458752 FKN393218:FKN458752 FUJ393218:FUJ458752 GEF393218:GEF458752 GOB393218:GOB458752 GXX393218:GXX458752 HHT393218:HHT458752 HRP393218:HRP458752 IBL393218:IBL458752 ILH393218:ILH458752 IVD393218:IVD458752 JEZ393218:JEZ458752 JOV393218:JOV458752 JYR393218:JYR458752 KIN393218:KIN458752 KSJ393218:KSJ458752 LCF393218:LCF458752 LMB393218:LMB458752 LVX393218:LVX458752 MFT393218:MFT458752 MPP393218:MPP458752 MZL393218:MZL458752 NJH393218:NJH458752 NTD393218:NTD458752 OCZ393218:OCZ458752 OMV393218:OMV458752 OWR393218:OWR458752 PGN393218:PGN458752 PQJ393218:PQJ458752 QAF393218:QAF458752 QKB393218:QKB458752 QTX393218:QTX458752 RDT393218:RDT458752 RNP393218:RNP458752 RXL393218:RXL458752 SHH393218:SHH458752 SRD393218:SRD458752 TAZ393218:TAZ458752 TKV393218:TKV458752 TUR393218:TUR458752 UEN393218:UEN458752 UOJ393218:UOJ458752 UYF393218:UYF458752 VIB393218:VIB458752 VRX393218:VRX458752 WBT393218:WBT458752 WLP393218:WLP458752 WVL393218:WVL458752 D458754:D524288 IZ458754:IZ524288 SV458754:SV524288 ACR458754:ACR524288 AMN458754:AMN524288 AWJ458754:AWJ524288 BGF458754:BGF524288 BQB458754:BQB524288 BZX458754:BZX524288 CJT458754:CJT524288 CTP458754:CTP524288 DDL458754:DDL524288 DNH458754:DNH524288 DXD458754:DXD524288 EGZ458754:EGZ524288 EQV458754:EQV524288 FAR458754:FAR524288 FKN458754:FKN524288 FUJ458754:FUJ524288 GEF458754:GEF524288 GOB458754:GOB524288 GXX458754:GXX524288 HHT458754:HHT524288 HRP458754:HRP524288 IBL458754:IBL524288 ILH458754:ILH524288 IVD458754:IVD524288 JEZ458754:JEZ524288 JOV458754:JOV524288 JYR458754:JYR524288 KIN458754:KIN524288 KSJ458754:KSJ524288 LCF458754:LCF524288 LMB458754:LMB524288 LVX458754:LVX524288 MFT458754:MFT524288 MPP458754:MPP524288 MZL458754:MZL524288 NJH458754:NJH524288 NTD458754:NTD524288 OCZ458754:OCZ524288 OMV458754:OMV524288 OWR458754:OWR524288 PGN458754:PGN524288 PQJ458754:PQJ524288 QAF458754:QAF524288 QKB458754:QKB524288 QTX458754:QTX524288 RDT458754:RDT524288 RNP458754:RNP524288 RXL458754:RXL524288 SHH458754:SHH524288 SRD458754:SRD524288 TAZ458754:TAZ524288 TKV458754:TKV524288 TUR458754:TUR524288 UEN458754:UEN524288 UOJ458754:UOJ524288 UYF458754:UYF524288 VIB458754:VIB524288 VRX458754:VRX524288 WBT458754:WBT524288 WLP458754:WLP524288 WVL458754:WVL524288 D524290:D589824 IZ524290:IZ589824 SV524290:SV589824 ACR524290:ACR589824 AMN524290:AMN589824 AWJ524290:AWJ589824 BGF524290:BGF589824 BQB524290:BQB589824 BZX524290:BZX589824 CJT524290:CJT589824 CTP524290:CTP589824 DDL524290:DDL589824 DNH524290:DNH589824 DXD524290:DXD589824 EGZ524290:EGZ589824 EQV524290:EQV589824 FAR524290:FAR589824 FKN524290:FKN589824 FUJ524290:FUJ589824 GEF524290:GEF589824 GOB524290:GOB589824 GXX524290:GXX589824 HHT524290:HHT589824 HRP524290:HRP589824 IBL524290:IBL589824 ILH524290:ILH589824 IVD524290:IVD589824 JEZ524290:JEZ589824 JOV524290:JOV589824 JYR524290:JYR589824 KIN524290:KIN589824 KSJ524290:KSJ589824 LCF524290:LCF589824 LMB524290:LMB589824 LVX524290:LVX589824 MFT524290:MFT589824 MPP524290:MPP589824 MZL524290:MZL589824 NJH524290:NJH589824 NTD524290:NTD589824 OCZ524290:OCZ589824 OMV524290:OMV589824 OWR524290:OWR589824 PGN524290:PGN589824 PQJ524290:PQJ589824 QAF524290:QAF589824 QKB524290:QKB589824 QTX524290:QTX589824 RDT524290:RDT589824 RNP524290:RNP589824 RXL524290:RXL589824 SHH524290:SHH589824 SRD524290:SRD589824 TAZ524290:TAZ589824 TKV524290:TKV589824 TUR524290:TUR589824 UEN524290:UEN589824 UOJ524290:UOJ589824 UYF524290:UYF589824 VIB524290:VIB589824 VRX524290:VRX589824 WBT524290:WBT589824 WLP524290:WLP589824 WVL524290:WVL589824 D589826:D655360 IZ589826:IZ655360 SV589826:SV655360 ACR589826:ACR655360 AMN589826:AMN655360 AWJ589826:AWJ655360 BGF589826:BGF655360 BQB589826:BQB655360 BZX589826:BZX655360 CJT589826:CJT655360 CTP589826:CTP655360 DDL589826:DDL655360 DNH589826:DNH655360 DXD589826:DXD655360 EGZ589826:EGZ655360 EQV589826:EQV655360 FAR589826:FAR655360 FKN589826:FKN655360 FUJ589826:FUJ655360 GEF589826:GEF655360 GOB589826:GOB655360 GXX589826:GXX655360 HHT589826:HHT655360 HRP589826:HRP655360 IBL589826:IBL655360 ILH589826:ILH655360 IVD589826:IVD655360 JEZ589826:JEZ655360 JOV589826:JOV655360 JYR589826:JYR655360 KIN589826:KIN655360 KSJ589826:KSJ655360 LCF589826:LCF655360 LMB589826:LMB655360 LVX589826:LVX655360 MFT589826:MFT655360 MPP589826:MPP655360 MZL589826:MZL655360 NJH589826:NJH655360 NTD589826:NTD655360 OCZ589826:OCZ655360 OMV589826:OMV655360 OWR589826:OWR655360 PGN589826:PGN655360 PQJ589826:PQJ655360 QAF589826:QAF655360 QKB589826:QKB655360 QTX589826:QTX655360 RDT589826:RDT655360 RNP589826:RNP655360 RXL589826:RXL655360 SHH589826:SHH655360 SRD589826:SRD655360 TAZ589826:TAZ655360 TKV589826:TKV655360 TUR589826:TUR655360 UEN589826:UEN655360 UOJ589826:UOJ655360 UYF589826:UYF655360 VIB589826:VIB655360 VRX589826:VRX655360 WBT589826:WBT655360 WLP589826:WLP655360 WVL589826:WVL655360 D655362:D720896 IZ655362:IZ720896 SV655362:SV720896 ACR655362:ACR720896 AMN655362:AMN720896 AWJ655362:AWJ720896 BGF655362:BGF720896 BQB655362:BQB720896 BZX655362:BZX720896 CJT655362:CJT720896 CTP655362:CTP720896 DDL655362:DDL720896 DNH655362:DNH720896 DXD655362:DXD720896 EGZ655362:EGZ720896 EQV655362:EQV720896 FAR655362:FAR720896 FKN655362:FKN720896 FUJ655362:FUJ720896 GEF655362:GEF720896 GOB655362:GOB720896 GXX655362:GXX720896 HHT655362:HHT720896 HRP655362:HRP720896 IBL655362:IBL720896 ILH655362:ILH720896 IVD655362:IVD720896 JEZ655362:JEZ720896 JOV655362:JOV720896 JYR655362:JYR720896 KIN655362:KIN720896 KSJ655362:KSJ720896 LCF655362:LCF720896 LMB655362:LMB720896 LVX655362:LVX720896 MFT655362:MFT720896 MPP655362:MPP720896 MZL655362:MZL720896 NJH655362:NJH720896 NTD655362:NTD720896 OCZ655362:OCZ720896 OMV655362:OMV720896 OWR655362:OWR720896 PGN655362:PGN720896 PQJ655362:PQJ720896 QAF655362:QAF720896 QKB655362:QKB720896 QTX655362:QTX720896 RDT655362:RDT720896 RNP655362:RNP720896 RXL655362:RXL720896 SHH655362:SHH720896 SRD655362:SRD720896 TAZ655362:TAZ720896 TKV655362:TKV720896 TUR655362:TUR720896 UEN655362:UEN720896 UOJ655362:UOJ720896 UYF655362:UYF720896 VIB655362:VIB720896 VRX655362:VRX720896 WBT655362:WBT720896 WLP655362:WLP720896 WVL655362:WVL720896 D720898:D786432 IZ720898:IZ786432 SV720898:SV786432 ACR720898:ACR786432 AMN720898:AMN786432 AWJ720898:AWJ786432 BGF720898:BGF786432 BQB720898:BQB786432 BZX720898:BZX786432 CJT720898:CJT786432 CTP720898:CTP786432 DDL720898:DDL786432 DNH720898:DNH786432 DXD720898:DXD786432 EGZ720898:EGZ786432 EQV720898:EQV786432 FAR720898:FAR786432 FKN720898:FKN786432 FUJ720898:FUJ786432 GEF720898:GEF786432 GOB720898:GOB786432 GXX720898:GXX786432 HHT720898:HHT786432 HRP720898:HRP786432 IBL720898:IBL786432 ILH720898:ILH786432 IVD720898:IVD786432 JEZ720898:JEZ786432 JOV720898:JOV786432 JYR720898:JYR786432 KIN720898:KIN786432 KSJ720898:KSJ786432 LCF720898:LCF786432 LMB720898:LMB786432 LVX720898:LVX786432 MFT720898:MFT786432 MPP720898:MPP786432 MZL720898:MZL786432 NJH720898:NJH786432 NTD720898:NTD786432 OCZ720898:OCZ786432 OMV720898:OMV786432 OWR720898:OWR786432 PGN720898:PGN786432 PQJ720898:PQJ786432 QAF720898:QAF786432 QKB720898:QKB786432 QTX720898:QTX786432 RDT720898:RDT786432 RNP720898:RNP786432 RXL720898:RXL786432 SHH720898:SHH786432 SRD720898:SRD786432 TAZ720898:TAZ786432 TKV720898:TKV786432 TUR720898:TUR786432 UEN720898:UEN786432 UOJ720898:UOJ786432 UYF720898:UYF786432 VIB720898:VIB786432 VRX720898:VRX786432 WBT720898:WBT786432 WLP720898:WLP786432 WVL720898:WVL786432 D786434:D851968 IZ786434:IZ851968 SV786434:SV851968 ACR786434:ACR851968 AMN786434:AMN851968 AWJ786434:AWJ851968 BGF786434:BGF851968 BQB786434:BQB851968 BZX786434:BZX851968 CJT786434:CJT851968 CTP786434:CTP851968 DDL786434:DDL851968 DNH786434:DNH851968 DXD786434:DXD851968 EGZ786434:EGZ851968 EQV786434:EQV851968 FAR786434:FAR851968 FKN786434:FKN851968 FUJ786434:FUJ851968 GEF786434:GEF851968 GOB786434:GOB851968 GXX786434:GXX851968 HHT786434:HHT851968 HRP786434:HRP851968 IBL786434:IBL851968 ILH786434:ILH851968 IVD786434:IVD851968 JEZ786434:JEZ851968 JOV786434:JOV851968 JYR786434:JYR851968 KIN786434:KIN851968 KSJ786434:KSJ851968 LCF786434:LCF851968 LMB786434:LMB851968 LVX786434:LVX851968 MFT786434:MFT851968 MPP786434:MPP851968 MZL786434:MZL851968 NJH786434:NJH851968 NTD786434:NTD851968 OCZ786434:OCZ851968 OMV786434:OMV851968 OWR786434:OWR851968 PGN786434:PGN851968 PQJ786434:PQJ851968 QAF786434:QAF851968 QKB786434:QKB851968 QTX786434:QTX851968 RDT786434:RDT851968 RNP786434:RNP851968 RXL786434:RXL851968 SHH786434:SHH851968 SRD786434:SRD851968 TAZ786434:TAZ851968 TKV786434:TKV851968 TUR786434:TUR851968 UEN786434:UEN851968 UOJ786434:UOJ851968 UYF786434:UYF851968 VIB786434:VIB851968 VRX786434:VRX851968 WBT786434:WBT851968 WLP786434:WLP851968 WVL786434:WVL851968 D851970:D917504 IZ851970:IZ917504 SV851970:SV917504 ACR851970:ACR917504 AMN851970:AMN917504 AWJ851970:AWJ917504 BGF851970:BGF917504 BQB851970:BQB917504 BZX851970:BZX917504 CJT851970:CJT917504 CTP851970:CTP917504 DDL851970:DDL917504 DNH851970:DNH917504 DXD851970:DXD917504 EGZ851970:EGZ917504 EQV851970:EQV917504 FAR851970:FAR917504 FKN851970:FKN917504 FUJ851970:FUJ917504 GEF851970:GEF917504 GOB851970:GOB917504 GXX851970:GXX917504 HHT851970:HHT917504 HRP851970:HRP917504 IBL851970:IBL917504 ILH851970:ILH917504 IVD851970:IVD917504 JEZ851970:JEZ917504 JOV851970:JOV917504 JYR851970:JYR917504 KIN851970:KIN917504 KSJ851970:KSJ917504 LCF851970:LCF917504 LMB851970:LMB917504 LVX851970:LVX917504 MFT851970:MFT917504 MPP851970:MPP917504 MZL851970:MZL917504 NJH851970:NJH917504 NTD851970:NTD917504 OCZ851970:OCZ917504 OMV851970:OMV917504 OWR851970:OWR917504 PGN851970:PGN917504 PQJ851970:PQJ917504 QAF851970:QAF917504 QKB851970:QKB917504 QTX851970:QTX917504 RDT851970:RDT917504 RNP851970:RNP917504 RXL851970:RXL917504 SHH851970:SHH917504 SRD851970:SRD917504 TAZ851970:TAZ917504 TKV851970:TKV917504 TUR851970:TUR917504 UEN851970:UEN917504 UOJ851970:UOJ917504 UYF851970:UYF917504 VIB851970:VIB917504 VRX851970:VRX917504 WBT851970:WBT917504 WLP851970:WLP917504 WVL851970:WVL917504 D917506:D983040 IZ917506:IZ983040 SV917506:SV983040 ACR917506:ACR983040 AMN917506:AMN983040 AWJ917506:AWJ983040 BGF917506:BGF983040 BQB917506:BQB983040 BZX917506:BZX983040 CJT917506:CJT983040 CTP917506:CTP983040 DDL917506:DDL983040 DNH917506:DNH983040 DXD917506:DXD983040 EGZ917506:EGZ983040 EQV917506:EQV983040 FAR917506:FAR983040 FKN917506:FKN983040 FUJ917506:FUJ983040 GEF917506:GEF983040 GOB917506:GOB983040 GXX917506:GXX983040 HHT917506:HHT983040 HRP917506:HRP983040 IBL917506:IBL983040 ILH917506:ILH983040 IVD917506:IVD983040 JEZ917506:JEZ983040 JOV917506:JOV983040 JYR917506:JYR983040 KIN917506:KIN983040 KSJ917506:KSJ983040 LCF917506:LCF983040 LMB917506:LMB983040 LVX917506:LVX983040 MFT917506:MFT983040 MPP917506:MPP983040 MZL917506:MZL983040 NJH917506:NJH983040 NTD917506:NTD983040 OCZ917506:OCZ983040 OMV917506:OMV983040 OWR917506:OWR983040 PGN917506:PGN983040 PQJ917506:PQJ983040 QAF917506:QAF983040 QKB917506:QKB983040 QTX917506:QTX983040 RDT917506:RDT983040 RNP917506:RNP983040 RXL917506:RXL983040 SHH917506:SHH983040 SRD917506:SRD983040 TAZ917506:TAZ983040 TKV917506:TKV983040 TUR917506:TUR983040 UEN917506:UEN983040 UOJ917506:UOJ983040 UYF917506:UYF983040 VIB917506:VIB983040 VRX917506:VRX983040 WBT917506:WBT983040 WLP917506:WLP983040 WVL917506:WVL983040 D983042:D1048576 IZ983042:IZ1048576 SV983042:SV1048576 ACR983042:ACR1048576 AMN983042:AMN1048576 AWJ983042:AWJ1048576 BGF983042:BGF1048576 BQB983042:BQB1048576 BZX983042:BZX1048576 CJT983042:CJT1048576 CTP983042:CTP1048576 DDL983042:DDL1048576 DNH983042:DNH1048576 DXD983042:DXD1048576 EGZ983042:EGZ1048576 EQV983042:EQV1048576 FAR983042:FAR1048576 FKN983042:FKN1048576 FUJ983042:FUJ1048576 GEF983042:GEF1048576 GOB983042:GOB1048576 GXX983042:GXX1048576 HHT983042:HHT1048576 HRP983042:HRP1048576 IBL983042:IBL1048576 ILH983042:ILH1048576 IVD983042:IVD1048576 JEZ983042:JEZ1048576 JOV983042:JOV1048576 JYR983042:JYR1048576 KIN983042:KIN1048576 KSJ983042:KSJ1048576 LCF983042:LCF1048576 LMB983042:LMB1048576 LVX983042:LVX1048576 MFT983042:MFT1048576 MPP983042:MPP1048576 MZL983042:MZL1048576 NJH983042:NJH1048576 NTD983042:NTD1048576 OCZ983042:OCZ1048576 OMV983042:OMV1048576 OWR983042:OWR1048576 PGN983042:PGN1048576 PQJ983042:PQJ1048576 QAF983042:QAF1048576 QKB983042:QKB1048576 QTX983042:QTX1048576 RDT983042:RDT1048576 RNP983042:RNP1048576 RXL983042:RXL1048576 SHH983042:SHH1048576 SRD983042:SRD1048576 TAZ983042:TAZ1048576 TKV983042:TKV1048576 TUR983042:TUR1048576 UEN983042:UEN1048576 UOJ983042:UOJ1048576 UYF983042:UYF1048576 VIB983042:VIB1048576 VRX983042:VRX1048576 WBT983042:WBT1048576 WLP983042:WLP1048576 WVL983042:WVL1048576">
      <formula1>supplier_code</formula1>
    </dataValidation>
    <dataValidation type="textLength" operator="lessThanOrEqual" showInputMessage="1" showErrorMessage="1" error="yêu cầu làm lại !" promptTitle="Description" prompt="40 ký tự là tối đa &amp; không được trùng với item khác" sqref="F2:F65536 JB2:JB65536 SX2:SX65536 ACT2:ACT65536 AMP2:AMP65536 AWL2:AWL65536 BGH2:BGH65536 BQD2:BQD65536 BZZ2:BZZ65536 CJV2:CJV65536 CTR2:CTR65536 DDN2:DDN65536 DNJ2:DNJ65536 DXF2:DXF65536 EHB2:EHB65536 EQX2:EQX65536 FAT2:FAT65536 FKP2:FKP65536 FUL2:FUL65536 GEH2:GEH65536 GOD2:GOD65536 GXZ2:GXZ65536 HHV2:HHV65536 HRR2:HRR65536 IBN2:IBN65536 ILJ2:ILJ65536 IVF2:IVF65536 JFB2:JFB65536 JOX2:JOX65536 JYT2:JYT65536 KIP2:KIP65536 KSL2:KSL65536 LCH2:LCH65536 LMD2:LMD65536 LVZ2:LVZ65536 MFV2:MFV65536 MPR2:MPR65536 MZN2:MZN65536 NJJ2:NJJ65536 NTF2:NTF65536 ODB2:ODB65536 OMX2:OMX65536 OWT2:OWT65536 PGP2:PGP65536 PQL2:PQL65536 QAH2:QAH65536 QKD2:QKD65536 QTZ2:QTZ65536 RDV2:RDV65536 RNR2:RNR65536 RXN2:RXN65536 SHJ2:SHJ65536 SRF2:SRF65536 TBB2:TBB65536 TKX2:TKX65536 TUT2:TUT65536 UEP2:UEP65536 UOL2:UOL65536 UYH2:UYH65536 VID2:VID65536 VRZ2:VRZ65536 WBV2:WBV65536 WLR2:WLR65536 WVN2:WVN65536 F65538:F131072 JB65538:JB131072 SX65538:SX131072 ACT65538:ACT131072 AMP65538:AMP131072 AWL65538:AWL131072 BGH65538:BGH131072 BQD65538:BQD131072 BZZ65538:BZZ131072 CJV65538:CJV131072 CTR65538:CTR131072 DDN65538:DDN131072 DNJ65538:DNJ131072 DXF65538:DXF131072 EHB65538:EHB131072 EQX65538:EQX131072 FAT65538:FAT131072 FKP65538:FKP131072 FUL65538:FUL131072 GEH65538:GEH131072 GOD65538:GOD131072 GXZ65538:GXZ131072 HHV65538:HHV131072 HRR65538:HRR131072 IBN65538:IBN131072 ILJ65538:ILJ131072 IVF65538:IVF131072 JFB65538:JFB131072 JOX65538:JOX131072 JYT65538:JYT131072 KIP65538:KIP131072 KSL65538:KSL131072 LCH65538:LCH131072 LMD65538:LMD131072 LVZ65538:LVZ131072 MFV65538:MFV131072 MPR65538:MPR131072 MZN65538:MZN131072 NJJ65538:NJJ131072 NTF65538:NTF131072 ODB65538:ODB131072 OMX65538:OMX131072 OWT65538:OWT131072 PGP65538:PGP131072 PQL65538:PQL131072 QAH65538:QAH131072 QKD65538:QKD131072 QTZ65538:QTZ131072 RDV65538:RDV131072 RNR65538:RNR131072 RXN65538:RXN131072 SHJ65538:SHJ131072 SRF65538:SRF131072 TBB65538:TBB131072 TKX65538:TKX131072 TUT65538:TUT131072 UEP65538:UEP131072 UOL65538:UOL131072 UYH65538:UYH131072 VID65538:VID131072 VRZ65538:VRZ131072 WBV65538:WBV131072 WLR65538:WLR131072 WVN65538:WVN131072 F131074:F196608 JB131074:JB196608 SX131074:SX196608 ACT131074:ACT196608 AMP131074:AMP196608 AWL131074:AWL196608 BGH131074:BGH196608 BQD131074:BQD196608 BZZ131074:BZZ196608 CJV131074:CJV196608 CTR131074:CTR196608 DDN131074:DDN196608 DNJ131074:DNJ196608 DXF131074:DXF196608 EHB131074:EHB196608 EQX131074:EQX196608 FAT131074:FAT196608 FKP131074:FKP196608 FUL131074:FUL196608 GEH131074:GEH196608 GOD131074:GOD196608 GXZ131074:GXZ196608 HHV131074:HHV196608 HRR131074:HRR196608 IBN131074:IBN196608 ILJ131074:ILJ196608 IVF131074:IVF196608 JFB131074:JFB196608 JOX131074:JOX196608 JYT131074:JYT196608 KIP131074:KIP196608 KSL131074:KSL196608 LCH131074:LCH196608 LMD131074:LMD196608 LVZ131074:LVZ196608 MFV131074:MFV196608 MPR131074:MPR196608 MZN131074:MZN196608 NJJ131074:NJJ196608 NTF131074:NTF196608 ODB131074:ODB196608 OMX131074:OMX196608 OWT131074:OWT196608 PGP131074:PGP196608 PQL131074:PQL196608 QAH131074:QAH196608 QKD131074:QKD196608 QTZ131074:QTZ196608 RDV131074:RDV196608 RNR131074:RNR196608 RXN131074:RXN196608 SHJ131074:SHJ196608 SRF131074:SRF196608 TBB131074:TBB196608 TKX131074:TKX196608 TUT131074:TUT196608 UEP131074:UEP196608 UOL131074:UOL196608 UYH131074:UYH196608 VID131074:VID196608 VRZ131074:VRZ196608 WBV131074:WBV196608 WLR131074:WLR196608 WVN131074:WVN196608 F196610:F262144 JB196610:JB262144 SX196610:SX262144 ACT196610:ACT262144 AMP196610:AMP262144 AWL196610:AWL262144 BGH196610:BGH262144 BQD196610:BQD262144 BZZ196610:BZZ262144 CJV196610:CJV262144 CTR196610:CTR262144 DDN196610:DDN262144 DNJ196610:DNJ262144 DXF196610:DXF262144 EHB196610:EHB262144 EQX196610:EQX262144 FAT196610:FAT262144 FKP196610:FKP262144 FUL196610:FUL262144 GEH196610:GEH262144 GOD196610:GOD262144 GXZ196610:GXZ262144 HHV196610:HHV262144 HRR196610:HRR262144 IBN196610:IBN262144 ILJ196610:ILJ262144 IVF196610:IVF262144 JFB196610:JFB262144 JOX196610:JOX262144 JYT196610:JYT262144 KIP196610:KIP262144 KSL196610:KSL262144 LCH196610:LCH262144 LMD196610:LMD262144 LVZ196610:LVZ262144 MFV196610:MFV262144 MPR196610:MPR262144 MZN196610:MZN262144 NJJ196610:NJJ262144 NTF196610:NTF262144 ODB196610:ODB262144 OMX196610:OMX262144 OWT196610:OWT262144 PGP196610:PGP262144 PQL196610:PQL262144 QAH196610:QAH262144 QKD196610:QKD262144 QTZ196610:QTZ262144 RDV196610:RDV262144 RNR196610:RNR262144 RXN196610:RXN262144 SHJ196610:SHJ262144 SRF196610:SRF262144 TBB196610:TBB262144 TKX196610:TKX262144 TUT196610:TUT262144 UEP196610:UEP262144 UOL196610:UOL262144 UYH196610:UYH262144 VID196610:VID262144 VRZ196610:VRZ262144 WBV196610:WBV262144 WLR196610:WLR262144 WVN196610:WVN262144 F262146:F327680 JB262146:JB327680 SX262146:SX327680 ACT262146:ACT327680 AMP262146:AMP327680 AWL262146:AWL327680 BGH262146:BGH327680 BQD262146:BQD327680 BZZ262146:BZZ327680 CJV262146:CJV327680 CTR262146:CTR327680 DDN262146:DDN327680 DNJ262146:DNJ327680 DXF262146:DXF327680 EHB262146:EHB327680 EQX262146:EQX327680 FAT262146:FAT327680 FKP262146:FKP327680 FUL262146:FUL327680 GEH262146:GEH327680 GOD262146:GOD327680 GXZ262146:GXZ327680 HHV262146:HHV327680 HRR262146:HRR327680 IBN262146:IBN327680 ILJ262146:ILJ327680 IVF262146:IVF327680 JFB262146:JFB327680 JOX262146:JOX327680 JYT262146:JYT327680 KIP262146:KIP327680 KSL262146:KSL327680 LCH262146:LCH327680 LMD262146:LMD327680 LVZ262146:LVZ327680 MFV262146:MFV327680 MPR262146:MPR327680 MZN262146:MZN327680 NJJ262146:NJJ327680 NTF262146:NTF327680 ODB262146:ODB327680 OMX262146:OMX327680 OWT262146:OWT327680 PGP262146:PGP327680 PQL262146:PQL327680 QAH262146:QAH327680 QKD262146:QKD327680 QTZ262146:QTZ327680 RDV262146:RDV327680 RNR262146:RNR327680 RXN262146:RXN327680 SHJ262146:SHJ327680 SRF262146:SRF327680 TBB262146:TBB327680 TKX262146:TKX327680 TUT262146:TUT327680 UEP262146:UEP327680 UOL262146:UOL327680 UYH262146:UYH327680 VID262146:VID327680 VRZ262146:VRZ327680 WBV262146:WBV327680 WLR262146:WLR327680 WVN262146:WVN327680 F327682:F393216 JB327682:JB393216 SX327682:SX393216 ACT327682:ACT393216 AMP327682:AMP393216 AWL327682:AWL393216 BGH327682:BGH393216 BQD327682:BQD393216 BZZ327682:BZZ393216 CJV327682:CJV393216 CTR327682:CTR393216 DDN327682:DDN393216 DNJ327682:DNJ393216 DXF327682:DXF393216 EHB327682:EHB393216 EQX327682:EQX393216 FAT327682:FAT393216 FKP327682:FKP393216 FUL327682:FUL393216 GEH327682:GEH393216 GOD327682:GOD393216 GXZ327682:GXZ393216 HHV327682:HHV393216 HRR327682:HRR393216 IBN327682:IBN393216 ILJ327682:ILJ393216 IVF327682:IVF393216 JFB327682:JFB393216 JOX327682:JOX393216 JYT327682:JYT393216 KIP327682:KIP393216 KSL327682:KSL393216 LCH327682:LCH393216 LMD327682:LMD393216 LVZ327682:LVZ393216 MFV327682:MFV393216 MPR327682:MPR393216 MZN327682:MZN393216 NJJ327682:NJJ393216 NTF327682:NTF393216 ODB327682:ODB393216 OMX327682:OMX393216 OWT327682:OWT393216 PGP327682:PGP393216 PQL327682:PQL393216 QAH327682:QAH393216 QKD327682:QKD393216 QTZ327682:QTZ393216 RDV327682:RDV393216 RNR327682:RNR393216 RXN327682:RXN393216 SHJ327682:SHJ393216 SRF327682:SRF393216 TBB327682:TBB393216 TKX327682:TKX393216 TUT327682:TUT393216 UEP327682:UEP393216 UOL327682:UOL393216 UYH327682:UYH393216 VID327682:VID393216 VRZ327682:VRZ393216 WBV327682:WBV393216 WLR327682:WLR393216 WVN327682:WVN393216 F393218:F458752 JB393218:JB458752 SX393218:SX458752 ACT393218:ACT458752 AMP393218:AMP458752 AWL393218:AWL458752 BGH393218:BGH458752 BQD393218:BQD458752 BZZ393218:BZZ458752 CJV393218:CJV458752 CTR393218:CTR458752 DDN393218:DDN458752 DNJ393218:DNJ458752 DXF393218:DXF458752 EHB393218:EHB458752 EQX393218:EQX458752 FAT393218:FAT458752 FKP393218:FKP458752 FUL393218:FUL458752 GEH393218:GEH458752 GOD393218:GOD458752 GXZ393218:GXZ458752 HHV393218:HHV458752 HRR393218:HRR458752 IBN393218:IBN458752 ILJ393218:ILJ458752 IVF393218:IVF458752 JFB393218:JFB458752 JOX393218:JOX458752 JYT393218:JYT458752 KIP393218:KIP458752 KSL393218:KSL458752 LCH393218:LCH458752 LMD393218:LMD458752 LVZ393218:LVZ458752 MFV393218:MFV458752 MPR393218:MPR458752 MZN393218:MZN458752 NJJ393218:NJJ458752 NTF393218:NTF458752 ODB393218:ODB458752 OMX393218:OMX458752 OWT393218:OWT458752 PGP393218:PGP458752 PQL393218:PQL458752 QAH393218:QAH458752 QKD393218:QKD458752 QTZ393218:QTZ458752 RDV393218:RDV458752 RNR393218:RNR458752 RXN393218:RXN458752 SHJ393218:SHJ458752 SRF393218:SRF458752 TBB393218:TBB458752 TKX393218:TKX458752 TUT393218:TUT458752 UEP393218:UEP458752 UOL393218:UOL458752 UYH393218:UYH458752 VID393218:VID458752 VRZ393218:VRZ458752 WBV393218:WBV458752 WLR393218:WLR458752 WVN393218:WVN458752 F458754:F524288 JB458754:JB524288 SX458754:SX524288 ACT458754:ACT524288 AMP458754:AMP524288 AWL458754:AWL524288 BGH458754:BGH524288 BQD458754:BQD524288 BZZ458754:BZZ524288 CJV458754:CJV524288 CTR458754:CTR524288 DDN458754:DDN524288 DNJ458754:DNJ524288 DXF458754:DXF524288 EHB458754:EHB524288 EQX458754:EQX524288 FAT458754:FAT524288 FKP458754:FKP524288 FUL458754:FUL524288 GEH458754:GEH524288 GOD458754:GOD524288 GXZ458754:GXZ524288 HHV458754:HHV524288 HRR458754:HRR524288 IBN458754:IBN524288 ILJ458754:ILJ524288 IVF458754:IVF524288 JFB458754:JFB524288 JOX458754:JOX524288 JYT458754:JYT524288 KIP458754:KIP524288 KSL458754:KSL524288 LCH458754:LCH524288 LMD458754:LMD524288 LVZ458754:LVZ524288 MFV458754:MFV524288 MPR458754:MPR524288 MZN458754:MZN524288 NJJ458754:NJJ524288 NTF458754:NTF524288 ODB458754:ODB524288 OMX458754:OMX524288 OWT458754:OWT524288 PGP458754:PGP524288 PQL458754:PQL524288 QAH458754:QAH524288 QKD458754:QKD524288 QTZ458754:QTZ524288 RDV458754:RDV524288 RNR458754:RNR524288 RXN458754:RXN524288 SHJ458754:SHJ524288 SRF458754:SRF524288 TBB458754:TBB524288 TKX458754:TKX524288 TUT458754:TUT524288 UEP458754:UEP524288 UOL458754:UOL524288 UYH458754:UYH524288 VID458754:VID524288 VRZ458754:VRZ524288 WBV458754:WBV524288 WLR458754:WLR524288 WVN458754:WVN524288 F524290:F589824 JB524290:JB589824 SX524290:SX589824 ACT524290:ACT589824 AMP524290:AMP589824 AWL524290:AWL589824 BGH524290:BGH589824 BQD524290:BQD589824 BZZ524290:BZZ589824 CJV524290:CJV589824 CTR524290:CTR589824 DDN524290:DDN589824 DNJ524290:DNJ589824 DXF524290:DXF589824 EHB524290:EHB589824 EQX524290:EQX589824 FAT524290:FAT589824 FKP524290:FKP589824 FUL524290:FUL589824 GEH524290:GEH589824 GOD524290:GOD589824 GXZ524290:GXZ589824 HHV524290:HHV589824 HRR524290:HRR589824 IBN524290:IBN589824 ILJ524290:ILJ589824 IVF524290:IVF589824 JFB524290:JFB589824 JOX524290:JOX589824 JYT524290:JYT589824 KIP524290:KIP589824 KSL524290:KSL589824 LCH524290:LCH589824 LMD524290:LMD589824 LVZ524290:LVZ589824 MFV524290:MFV589824 MPR524290:MPR589824 MZN524290:MZN589824 NJJ524290:NJJ589824 NTF524290:NTF589824 ODB524290:ODB589824 OMX524290:OMX589824 OWT524290:OWT589824 PGP524290:PGP589824 PQL524290:PQL589824 QAH524290:QAH589824 QKD524290:QKD589824 QTZ524290:QTZ589824 RDV524290:RDV589824 RNR524290:RNR589824 RXN524290:RXN589824 SHJ524290:SHJ589824 SRF524290:SRF589824 TBB524290:TBB589824 TKX524290:TKX589824 TUT524290:TUT589824 UEP524290:UEP589824 UOL524290:UOL589824 UYH524290:UYH589824 VID524290:VID589824 VRZ524290:VRZ589824 WBV524290:WBV589824 WLR524290:WLR589824 WVN524290:WVN589824 F589826:F655360 JB589826:JB655360 SX589826:SX655360 ACT589826:ACT655360 AMP589826:AMP655360 AWL589826:AWL655360 BGH589826:BGH655360 BQD589826:BQD655360 BZZ589826:BZZ655360 CJV589826:CJV655360 CTR589826:CTR655360 DDN589826:DDN655360 DNJ589826:DNJ655360 DXF589826:DXF655360 EHB589826:EHB655360 EQX589826:EQX655360 FAT589826:FAT655360 FKP589826:FKP655360 FUL589826:FUL655360 GEH589826:GEH655360 GOD589826:GOD655360 GXZ589826:GXZ655360 HHV589826:HHV655360 HRR589826:HRR655360 IBN589826:IBN655360 ILJ589826:ILJ655360 IVF589826:IVF655360 JFB589826:JFB655360 JOX589826:JOX655360 JYT589826:JYT655360 KIP589826:KIP655360 KSL589826:KSL655360 LCH589826:LCH655360 LMD589826:LMD655360 LVZ589826:LVZ655360 MFV589826:MFV655360 MPR589826:MPR655360 MZN589826:MZN655360 NJJ589826:NJJ655360 NTF589826:NTF655360 ODB589826:ODB655360 OMX589826:OMX655360 OWT589826:OWT655360 PGP589826:PGP655360 PQL589826:PQL655360 QAH589826:QAH655360 QKD589826:QKD655360 QTZ589826:QTZ655360 RDV589826:RDV655360 RNR589826:RNR655360 RXN589826:RXN655360 SHJ589826:SHJ655360 SRF589826:SRF655360 TBB589826:TBB655360 TKX589826:TKX655360 TUT589826:TUT655360 UEP589826:UEP655360 UOL589826:UOL655360 UYH589826:UYH655360 VID589826:VID655360 VRZ589826:VRZ655360 WBV589826:WBV655360 WLR589826:WLR655360 WVN589826:WVN655360 F655362:F720896 JB655362:JB720896 SX655362:SX720896 ACT655362:ACT720896 AMP655362:AMP720896 AWL655362:AWL720896 BGH655362:BGH720896 BQD655362:BQD720896 BZZ655362:BZZ720896 CJV655362:CJV720896 CTR655362:CTR720896 DDN655362:DDN720896 DNJ655362:DNJ720896 DXF655362:DXF720896 EHB655362:EHB720896 EQX655362:EQX720896 FAT655362:FAT720896 FKP655362:FKP720896 FUL655362:FUL720896 GEH655362:GEH720896 GOD655362:GOD720896 GXZ655362:GXZ720896 HHV655362:HHV720896 HRR655362:HRR720896 IBN655362:IBN720896 ILJ655362:ILJ720896 IVF655362:IVF720896 JFB655362:JFB720896 JOX655362:JOX720896 JYT655362:JYT720896 KIP655362:KIP720896 KSL655362:KSL720896 LCH655362:LCH720896 LMD655362:LMD720896 LVZ655362:LVZ720896 MFV655362:MFV720896 MPR655362:MPR720896 MZN655362:MZN720896 NJJ655362:NJJ720896 NTF655362:NTF720896 ODB655362:ODB720896 OMX655362:OMX720896 OWT655362:OWT720896 PGP655362:PGP720896 PQL655362:PQL720896 QAH655362:QAH720896 QKD655362:QKD720896 QTZ655362:QTZ720896 RDV655362:RDV720896 RNR655362:RNR720896 RXN655362:RXN720896 SHJ655362:SHJ720896 SRF655362:SRF720896 TBB655362:TBB720896 TKX655362:TKX720896 TUT655362:TUT720896 UEP655362:UEP720896 UOL655362:UOL720896 UYH655362:UYH720896 VID655362:VID720896 VRZ655362:VRZ720896 WBV655362:WBV720896 WLR655362:WLR720896 WVN655362:WVN720896 F720898:F786432 JB720898:JB786432 SX720898:SX786432 ACT720898:ACT786432 AMP720898:AMP786432 AWL720898:AWL786432 BGH720898:BGH786432 BQD720898:BQD786432 BZZ720898:BZZ786432 CJV720898:CJV786432 CTR720898:CTR786432 DDN720898:DDN786432 DNJ720898:DNJ786432 DXF720898:DXF786432 EHB720898:EHB786432 EQX720898:EQX786432 FAT720898:FAT786432 FKP720898:FKP786432 FUL720898:FUL786432 GEH720898:GEH786432 GOD720898:GOD786432 GXZ720898:GXZ786432 HHV720898:HHV786432 HRR720898:HRR786432 IBN720898:IBN786432 ILJ720898:ILJ786432 IVF720898:IVF786432 JFB720898:JFB786432 JOX720898:JOX786432 JYT720898:JYT786432 KIP720898:KIP786432 KSL720898:KSL786432 LCH720898:LCH786432 LMD720898:LMD786432 LVZ720898:LVZ786432 MFV720898:MFV786432 MPR720898:MPR786432 MZN720898:MZN786432 NJJ720898:NJJ786432 NTF720898:NTF786432 ODB720898:ODB786432 OMX720898:OMX786432 OWT720898:OWT786432 PGP720898:PGP786432 PQL720898:PQL786432 QAH720898:QAH786432 QKD720898:QKD786432 QTZ720898:QTZ786432 RDV720898:RDV786432 RNR720898:RNR786432 RXN720898:RXN786432 SHJ720898:SHJ786432 SRF720898:SRF786432 TBB720898:TBB786432 TKX720898:TKX786432 TUT720898:TUT786432 UEP720898:UEP786432 UOL720898:UOL786432 UYH720898:UYH786432 VID720898:VID786432 VRZ720898:VRZ786432 WBV720898:WBV786432 WLR720898:WLR786432 WVN720898:WVN786432 F786434:F851968 JB786434:JB851968 SX786434:SX851968 ACT786434:ACT851968 AMP786434:AMP851968 AWL786434:AWL851968 BGH786434:BGH851968 BQD786434:BQD851968 BZZ786434:BZZ851968 CJV786434:CJV851968 CTR786434:CTR851968 DDN786434:DDN851968 DNJ786434:DNJ851968 DXF786434:DXF851968 EHB786434:EHB851968 EQX786434:EQX851968 FAT786434:FAT851968 FKP786434:FKP851968 FUL786434:FUL851968 GEH786434:GEH851968 GOD786434:GOD851968 GXZ786434:GXZ851968 HHV786434:HHV851968 HRR786434:HRR851968 IBN786434:IBN851968 ILJ786434:ILJ851968 IVF786434:IVF851968 JFB786434:JFB851968 JOX786434:JOX851968 JYT786434:JYT851968 KIP786434:KIP851968 KSL786434:KSL851968 LCH786434:LCH851968 LMD786434:LMD851968 LVZ786434:LVZ851968 MFV786434:MFV851968 MPR786434:MPR851968 MZN786434:MZN851968 NJJ786434:NJJ851968 NTF786434:NTF851968 ODB786434:ODB851968 OMX786434:OMX851968 OWT786434:OWT851968 PGP786434:PGP851968 PQL786434:PQL851968 QAH786434:QAH851968 QKD786434:QKD851968 QTZ786434:QTZ851968 RDV786434:RDV851968 RNR786434:RNR851968 RXN786434:RXN851968 SHJ786434:SHJ851968 SRF786434:SRF851968 TBB786434:TBB851968 TKX786434:TKX851968 TUT786434:TUT851968 UEP786434:UEP851968 UOL786434:UOL851968 UYH786434:UYH851968 VID786434:VID851968 VRZ786434:VRZ851968 WBV786434:WBV851968 WLR786434:WLR851968 WVN786434:WVN851968 F851970:F917504 JB851970:JB917504 SX851970:SX917504 ACT851970:ACT917504 AMP851970:AMP917504 AWL851970:AWL917504 BGH851970:BGH917504 BQD851970:BQD917504 BZZ851970:BZZ917504 CJV851970:CJV917504 CTR851970:CTR917504 DDN851970:DDN917504 DNJ851970:DNJ917504 DXF851970:DXF917504 EHB851970:EHB917504 EQX851970:EQX917504 FAT851970:FAT917504 FKP851970:FKP917504 FUL851970:FUL917504 GEH851970:GEH917504 GOD851970:GOD917504 GXZ851970:GXZ917504 HHV851970:HHV917504 HRR851970:HRR917504 IBN851970:IBN917504 ILJ851970:ILJ917504 IVF851970:IVF917504 JFB851970:JFB917504 JOX851970:JOX917504 JYT851970:JYT917504 KIP851970:KIP917504 KSL851970:KSL917504 LCH851970:LCH917504 LMD851970:LMD917504 LVZ851970:LVZ917504 MFV851970:MFV917504 MPR851970:MPR917504 MZN851970:MZN917504 NJJ851970:NJJ917504 NTF851970:NTF917504 ODB851970:ODB917504 OMX851970:OMX917504 OWT851970:OWT917504 PGP851970:PGP917504 PQL851970:PQL917504 QAH851970:QAH917504 QKD851970:QKD917504 QTZ851970:QTZ917504 RDV851970:RDV917504 RNR851970:RNR917504 RXN851970:RXN917504 SHJ851970:SHJ917504 SRF851970:SRF917504 TBB851970:TBB917504 TKX851970:TKX917504 TUT851970:TUT917504 UEP851970:UEP917504 UOL851970:UOL917504 UYH851970:UYH917504 VID851970:VID917504 VRZ851970:VRZ917504 WBV851970:WBV917504 WLR851970:WLR917504 WVN851970:WVN917504 F917506:F983040 JB917506:JB983040 SX917506:SX983040 ACT917506:ACT983040 AMP917506:AMP983040 AWL917506:AWL983040 BGH917506:BGH983040 BQD917506:BQD983040 BZZ917506:BZZ983040 CJV917506:CJV983040 CTR917506:CTR983040 DDN917506:DDN983040 DNJ917506:DNJ983040 DXF917506:DXF983040 EHB917506:EHB983040 EQX917506:EQX983040 FAT917506:FAT983040 FKP917506:FKP983040 FUL917506:FUL983040 GEH917506:GEH983040 GOD917506:GOD983040 GXZ917506:GXZ983040 HHV917506:HHV983040 HRR917506:HRR983040 IBN917506:IBN983040 ILJ917506:ILJ983040 IVF917506:IVF983040 JFB917506:JFB983040 JOX917506:JOX983040 JYT917506:JYT983040 KIP917506:KIP983040 KSL917506:KSL983040 LCH917506:LCH983040 LMD917506:LMD983040 LVZ917506:LVZ983040 MFV917506:MFV983040 MPR917506:MPR983040 MZN917506:MZN983040 NJJ917506:NJJ983040 NTF917506:NTF983040 ODB917506:ODB983040 OMX917506:OMX983040 OWT917506:OWT983040 PGP917506:PGP983040 PQL917506:PQL983040 QAH917506:QAH983040 QKD917506:QKD983040 QTZ917506:QTZ983040 RDV917506:RDV983040 RNR917506:RNR983040 RXN917506:RXN983040 SHJ917506:SHJ983040 SRF917506:SRF983040 TBB917506:TBB983040 TKX917506:TKX983040 TUT917506:TUT983040 UEP917506:UEP983040 UOL917506:UOL983040 UYH917506:UYH983040 VID917506:VID983040 VRZ917506:VRZ983040 WBV917506:WBV983040 WLR917506:WLR983040 WVN917506:WVN983040 F983042:F1048576 JB983042:JB1048576 SX983042:SX1048576 ACT983042:ACT1048576 AMP983042:AMP1048576 AWL983042:AWL1048576 BGH983042:BGH1048576 BQD983042:BQD1048576 BZZ983042:BZZ1048576 CJV983042:CJV1048576 CTR983042:CTR1048576 DDN983042:DDN1048576 DNJ983042:DNJ1048576 DXF983042:DXF1048576 EHB983042:EHB1048576 EQX983042:EQX1048576 FAT983042:FAT1048576 FKP983042:FKP1048576 FUL983042:FUL1048576 GEH983042:GEH1048576 GOD983042:GOD1048576 GXZ983042:GXZ1048576 HHV983042:HHV1048576 HRR983042:HRR1048576 IBN983042:IBN1048576 ILJ983042:ILJ1048576 IVF983042:IVF1048576 JFB983042:JFB1048576 JOX983042:JOX1048576 JYT983042:JYT1048576 KIP983042:KIP1048576 KSL983042:KSL1048576 LCH983042:LCH1048576 LMD983042:LMD1048576 LVZ983042:LVZ1048576 MFV983042:MFV1048576 MPR983042:MPR1048576 MZN983042:MZN1048576 NJJ983042:NJJ1048576 NTF983042:NTF1048576 ODB983042:ODB1048576 OMX983042:OMX1048576 OWT983042:OWT1048576 PGP983042:PGP1048576 PQL983042:PQL1048576 QAH983042:QAH1048576 QKD983042:QKD1048576 QTZ983042:QTZ1048576 RDV983042:RDV1048576 RNR983042:RNR1048576 RXN983042:RXN1048576 SHJ983042:SHJ1048576 SRF983042:SRF1048576 TBB983042:TBB1048576 TKX983042:TKX1048576 TUT983042:TUT1048576 UEP983042:UEP1048576 UOL983042:UOL1048576 UYH983042:UYH1048576 VID983042:VID1048576 VRZ983042:VRZ1048576 WBV983042:WBV1048576 WLR983042:WLR1048576 WVN983042:WVN1048576">
      <formula1>40</formula1>
    </dataValidation>
    <dataValidation allowBlank="1" showInputMessage="1" showErrorMessage="1" prompt="Giá không bao gồm VAT" sqref="J261:K65536 JF261:JG65536 TB261:TC65536 ACX261:ACY65536 AMT261:AMU65536 AWP261:AWQ65536 BGL261:BGM65536 BQH261:BQI65536 CAD261:CAE65536 CJZ261:CKA65536 CTV261:CTW65536 DDR261:DDS65536 DNN261:DNO65536 DXJ261:DXK65536 EHF261:EHG65536 ERB261:ERC65536 FAX261:FAY65536 FKT261:FKU65536 FUP261:FUQ65536 GEL261:GEM65536 GOH261:GOI65536 GYD261:GYE65536 HHZ261:HIA65536 HRV261:HRW65536 IBR261:IBS65536 ILN261:ILO65536 IVJ261:IVK65536 JFF261:JFG65536 JPB261:JPC65536 JYX261:JYY65536 KIT261:KIU65536 KSP261:KSQ65536 LCL261:LCM65536 LMH261:LMI65536 LWD261:LWE65536 MFZ261:MGA65536 MPV261:MPW65536 MZR261:MZS65536 NJN261:NJO65536 NTJ261:NTK65536 ODF261:ODG65536 ONB261:ONC65536 OWX261:OWY65536 PGT261:PGU65536 PQP261:PQQ65536 QAL261:QAM65536 QKH261:QKI65536 QUD261:QUE65536 RDZ261:REA65536 RNV261:RNW65536 RXR261:RXS65536 SHN261:SHO65536 SRJ261:SRK65536 TBF261:TBG65536 TLB261:TLC65536 TUX261:TUY65536 UET261:UEU65536 UOP261:UOQ65536 UYL261:UYM65536 VIH261:VII65536 VSD261:VSE65536 WBZ261:WCA65536 WLV261:WLW65536 WVR261:WVS65536 J65797:K131072 JF65797:JG131072 TB65797:TC131072 ACX65797:ACY131072 AMT65797:AMU131072 AWP65797:AWQ131072 BGL65797:BGM131072 BQH65797:BQI131072 CAD65797:CAE131072 CJZ65797:CKA131072 CTV65797:CTW131072 DDR65797:DDS131072 DNN65797:DNO131072 DXJ65797:DXK131072 EHF65797:EHG131072 ERB65797:ERC131072 FAX65797:FAY131072 FKT65797:FKU131072 FUP65797:FUQ131072 GEL65797:GEM131072 GOH65797:GOI131072 GYD65797:GYE131072 HHZ65797:HIA131072 HRV65797:HRW131072 IBR65797:IBS131072 ILN65797:ILO131072 IVJ65797:IVK131072 JFF65797:JFG131072 JPB65797:JPC131072 JYX65797:JYY131072 KIT65797:KIU131072 KSP65797:KSQ131072 LCL65797:LCM131072 LMH65797:LMI131072 LWD65797:LWE131072 MFZ65797:MGA131072 MPV65797:MPW131072 MZR65797:MZS131072 NJN65797:NJO131072 NTJ65797:NTK131072 ODF65797:ODG131072 ONB65797:ONC131072 OWX65797:OWY131072 PGT65797:PGU131072 PQP65797:PQQ131072 QAL65797:QAM131072 QKH65797:QKI131072 QUD65797:QUE131072 RDZ65797:REA131072 RNV65797:RNW131072 RXR65797:RXS131072 SHN65797:SHO131072 SRJ65797:SRK131072 TBF65797:TBG131072 TLB65797:TLC131072 TUX65797:TUY131072 UET65797:UEU131072 UOP65797:UOQ131072 UYL65797:UYM131072 VIH65797:VII131072 VSD65797:VSE131072 WBZ65797:WCA131072 WLV65797:WLW131072 WVR65797:WVS131072 J131333:K196608 JF131333:JG196608 TB131333:TC196608 ACX131333:ACY196608 AMT131333:AMU196608 AWP131333:AWQ196608 BGL131333:BGM196608 BQH131333:BQI196608 CAD131333:CAE196608 CJZ131333:CKA196608 CTV131333:CTW196608 DDR131333:DDS196608 DNN131333:DNO196608 DXJ131333:DXK196608 EHF131333:EHG196608 ERB131333:ERC196608 FAX131333:FAY196608 FKT131333:FKU196608 FUP131333:FUQ196608 GEL131333:GEM196608 GOH131333:GOI196608 GYD131333:GYE196608 HHZ131333:HIA196608 HRV131333:HRW196608 IBR131333:IBS196608 ILN131333:ILO196608 IVJ131333:IVK196608 JFF131333:JFG196608 JPB131333:JPC196608 JYX131333:JYY196608 KIT131333:KIU196608 KSP131333:KSQ196608 LCL131333:LCM196608 LMH131333:LMI196608 LWD131333:LWE196608 MFZ131333:MGA196608 MPV131333:MPW196608 MZR131333:MZS196608 NJN131333:NJO196608 NTJ131333:NTK196608 ODF131333:ODG196608 ONB131333:ONC196608 OWX131333:OWY196608 PGT131333:PGU196608 PQP131333:PQQ196608 QAL131333:QAM196608 QKH131333:QKI196608 QUD131333:QUE196608 RDZ131333:REA196608 RNV131333:RNW196608 RXR131333:RXS196608 SHN131333:SHO196608 SRJ131333:SRK196608 TBF131333:TBG196608 TLB131333:TLC196608 TUX131333:TUY196608 UET131333:UEU196608 UOP131333:UOQ196608 UYL131333:UYM196608 VIH131333:VII196608 VSD131333:VSE196608 WBZ131333:WCA196608 WLV131333:WLW196608 WVR131333:WVS196608 J196869:K262144 JF196869:JG262144 TB196869:TC262144 ACX196869:ACY262144 AMT196869:AMU262144 AWP196869:AWQ262144 BGL196869:BGM262144 BQH196869:BQI262144 CAD196869:CAE262144 CJZ196869:CKA262144 CTV196869:CTW262144 DDR196869:DDS262144 DNN196869:DNO262144 DXJ196869:DXK262144 EHF196869:EHG262144 ERB196869:ERC262144 FAX196869:FAY262144 FKT196869:FKU262144 FUP196869:FUQ262144 GEL196869:GEM262144 GOH196869:GOI262144 GYD196869:GYE262144 HHZ196869:HIA262144 HRV196869:HRW262144 IBR196869:IBS262144 ILN196869:ILO262144 IVJ196869:IVK262144 JFF196869:JFG262144 JPB196869:JPC262144 JYX196869:JYY262144 KIT196869:KIU262144 KSP196869:KSQ262144 LCL196869:LCM262144 LMH196869:LMI262144 LWD196869:LWE262144 MFZ196869:MGA262144 MPV196869:MPW262144 MZR196869:MZS262144 NJN196869:NJO262144 NTJ196869:NTK262144 ODF196869:ODG262144 ONB196869:ONC262144 OWX196869:OWY262144 PGT196869:PGU262144 PQP196869:PQQ262144 QAL196869:QAM262144 QKH196869:QKI262144 QUD196869:QUE262144 RDZ196869:REA262144 RNV196869:RNW262144 RXR196869:RXS262144 SHN196869:SHO262144 SRJ196869:SRK262144 TBF196869:TBG262144 TLB196869:TLC262144 TUX196869:TUY262144 UET196869:UEU262144 UOP196869:UOQ262144 UYL196869:UYM262144 VIH196869:VII262144 VSD196869:VSE262144 WBZ196869:WCA262144 WLV196869:WLW262144 WVR196869:WVS262144 J262405:K327680 JF262405:JG327680 TB262405:TC327680 ACX262405:ACY327680 AMT262405:AMU327680 AWP262405:AWQ327680 BGL262405:BGM327680 BQH262405:BQI327680 CAD262405:CAE327680 CJZ262405:CKA327680 CTV262405:CTW327680 DDR262405:DDS327680 DNN262405:DNO327680 DXJ262405:DXK327680 EHF262405:EHG327680 ERB262405:ERC327680 FAX262405:FAY327680 FKT262405:FKU327680 FUP262405:FUQ327680 GEL262405:GEM327680 GOH262405:GOI327680 GYD262405:GYE327680 HHZ262405:HIA327680 HRV262405:HRW327680 IBR262405:IBS327680 ILN262405:ILO327680 IVJ262405:IVK327680 JFF262405:JFG327680 JPB262405:JPC327680 JYX262405:JYY327680 KIT262405:KIU327680 KSP262405:KSQ327680 LCL262405:LCM327680 LMH262405:LMI327680 LWD262405:LWE327680 MFZ262405:MGA327680 MPV262405:MPW327680 MZR262405:MZS327680 NJN262405:NJO327680 NTJ262405:NTK327680 ODF262405:ODG327680 ONB262405:ONC327680 OWX262405:OWY327680 PGT262405:PGU327680 PQP262405:PQQ327680 QAL262405:QAM327680 QKH262405:QKI327680 QUD262405:QUE327680 RDZ262405:REA327680 RNV262405:RNW327680 RXR262405:RXS327680 SHN262405:SHO327680 SRJ262405:SRK327680 TBF262405:TBG327680 TLB262405:TLC327680 TUX262405:TUY327680 UET262405:UEU327680 UOP262405:UOQ327680 UYL262405:UYM327680 VIH262405:VII327680 VSD262405:VSE327680 WBZ262405:WCA327680 WLV262405:WLW327680 WVR262405:WVS327680 J327941:K393216 JF327941:JG393216 TB327941:TC393216 ACX327941:ACY393216 AMT327941:AMU393216 AWP327941:AWQ393216 BGL327941:BGM393216 BQH327941:BQI393216 CAD327941:CAE393216 CJZ327941:CKA393216 CTV327941:CTW393216 DDR327941:DDS393216 DNN327941:DNO393216 DXJ327941:DXK393216 EHF327941:EHG393216 ERB327941:ERC393216 FAX327941:FAY393216 FKT327941:FKU393216 FUP327941:FUQ393216 GEL327941:GEM393216 GOH327941:GOI393216 GYD327941:GYE393216 HHZ327941:HIA393216 HRV327941:HRW393216 IBR327941:IBS393216 ILN327941:ILO393216 IVJ327941:IVK393216 JFF327941:JFG393216 JPB327941:JPC393216 JYX327941:JYY393216 KIT327941:KIU393216 KSP327941:KSQ393216 LCL327941:LCM393216 LMH327941:LMI393216 LWD327941:LWE393216 MFZ327941:MGA393216 MPV327941:MPW393216 MZR327941:MZS393216 NJN327941:NJO393216 NTJ327941:NTK393216 ODF327941:ODG393216 ONB327941:ONC393216 OWX327941:OWY393216 PGT327941:PGU393216 PQP327941:PQQ393216 QAL327941:QAM393216 QKH327941:QKI393216 QUD327941:QUE393216 RDZ327941:REA393216 RNV327941:RNW393216 RXR327941:RXS393216 SHN327941:SHO393216 SRJ327941:SRK393216 TBF327941:TBG393216 TLB327941:TLC393216 TUX327941:TUY393216 UET327941:UEU393216 UOP327941:UOQ393216 UYL327941:UYM393216 VIH327941:VII393216 VSD327941:VSE393216 WBZ327941:WCA393216 WLV327941:WLW393216 WVR327941:WVS393216 J393477:K458752 JF393477:JG458752 TB393477:TC458752 ACX393477:ACY458752 AMT393477:AMU458752 AWP393477:AWQ458752 BGL393477:BGM458752 BQH393477:BQI458752 CAD393477:CAE458752 CJZ393477:CKA458752 CTV393477:CTW458752 DDR393477:DDS458752 DNN393477:DNO458752 DXJ393477:DXK458752 EHF393477:EHG458752 ERB393477:ERC458752 FAX393477:FAY458752 FKT393477:FKU458752 FUP393477:FUQ458752 GEL393477:GEM458752 GOH393477:GOI458752 GYD393477:GYE458752 HHZ393477:HIA458752 HRV393477:HRW458752 IBR393477:IBS458752 ILN393477:ILO458752 IVJ393477:IVK458752 JFF393477:JFG458752 JPB393477:JPC458752 JYX393477:JYY458752 KIT393477:KIU458752 KSP393477:KSQ458752 LCL393477:LCM458752 LMH393477:LMI458752 LWD393477:LWE458752 MFZ393477:MGA458752 MPV393477:MPW458752 MZR393477:MZS458752 NJN393477:NJO458752 NTJ393477:NTK458752 ODF393477:ODG458752 ONB393477:ONC458752 OWX393477:OWY458752 PGT393477:PGU458752 PQP393477:PQQ458752 QAL393477:QAM458752 QKH393477:QKI458752 QUD393477:QUE458752 RDZ393477:REA458752 RNV393477:RNW458752 RXR393477:RXS458752 SHN393477:SHO458752 SRJ393477:SRK458752 TBF393477:TBG458752 TLB393477:TLC458752 TUX393477:TUY458752 UET393477:UEU458752 UOP393477:UOQ458752 UYL393477:UYM458752 VIH393477:VII458752 VSD393477:VSE458752 WBZ393477:WCA458752 WLV393477:WLW458752 WVR393477:WVS458752 J459013:K524288 JF459013:JG524288 TB459013:TC524288 ACX459013:ACY524288 AMT459013:AMU524288 AWP459013:AWQ524288 BGL459013:BGM524288 BQH459013:BQI524288 CAD459013:CAE524288 CJZ459013:CKA524288 CTV459013:CTW524288 DDR459013:DDS524288 DNN459013:DNO524288 DXJ459013:DXK524288 EHF459013:EHG524288 ERB459013:ERC524288 FAX459013:FAY524288 FKT459013:FKU524288 FUP459013:FUQ524288 GEL459013:GEM524288 GOH459013:GOI524288 GYD459013:GYE524288 HHZ459013:HIA524288 HRV459013:HRW524288 IBR459013:IBS524288 ILN459013:ILO524288 IVJ459013:IVK524288 JFF459013:JFG524288 JPB459013:JPC524288 JYX459013:JYY524288 KIT459013:KIU524288 KSP459013:KSQ524288 LCL459013:LCM524288 LMH459013:LMI524288 LWD459013:LWE524288 MFZ459013:MGA524288 MPV459013:MPW524288 MZR459013:MZS524288 NJN459013:NJO524288 NTJ459013:NTK524288 ODF459013:ODG524288 ONB459013:ONC524288 OWX459013:OWY524288 PGT459013:PGU524288 PQP459013:PQQ524288 QAL459013:QAM524288 QKH459013:QKI524288 QUD459013:QUE524288 RDZ459013:REA524288 RNV459013:RNW524288 RXR459013:RXS524288 SHN459013:SHO524288 SRJ459013:SRK524288 TBF459013:TBG524288 TLB459013:TLC524288 TUX459013:TUY524288 UET459013:UEU524288 UOP459013:UOQ524288 UYL459013:UYM524288 VIH459013:VII524288 VSD459013:VSE524288 WBZ459013:WCA524288 WLV459013:WLW524288 WVR459013:WVS524288 J524549:K589824 JF524549:JG589824 TB524549:TC589824 ACX524549:ACY589824 AMT524549:AMU589824 AWP524549:AWQ589824 BGL524549:BGM589824 BQH524549:BQI589824 CAD524549:CAE589824 CJZ524549:CKA589824 CTV524549:CTW589824 DDR524549:DDS589824 DNN524549:DNO589824 DXJ524549:DXK589824 EHF524549:EHG589824 ERB524549:ERC589824 FAX524549:FAY589824 FKT524549:FKU589824 FUP524549:FUQ589824 GEL524549:GEM589824 GOH524549:GOI589824 GYD524549:GYE589824 HHZ524549:HIA589824 HRV524549:HRW589824 IBR524549:IBS589824 ILN524549:ILO589824 IVJ524549:IVK589824 JFF524549:JFG589824 JPB524549:JPC589824 JYX524549:JYY589824 KIT524549:KIU589824 KSP524549:KSQ589824 LCL524549:LCM589824 LMH524549:LMI589824 LWD524549:LWE589824 MFZ524549:MGA589824 MPV524549:MPW589824 MZR524549:MZS589824 NJN524549:NJO589824 NTJ524549:NTK589824 ODF524549:ODG589824 ONB524549:ONC589824 OWX524549:OWY589824 PGT524549:PGU589824 PQP524549:PQQ589824 QAL524549:QAM589824 QKH524549:QKI589824 QUD524549:QUE589824 RDZ524549:REA589824 RNV524549:RNW589824 RXR524549:RXS589824 SHN524549:SHO589824 SRJ524549:SRK589824 TBF524549:TBG589824 TLB524549:TLC589824 TUX524549:TUY589824 UET524549:UEU589824 UOP524549:UOQ589824 UYL524549:UYM589824 VIH524549:VII589824 VSD524549:VSE589824 WBZ524549:WCA589824 WLV524549:WLW589824 WVR524549:WVS589824 J590085:K655360 JF590085:JG655360 TB590085:TC655360 ACX590085:ACY655360 AMT590085:AMU655360 AWP590085:AWQ655360 BGL590085:BGM655360 BQH590085:BQI655360 CAD590085:CAE655360 CJZ590085:CKA655360 CTV590085:CTW655360 DDR590085:DDS655360 DNN590085:DNO655360 DXJ590085:DXK655360 EHF590085:EHG655360 ERB590085:ERC655360 FAX590085:FAY655360 FKT590085:FKU655360 FUP590085:FUQ655360 GEL590085:GEM655360 GOH590085:GOI655360 GYD590085:GYE655360 HHZ590085:HIA655360 HRV590085:HRW655360 IBR590085:IBS655360 ILN590085:ILO655360 IVJ590085:IVK655360 JFF590085:JFG655360 JPB590085:JPC655360 JYX590085:JYY655360 KIT590085:KIU655360 KSP590085:KSQ655360 LCL590085:LCM655360 LMH590085:LMI655360 LWD590085:LWE655360 MFZ590085:MGA655360 MPV590085:MPW655360 MZR590085:MZS655360 NJN590085:NJO655360 NTJ590085:NTK655360 ODF590085:ODG655360 ONB590085:ONC655360 OWX590085:OWY655360 PGT590085:PGU655360 PQP590085:PQQ655360 QAL590085:QAM655360 QKH590085:QKI655360 QUD590085:QUE655360 RDZ590085:REA655360 RNV590085:RNW655360 RXR590085:RXS655360 SHN590085:SHO655360 SRJ590085:SRK655360 TBF590085:TBG655360 TLB590085:TLC655360 TUX590085:TUY655360 UET590085:UEU655360 UOP590085:UOQ655360 UYL590085:UYM655360 VIH590085:VII655360 VSD590085:VSE655360 WBZ590085:WCA655360 WLV590085:WLW655360 WVR590085:WVS655360 J655621:K720896 JF655621:JG720896 TB655621:TC720896 ACX655621:ACY720896 AMT655621:AMU720896 AWP655621:AWQ720896 BGL655621:BGM720896 BQH655621:BQI720896 CAD655621:CAE720896 CJZ655621:CKA720896 CTV655621:CTW720896 DDR655621:DDS720896 DNN655621:DNO720896 DXJ655621:DXK720896 EHF655621:EHG720896 ERB655621:ERC720896 FAX655621:FAY720896 FKT655621:FKU720896 FUP655621:FUQ720896 GEL655621:GEM720896 GOH655621:GOI720896 GYD655621:GYE720896 HHZ655621:HIA720896 HRV655621:HRW720896 IBR655621:IBS720896 ILN655621:ILO720896 IVJ655621:IVK720896 JFF655621:JFG720896 JPB655621:JPC720896 JYX655621:JYY720896 KIT655621:KIU720896 KSP655621:KSQ720896 LCL655621:LCM720896 LMH655621:LMI720896 LWD655621:LWE720896 MFZ655621:MGA720896 MPV655621:MPW720896 MZR655621:MZS720896 NJN655621:NJO720896 NTJ655621:NTK720896 ODF655621:ODG720896 ONB655621:ONC720896 OWX655621:OWY720896 PGT655621:PGU720896 PQP655621:PQQ720896 QAL655621:QAM720896 QKH655621:QKI720896 QUD655621:QUE720896 RDZ655621:REA720896 RNV655621:RNW720896 RXR655621:RXS720896 SHN655621:SHO720896 SRJ655621:SRK720896 TBF655621:TBG720896 TLB655621:TLC720896 TUX655621:TUY720896 UET655621:UEU720896 UOP655621:UOQ720896 UYL655621:UYM720896 VIH655621:VII720896 VSD655621:VSE720896 WBZ655621:WCA720896 WLV655621:WLW720896 WVR655621:WVS720896 J721157:K786432 JF721157:JG786432 TB721157:TC786432 ACX721157:ACY786432 AMT721157:AMU786432 AWP721157:AWQ786432 BGL721157:BGM786432 BQH721157:BQI786432 CAD721157:CAE786432 CJZ721157:CKA786432 CTV721157:CTW786432 DDR721157:DDS786432 DNN721157:DNO786432 DXJ721157:DXK786432 EHF721157:EHG786432 ERB721157:ERC786432 FAX721157:FAY786432 FKT721157:FKU786432 FUP721157:FUQ786432 GEL721157:GEM786432 GOH721157:GOI786432 GYD721157:GYE786432 HHZ721157:HIA786432 HRV721157:HRW786432 IBR721157:IBS786432 ILN721157:ILO786432 IVJ721157:IVK786432 JFF721157:JFG786432 JPB721157:JPC786432 JYX721157:JYY786432 KIT721157:KIU786432 KSP721157:KSQ786432 LCL721157:LCM786432 LMH721157:LMI786432 LWD721157:LWE786432 MFZ721157:MGA786432 MPV721157:MPW786432 MZR721157:MZS786432 NJN721157:NJO786432 NTJ721157:NTK786432 ODF721157:ODG786432 ONB721157:ONC786432 OWX721157:OWY786432 PGT721157:PGU786432 PQP721157:PQQ786432 QAL721157:QAM786432 QKH721157:QKI786432 QUD721157:QUE786432 RDZ721157:REA786432 RNV721157:RNW786432 RXR721157:RXS786432 SHN721157:SHO786432 SRJ721157:SRK786432 TBF721157:TBG786432 TLB721157:TLC786432 TUX721157:TUY786432 UET721157:UEU786432 UOP721157:UOQ786432 UYL721157:UYM786432 VIH721157:VII786432 VSD721157:VSE786432 WBZ721157:WCA786432 WLV721157:WLW786432 WVR721157:WVS786432 J786693:K851968 JF786693:JG851968 TB786693:TC851968 ACX786693:ACY851968 AMT786693:AMU851968 AWP786693:AWQ851968 BGL786693:BGM851968 BQH786693:BQI851968 CAD786693:CAE851968 CJZ786693:CKA851968 CTV786693:CTW851968 DDR786693:DDS851968 DNN786693:DNO851968 DXJ786693:DXK851968 EHF786693:EHG851968 ERB786693:ERC851968 FAX786693:FAY851968 FKT786693:FKU851968 FUP786693:FUQ851968 GEL786693:GEM851968 GOH786693:GOI851968 GYD786693:GYE851968 HHZ786693:HIA851968 HRV786693:HRW851968 IBR786693:IBS851968 ILN786693:ILO851968 IVJ786693:IVK851968 JFF786693:JFG851968 JPB786693:JPC851968 JYX786693:JYY851968 KIT786693:KIU851968 KSP786693:KSQ851968 LCL786693:LCM851968 LMH786693:LMI851968 LWD786693:LWE851968 MFZ786693:MGA851968 MPV786693:MPW851968 MZR786693:MZS851968 NJN786693:NJO851968 NTJ786693:NTK851968 ODF786693:ODG851968 ONB786693:ONC851968 OWX786693:OWY851968 PGT786693:PGU851968 PQP786693:PQQ851968 QAL786693:QAM851968 QKH786693:QKI851968 QUD786693:QUE851968 RDZ786693:REA851968 RNV786693:RNW851968 RXR786693:RXS851968 SHN786693:SHO851968 SRJ786693:SRK851968 TBF786693:TBG851968 TLB786693:TLC851968 TUX786693:TUY851968 UET786693:UEU851968 UOP786693:UOQ851968 UYL786693:UYM851968 VIH786693:VII851968 VSD786693:VSE851968 WBZ786693:WCA851968 WLV786693:WLW851968 WVR786693:WVS851968 J852229:K917504 JF852229:JG917504 TB852229:TC917504 ACX852229:ACY917504 AMT852229:AMU917504 AWP852229:AWQ917504 BGL852229:BGM917504 BQH852229:BQI917504 CAD852229:CAE917504 CJZ852229:CKA917504 CTV852229:CTW917504 DDR852229:DDS917504 DNN852229:DNO917504 DXJ852229:DXK917504 EHF852229:EHG917504 ERB852229:ERC917504 FAX852229:FAY917504 FKT852229:FKU917504 FUP852229:FUQ917504 GEL852229:GEM917504 GOH852229:GOI917504 GYD852229:GYE917504 HHZ852229:HIA917504 HRV852229:HRW917504 IBR852229:IBS917504 ILN852229:ILO917504 IVJ852229:IVK917504 JFF852229:JFG917504 JPB852229:JPC917504 JYX852229:JYY917504 KIT852229:KIU917504 KSP852229:KSQ917504 LCL852229:LCM917504 LMH852229:LMI917504 LWD852229:LWE917504 MFZ852229:MGA917504 MPV852229:MPW917504 MZR852229:MZS917504 NJN852229:NJO917504 NTJ852229:NTK917504 ODF852229:ODG917504 ONB852229:ONC917504 OWX852229:OWY917504 PGT852229:PGU917504 PQP852229:PQQ917504 QAL852229:QAM917504 QKH852229:QKI917504 QUD852229:QUE917504 RDZ852229:REA917504 RNV852229:RNW917504 RXR852229:RXS917504 SHN852229:SHO917504 SRJ852229:SRK917504 TBF852229:TBG917504 TLB852229:TLC917504 TUX852229:TUY917504 UET852229:UEU917504 UOP852229:UOQ917504 UYL852229:UYM917504 VIH852229:VII917504 VSD852229:VSE917504 WBZ852229:WCA917504 WLV852229:WLW917504 WVR852229:WVS917504 J917765:K983040 JF917765:JG983040 TB917765:TC983040 ACX917765:ACY983040 AMT917765:AMU983040 AWP917765:AWQ983040 BGL917765:BGM983040 BQH917765:BQI983040 CAD917765:CAE983040 CJZ917765:CKA983040 CTV917765:CTW983040 DDR917765:DDS983040 DNN917765:DNO983040 DXJ917765:DXK983040 EHF917765:EHG983040 ERB917765:ERC983040 FAX917765:FAY983040 FKT917765:FKU983040 FUP917765:FUQ983040 GEL917765:GEM983040 GOH917765:GOI983040 GYD917765:GYE983040 HHZ917765:HIA983040 HRV917765:HRW983040 IBR917765:IBS983040 ILN917765:ILO983040 IVJ917765:IVK983040 JFF917765:JFG983040 JPB917765:JPC983040 JYX917765:JYY983040 KIT917765:KIU983040 KSP917765:KSQ983040 LCL917765:LCM983040 LMH917765:LMI983040 LWD917765:LWE983040 MFZ917765:MGA983040 MPV917765:MPW983040 MZR917765:MZS983040 NJN917765:NJO983040 NTJ917765:NTK983040 ODF917765:ODG983040 ONB917765:ONC983040 OWX917765:OWY983040 PGT917765:PGU983040 PQP917765:PQQ983040 QAL917765:QAM983040 QKH917765:QKI983040 QUD917765:QUE983040 RDZ917765:REA983040 RNV917765:RNW983040 RXR917765:RXS983040 SHN917765:SHO983040 SRJ917765:SRK983040 TBF917765:TBG983040 TLB917765:TLC983040 TUX917765:TUY983040 UET917765:UEU983040 UOP917765:UOQ983040 UYL917765:UYM983040 VIH917765:VII983040 VSD917765:VSE983040 WBZ917765:WCA983040 WLV917765:WLW983040 WVR917765:WVS983040 J983301:K1048576 JF983301:JG1048576 TB983301:TC1048576 ACX983301:ACY1048576 AMT983301:AMU1048576 AWP983301:AWQ1048576 BGL983301:BGM1048576 BQH983301:BQI1048576 CAD983301:CAE1048576 CJZ983301:CKA1048576 CTV983301:CTW1048576 DDR983301:DDS1048576 DNN983301:DNO1048576 DXJ983301:DXK1048576 EHF983301:EHG1048576 ERB983301:ERC1048576 FAX983301:FAY1048576 FKT983301:FKU1048576 FUP983301:FUQ1048576 GEL983301:GEM1048576 GOH983301:GOI1048576 GYD983301:GYE1048576 HHZ983301:HIA1048576 HRV983301:HRW1048576 IBR983301:IBS1048576 ILN983301:ILO1048576 IVJ983301:IVK1048576 JFF983301:JFG1048576 JPB983301:JPC1048576 JYX983301:JYY1048576 KIT983301:KIU1048576 KSP983301:KSQ1048576 LCL983301:LCM1048576 LMH983301:LMI1048576 LWD983301:LWE1048576 MFZ983301:MGA1048576 MPV983301:MPW1048576 MZR983301:MZS1048576 NJN983301:NJO1048576 NTJ983301:NTK1048576 ODF983301:ODG1048576 ONB983301:ONC1048576 OWX983301:OWY1048576 PGT983301:PGU1048576 PQP983301:PQQ1048576 QAL983301:QAM1048576 QKH983301:QKI1048576 QUD983301:QUE1048576 RDZ983301:REA1048576 RNV983301:RNW1048576 RXR983301:RXS1048576 SHN983301:SHO1048576 SRJ983301:SRK1048576 TBF983301:TBG1048576 TLB983301:TLC1048576 TUX983301:TUY1048576 UET983301:UEU1048576 UOP983301:UOQ1048576 UYL983301:UYM1048576 VIH983301:VII1048576 VSD983301:VSE1048576 WBZ983301:WCA1048576 WLV983301:WLW1048576 WVR983301:WVS1048576 K7 JG7 TC7 ACY7 AMU7 AWQ7 BGM7 BQI7 CAE7 CKA7 CTW7 DDS7 DNO7 DXK7 EHG7 ERC7 FAY7 FKU7 FUQ7 GEM7 GOI7 GYE7 HIA7 HRW7 IBS7 ILO7 IVK7 JFG7 JPC7 JYY7 KIU7 KSQ7 LCM7 LMI7 LWE7 MGA7 MPW7 MZS7 NJO7 NTK7 ODG7 ONC7 OWY7 PGU7 PQQ7 QAM7 QKI7 QUE7 REA7 RNW7 RXS7 SHO7 SRK7 TBG7 TLC7 TUY7 UEU7 UOQ7 UYM7 VII7 VSE7 WCA7 WLW7 WVS7 K65543 JG65543 TC65543 ACY65543 AMU65543 AWQ65543 BGM65543 BQI65543 CAE65543 CKA65543 CTW65543 DDS65543 DNO65543 DXK65543 EHG65543 ERC65543 FAY65543 FKU65543 FUQ65543 GEM65543 GOI65543 GYE65543 HIA65543 HRW65543 IBS65543 ILO65543 IVK65543 JFG65543 JPC65543 JYY65543 KIU65543 KSQ65543 LCM65543 LMI65543 LWE65543 MGA65543 MPW65543 MZS65543 NJO65543 NTK65543 ODG65543 ONC65543 OWY65543 PGU65543 PQQ65543 QAM65543 QKI65543 QUE65543 REA65543 RNW65543 RXS65543 SHO65543 SRK65543 TBG65543 TLC65543 TUY65543 UEU65543 UOQ65543 UYM65543 VII65543 VSE65543 WCA65543 WLW65543 WVS65543 K131079 JG131079 TC131079 ACY131079 AMU131079 AWQ131079 BGM131079 BQI131079 CAE131079 CKA131079 CTW131079 DDS131079 DNO131079 DXK131079 EHG131079 ERC131079 FAY131079 FKU131079 FUQ131079 GEM131079 GOI131079 GYE131079 HIA131079 HRW131079 IBS131079 ILO131079 IVK131079 JFG131079 JPC131079 JYY131079 KIU131079 KSQ131079 LCM131079 LMI131079 LWE131079 MGA131079 MPW131079 MZS131079 NJO131079 NTK131079 ODG131079 ONC131079 OWY131079 PGU131079 PQQ131079 QAM131079 QKI131079 QUE131079 REA131079 RNW131079 RXS131079 SHO131079 SRK131079 TBG131079 TLC131079 TUY131079 UEU131079 UOQ131079 UYM131079 VII131079 VSE131079 WCA131079 WLW131079 WVS131079 K196615 JG196615 TC196615 ACY196615 AMU196615 AWQ196615 BGM196615 BQI196615 CAE196615 CKA196615 CTW196615 DDS196615 DNO196615 DXK196615 EHG196615 ERC196615 FAY196615 FKU196615 FUQ196615 GEM196615 GOI196615 GYE196615 HIA196615 HRW196615 IBS196615 ILO196615 IVK196615 JFG196615 JPC196615 JYY196615 KIU196615 KSQ196615 LCM196615 LMI196615 LWE196615 MGA196615 MPW196615 MZS196615 NJO196615 NTK196615 ODG196615 ONC196615 OWY196615 PGU196615 PQQ196615 QAM196615 QKI196615 QUE196615 REA196615 RNW196615 RXS196615 SHO196615 SRK196615 TBG196615 TLC196615 TUY196615 UEU196615 UOQ196615 UYM196615 VII196615 VSE196615 WCA196615 WLW196615 WVS196615 K262151 JG262151 TC262151 ACY262151 AMU262151 AWQ262151 BGM262151 BQI262151 CAE262151 CKA262151 CTW262151 DDS262151 DNO262151 DXK262151 EHG262151 ERC262151 FAY262151 FKU262151 FUQ262151 GEM262151 GOI262151 GYE262151 HIA262151 HRW262151 IBS262151 ILO262151 IVK262151 JFG262151 JPC262151 JYY262151 KIU262151 KSQ262151 LCM262151 LMI262151 LWE262151 MGA262151 MPW262151 MZS262151 NJO262151 NTK262151 ODG262151 ONC262151 OWY262151 PGU262151 PQQ262151 QAM262151 QKI262151 QUE262151 REA262151 RNW262151 RXS262151 SHO262151 SRK262151 TBG262151 TLC262151 TUY262151 UEU262151 UOQ262151 UYM262151 VII262151 VSE262151 WCA262151 WLW262151 WVS262151 K327687 JG327687 TC327687 ACY327687 AMU327687 AWQ327687 BGM327687 BQI327687 CAE327687 CKA327687 CTW327687 DDS327687 DNO327687 DXK327687 EHG327687 ERC327687 FAY327687 FKU327687 FUQ327687 GEM327687 GOI327687 GYE327687 HIA327687 HRW327687 IBS327687 ILO327687 IVK327687 JFG327687 JPC327687 JYY327687 KIU327687 KSQ327687 LCM327687 LMI327687 LWE327687 MGA327687 MPW327687 MZS327687 NJO327687 NTK327687 ODG327687 ONC327687 OWY327687 PGU327687 PQQ327687 QAM327687 QKI327687 QUE327687 REA327687 RNW327687 RXS327687 SHO327687 SRK327687 TBG327687 TLC327687 TUY327687 UEU327687 UOQ327687 UYM327687 VII327687 VSE327687 WCA327687 WLW327687 WVS327687 K393223 JG393223 TC393223 ACY393223 AMU393223 AWQ393223 BGM393223 BQI393223 CAE393223 CKA393223 CTW393223 DDS393223 DNO393223 DXK393223 EHG393223 ERC393223 FAY393223 FKU393223 FUQ393223 GEM393223 GOI393223 GYE393223 HIA393223 HRW393223 IBS393223 ILO393223 IVK393223 JFG393223 JPC393223 JYY393223 KIU393223 KSQ393223 LCM393223 LMI393223 LWE393223 MGA393223 MPW393223 MZS393223 NJO393223 NTK393223 ODG393223 ONC393223 OWY393223 PGU393223 PQQ393223 QAM393223 QKI393223 QUE393223 REA393223 RNW393223 RXS393223 SHO393223 SRK393223 TBG393223 TLC393223 TUY393223 UEU393223 UOQ393223 UYM393223 VII393223 VSE393223 WCA393223 WLW393223 WVS393223 K458759 JG458759 TC458759 ACY458759 AMU458759 AWQ458759 BGM458759 BQI458759 CAE458759 CKA458759 CTW458759 DDS458759 DNO458759 DXK458759 EHG458759 ERC458759 FAY458759 FKU458759 FUQ458759 GEM458759 GOI458759 GYE458759 HIA458759 HRW458759 IBS458759 ILO458759 IVK458759 JFG458759 JPC458759 JYY458759 KIU458759 KSQ458759 LCM458759 LMI458759 LWE458759 MGA458759 MPW458759 MZS458759 NJO458759 NTK458759 ODG458759 ONC458759 OWY458759 PGU458759 PQQ458759 QAM458759 QKI458759 QUE458759 REA458759 RNW458759 RXS458759 SHO458759 SRK458759 TBG458759 TLC458759 TUY458759 UEU458759 UOQ458759 UYM458759 VII458759 VSE458759 WCA458759 WLW458759 WVS458759 K524295 JG524295 TC524295 ACY524295 AMU524295 AWQ524295 BGM524295 BQI524295 CAE524295 CKA524295 CTW524295 DDS524295 DNO524295 DXK524295 EHG524295 ERC524295 FAY524295 FKU524295 FUQ524295 GEM524295 GOI524295 GYE524295 HIA524295 HRW524295 IBS524295 ILO524295 IVK524295 JFG524295 JPC524295 JYY524295 KIU524295 KSQ524295 LCM524295 LMI524295 LWE524295 MGA524295 MPW524295 MZS524295 NJO524295 NTK524295 ODG524295 ONC524295 OWY524295 PGU524295 PQQ524295 QAM524295 QKI524295 QUE524295 REA524295 RNW524295 RXS524295 SHO524295 SRK524295 TBG524295 TLC524295 TUY524295 UEU524295 UOQ524295 UYM524295 VII524295 VSE524295 WCA524295 WLW524295 WVS524295 K589831 JG589831 TC589831 ACY589831 AMU589831 AWQ589831 BGM589831 BQI589831 CAE589831 CKA589831 CTW589831 DDS589831 DNO589831 DXK589831 EHG589831 ERC589831 FAY589831 FKU589831 FUQ589831 GEM589831 GOI589831 GYE589831 HIA589831 HRW589831 IBS589831 ILO589831 IVK589831 JFG589831 JPC589831 JYY589831 KIU589831 KSQ589831 LCM589831 LMI589831 LWE589831 MGA589831 MPW589831 MZS589831 NJO589831 NTK589831 ODG589831 ONC589831 OWY589831 PGU589831 PQQ589831 QAM589831 QKI589831 QUE589831 REA589831 RNW589831 RXS589831 SHO589831 SRK589831 TBG589831 TLC589831 TUY589831 UEU589831 UOQ589831 UYM589831 VII589831 VSE589831 WCA589831 WLW589831 WVS589831 K655367 JG655367 TC655367 ACY655367 AMU655367 AWQ655367 BGM655367 BQI655367 CAE655367 CKA655367 CTW655367 DDS655367 DNO655367 DXK655367 EHG655367 ERC655367 FAY655367 FKU655367 FUQ655367 GEM655367 GOI655367 GYE655367 HIA655367 HRW655367 IBS655367 ILO655367 IVK655367 JFG655367 JPC655367 JYY655367 KIU655367 KSQ655367 LCM655367 LMI655367 LWE655367 MGA655367 MPW655367 MZS655367 NJO655367 NTK655367 ODG655367 ONC655367 OWY655367 PGU655367 PQQ655367 QAM655367 QKI655367 QUE655367 REA655367 RNW655367 RXS655367 SHO655367 SRK655367 TBG655367 TLC655367 TUY655367 UEU655367 UOQ655367 UYM655367 VII655367 VSE655367 WCA655367 WLW655367 WVS655367 K720903 JG720903 TC720903 ACY720903 AMU720903 AWQ720903 BGM720903 BQI720903 CAE720903 CKA720903 CTW720903 DDS720903 DNO720903 DXK720903 EHG720903 ERC720903 FAY720903 FKU720903 FUQ720903 GEM720903 GOI720903 GYE720903 HIA720903 HRW720903 IBS720903 ILO720903 IVK720903 JFG720903 JPC720903 JYY720903 KIU720903 KSQ720903 LCM720903 LMI720903 LWE720903 MGA720903 MPW720903 MZS720903 NJO720903 NTK720903 ODG720903 ONC720903 OWY720903 PGU720903 PQQ720903 QAM720903 QKI720903 QUE720903 REA720903 RNW720903 RXS720903 SHO720903 SRK720903 TBG720903 TLC720903 TUY720903 UEU720903 UOQ720903 UYM720903 VII720903 VSE720903 WCA720903 WLW720903 WVS720903 K786439 JG786439 TC786439 ACY786439 AMU786439 AWQ786439 BGM786439 BQI786439 CAE786439 CKA786439 CTW786439 DDS786439 DNO786439 DXK786439 EHG786439 ERC786439 FAY786439 FKU786439 FUQ786439 GEM786439 GOI786439 GYE786439 HIA786439 HRW786439 IBS786439 ILO786439 IVK786439 JFG786439 JPC786439 JYY786439 KIU786439 KSQ786439 LCM786439 LMI786439 LWE786439 MGA786439 MPW786439 MZS786439 NJO786439 NTK786439 ODG786439 ONC786439 OWY786439 PGU786439 PQQ786439 QAM786439 QKI786439 QUE786439 REA786439 RNW786439 RXS786439 SHO786439 SRK786439 TBG786439 TLC786439 TUY786439 UEU786439 UOQ786439 UYM786439 VII786439 VSE786439 WCA786439 WLW786439 WVS786439 K851975 JG851975 TC851975 ACY851975 AMU851975 AWQ851975 BGM851975 BQI851975 CAE851975 CKA851975 CTW851975 DDS851975 DNO851975 DXK851975 EHG851975 ERC851975 FAY851975 FKU851975 FUQ851975 GEM851975 GOI851975 GYE851975 HIA851975 HRW851975 IBS851975 ILO851975 IVK851975 JFG851975 JPC851975 JYY851975 KIU851975 KSQ851975 LCM851975 LMI851975 LWE851975 MGA851975 MPW851975 MZS851975 NJO851975 NTK851975 ODG851975 ONC851975 OWY851975 PGU851975 PQQ851975 QAM851975 QKI851975 QUE851975 REA851975 RNW851975 RXS851975 SHO851975 SRK851975 TBG851975 TLC851975 TUY851975 UEU851975 UOQ851975 UYM851975 VII851975 VSE851975 WCA851975 WLW851975 WVS851975 K917511 JG917511 TC917511 ACY917511 AMU917511 AWQ917511 BGM917511 BQI917511 CAE917511 CKA917511 CTW917511 DDS917511 DNO917511 DXK917511 EHG917511 ERC917511 FAY917511 FKU917511 FUQ917511 GEM917511 GOI917511 GYE917511 HIA917511 HRW917511 IBS917511 ILO917511 IVK917511 JFG917511 JPC917511 JYY917511 KIU917511 KSQ917511 LCM917511 LMI917511 LWE917511 MGA917511 MPW917511 MZS917511 NJO917511 NTK917511 ODG917511 ONC917511 OWY917511 PGU917511 PQQ917511 QAM917511 QKI917511 QUE917511 REA917511 RNW917511 RXS917511 SHO917511 SRK917511 TBG917511 TLC917511 TUY917511 UEU917511 UOQ917511 UYM917511 VII917511 VSE917511 WCA917511 WLW917511 WVS917511 K983047 JG983047 TC983047 ACY983047 AMU983047 AWQ983047 BGM983047 BQI983047 CAE983047 CKA983047 CTW983047 DDS983047 DNO983047 DXK983047 EHG983047 ERC983047 FAY983047 FKU983047 FUQ983047 GEM983047 GOI983047 GYE983047 HIA983047 HRW983047 IBS983047 ILO983047 IVK983047 JFG983047 JPC983047 JYY983047 KIU983047 KSQ983047 LCM983047 LMI983047 LWE983047 MGA983047 MPW983047 MZS983047 NJO983047 NTK983047 ODG983047 ONC983047 OWY983047 PGU983047 PQQ983047 QAM983047 QKI983047 QUE983047 REA983047 RNW983047 RXS983047 SHO983047 SRK983047 TBG983047 TLC983047 TUY983047 UEU983047 UOQ983047 UYM983047 VII983047 VSE983047 WCA983047 WLW983047 WVS983047 J2:J260 JF2:JF260 TB2:TB260 ACX2:ACX260 AMT2:AMT260 AWP2:AWP260 BGL2:BGL260 BQH2:BQH260 CAD2:CAD260 CJZ2:CJZ260 CTV2:CTV260 DDR2:DDR260 DNN2:DNN260 DXJ2:DXJ260 EHF2:EHF260 ERB2:ERB260 FAX2:FAX260 FKT2:FKT260 FUP2:FUP260 GEL2:GEL260 GOH2:GOH260 GYD2:GYD260 HHZ2:HHZ260 HRV2:HRV260 IBR2:IBR260 ILN2:ILN260 IVJ2:IVJ260 JFF2:JFF260 JPB2:JPB260 JYX2:JYX260 KIT2:KIT260 KSP2:KSP260 LCL2:LCL260 LMH2:LMH260 LWD2:LWD260 MFZ2:MFZ260 MPV2:MPV260 MZR2:MZR260 NJN2:NJN260 NTJ2:NTJ260 ODF2:ODF260 ONB2:ONB260 OWX2:OWX260 PGT2:PGT260 PQP2:PQP260 QAL2:QAL260 QKH2:QKH260 QUD2:QUD260 RDZ2:RDZ260 RNV2:RNV260 RXR2:RXR260 SHN2:SHN260 SRJ2:SRJ260 TBF2:TBF260 TLB2:TLB260 TUX2:TUX260 UET2:UET260 UOP2:UOP260 UYL2:UYL260 VIH2:VIH260 VSD2:VSD260 WBZ2:WBZ260 WLV2:WLV260 WVR2:WVR260 J65538:J65796 JF65538:JF65796 TB65538:TB65796 ACX65538:ACX65796 AMT65538:AMT65796 AWP65538:AWP65796 BGL65538:BGL65796 BQH65538:BQH65796 CAD65538:CAD65796 CJZ65538:CJZ65796 CTV65538:CTV65796 DDR65538:DDR65796 DNN65538:DNN65796 DXJ65538:DXJ65796 EHF65538:EHF65796 ERB65538:ERB65796 FAX65538:FAX65796 FKT65538:FKT65796 FUP65538:FUP65796 GEL65538:GEL65796 GOH65538:GOH65796 GYD65538:GYD65796 HHZ65538:HHZ65796 HRV65538:HRV65796 IBR65538:IBR65796 ILN65538:ILN65796 IVJ65538:IVJ65796 JFF65538:JFF65796 JPB65538:JPB65796 JYX65538:JYX65796 KIT65538:KIT65796 KSP65538:KSP65796 LCL65538:LCL65796 LMH65538:LMH65796 LWD65538:LWD65796 MFZ65538:MFZ65796 MPV65538:MPV65796 MZR65538:MZR65796 NJN65538:NJN65796 NTJ65538:NTJ65796 ODF65538:ODF65796 ONB65538:ONB65796 OWX65538:OWX65796 PGT65538:PGT65796 PQP65538:PQP65796 QAL65538:QAL65796 QKH65538:QKH65796 QUD65538:QUD65796 RDZ65538:RDZ65796 RNV65538:RNV65796 RXR65538:RXR65796 SHN65538:SHN65796 SRJ65538:SRJ65796 TBF65538:TBF65796 TLB65538:TLB65796 TUX65538:TUX65796 UET65538:UET65796 UOP65538:UOP65796 UYL65538:UYL65796 VIH65538:VIH65796 VSD65538:VSD65796 WBZ65538:WBZ65796 WLV65538:WLV65796 WVR65538:WVR65796 J131074:J131332 JF131074:JF131332 TB131074:TB131332 ACX131074:ACX131332 AMT131074:AMT131332 AWP131074:AWP131332 BGL131074:BGL131332 BQH131074:BQH131332 CAD131074:CAD131332 CJZ131074:CJZ131332 CTV131074:CTV131332 DDR131074:DDR131332 DNN131074:DNN131332 DXJ131074:DXJ131332 EHF131074:EHF131332 ERB131074:ERB131332 FAX131074:FAX131332 FKT131074:FKT131332 FUP131074:FUP131332 GEL131074:GEL131332 GOH131074:GOH131332 GYD131074:GYD131332 HHZ131074:HHZ131332 HRV131074:HRV131332 IBR131074:IBR131332 ILN131074:ILN131332 IVJ131074:IVJ131332 JFF131074:JFF131332 JPB131074:JPB131332 JYX131074:JYX131332 KIT131074:KIT131332 KSP131074:KSP131332 LCL131074:LCL131332 LMH131074:LMH131332 LWD131074:LWD131332 MFZ131074:MFZ131332 MPV131074:MPV131332 MZR131074:MZR131332 NJN131074:NJN131332 NTJ131074:NTJ131332 ODF131074:ODF131332 ONB131074:ONB131332 OWX131074:OWX131332 PGT131074:PGT131332 PQP131074:PQP131332 QAL131074:QAL131332 QKH131074:QKH131332 QUD131074:QUD131332 RDZ131074:RDZ131332 RNV131074:RNV131332 RXR131074:RXR131332 SHN131074:SHN131332 SRJ131074:SRJ131332 TBF131074:TBF131332 TLB131074:TLB131332 TUX131074:TUX131332 UET131074:UET131332 UOP131074:UOP131332 UYL131074:UYL131332 VIH131074:VIH131332 VSD131074:VSD131332 WBZ131074:WBZ131332 WLV131074:WLV131332 WVR131074:WVR131332 J196610:J196868 JF196610:JF196868 TB196610:TB196868 ACX196610:ACX196868 AMT196610:AMT196868 AWP196610:AWP196868 BGL196610:BGL196868 BQH196610:BQH196868 CAD196610:CAD196868 CJZ196610:CJZ196868 CTV196610:CTV196868 DDR196610:DDR196868 DNN196610:DNN196868 DXJ196610:DXJ196868 EHF196610:EHF196868 ERB196610:ERB196868 FAX196610:FAX196868 FKT196610:FKT196868 FUP196610:FUP196868 GEL196610:GEL196868 GOH196610:GOH196868 GYD196610:GYD196868 HHZ196610:HHZ196868 HRV196610:HRV196868 IBR196610:IBR196868 ILN196610:ILN196868 IVJ196610:IVJ196868 JFF196610:JFF196868 JPB196610:JPB196868 JYX196610:JYX196868 KIT196610:KIT196868 KSP196610:KSP196868 LCL196610:LCL196868 LMH196610:LMH196868 LWD196610:LWD196868 MFZ196610:MFZ196868 MPV196610:MPV196868 MZR196610:MZR196868 NJN196610:NJN196868 NTJ196610:NTJ196868 ODF196610:ODF196868 ONB196610:ONB196868 OWX196610:OWX196868 PGT196610:PGT196868 PQP196610:PQP196868 QAL196610:QAL196868 QKH196610:QKH196868 QUD196610:QUD196868 RDZ196610:RDZ196868 RNV196610:RNV196868 RXR196610:RXR196868 SHN196610:SHN196868 SRJ196610:SRJ196868 TBF196610:TBF196868 TLB196610:TLB196868 TUX196610:TUX196868 UET196610:UET196868 UOP196610:UOP196868 UYL196610:UYL196868 VIH196610:VIH196868 VSD196610:VSD196868 WBZ196610:WBZ196868 WLV196610:WLV196868 WVR196610:WVR196868 J262146:J262404 JF262146:JF262404 TB262146:TB262404 ACX262146:ACX262404 AMT262146:AMT262404 AWP262146:AWP262404 BGL262146:BGL262404 BQH262146:BQH262404 CAD262146:CAD262404 CJZ262146:CJZ262404 CTV262146:CTV262404 DDR262146:DDR262404 DNN262146:DNN262404 DXJ262146:DXJ262404 EHF262146:EHF262404 ERB262146:ERB262404 FAX262146:FAX262404 FKT262146:FKT262404 FUP262146:FUP262404 GEL262146:GEL262404 GOH262146:GOH262404 GYD262146:GYD262404 HHZ262146:HHZ262404 HRV262146:HRV262404 IBR262146:IBR262404 ILN262146:ILN262404 IVJ262146:IVJ262404 JFF262146:JFF262404 JPB262146:JPB262404 JYX262146:JYX262404 KIT262146:KIT262404 KSP262146:KSP262404 LCL262146:LCL262404 LMH262146:LMH262404 LWD262146:LWD262404 MFZ262146:MFZ262404 MPV262146:MPV262404 MZR262146:MZR262404 NJN262146:NJN262404 NTJ262146:NTJ262404 ODF262146:ODF262404 ONB262146:ONB262404 OWX262146:OWX262404 PGT262146:PGT262404 PQP262146:PQP262404 QAL262146:QAL262404 QKH262146:QKH262404 QUD262146:QUD262404 RDZ262146:RDZ262404 RNV262146:RNV262404 RXR262146:RXR262404 SHN262146:SHN262404 SRJ262146:SRJ262404 TBF262146:TBF262404 TLB262146:TLB262404 TUX262146:TUX262404 UET262146:UET262404 UOP262146:UOP262404 UYL262146:UYL262404 VIH262146:VIH262404 VSD262146:VSD262404 WBZ262146:WBZ262404 WLV262146:WLV262404 WVR262146:WVR262404 J327682:J327940 JF327682:JF327940 TB327682:TB327940 ACX327682:ACX327940 AMT327682:AMT327940 AWP327682:AWP327940 BGL327682:BGL327940 BQH327682:BQH327940 CAD327682:CAD327940 CJZ327682:CJZ327940 CTV327682:CTV327940 DDR327682:DDR327940 DNN327682:DNN327940 DXJ327682:DXJ327940 EHF327682:EHF327940 ERB327682:ERB327940 FAX327682:FAX327940 FKT327682:FKT327940 FUP327682:FUP327940 GEL327682:GEL327940 GOH327682:GOH327940 GYD327682:GYD327940 HHZ327682:HHZ327940 HRV327682:HRV327940 IBR327682:IBR327940 ILN327682:ILN327940 IVJ327682:IVJ327940 JFF327682:JFF327940 JPB327682:JPB327940 JYX327682:JYX327940 KIT327682:KIT327940 KSP327682:KSP327940 LCL327682:LCL327940 LMH327682:LMH327940 LWD327682:LWD327940 MFZ327682:MFZ327940 MPV327682:MPV327940 MZR327682:MZR327940 NJN327682:NJN327940 NTJ327682:NTJ327940 ODF327682:ODF327940 ONB327682:ONB327940 OWX327682:OWX327940 PGT327682:PGT327940 PQP327682:PQP327940 QAL327682:QAL327940 QKH327682:QKH327940 QUD327682:QUD327940 RDZ327682:RDZ327940 RNV327682:RNV327940 RXR327682:RXR327940 SHN327682:SHN327940 SRJ327682:SRJ327940 TBF327682:TBF327940 TLB327682:TLB327940 TUX327682:TUX327940 UET327682:UET327940 UOP327682:UOP327940 UYL327682:UYL327940 VIH327682:VIH327940 VSD327682:VSD327940 WBZ327682:WBZ327940 WLV327682:WLV327940 WVR327682:WVR327940 J393218:J393476 JF393218:JF393476 TB393218:TB393476 ACX393218:ACX393476 AMT393218:AMT393476 AWP393218:AWP393476 BGL393218:BGL393476 BQH393218:BQH393476 CAD393218:CAD393476 CJZ393218:CJZ393476 CTV393218:CTV393476 DDR393218:DDR393476 DNN393218:DNN393476 DXJ393218:DXJ393476 EHF393218:EHF393476 ERB393218:ERB393476 FAX393218:FAX393476 FKT393218:FKT393476 FUP393218:FUP393476 GEL393218:GEL393476 GOH393218:GOH393476 GYD393218:GYD393476 HHZ393218:HHZ393476 HRV393218:HRV393476 IBR393218:IBR393476 ILN393218:ILN393476 IVJ393218:IVJ393476 JFF393218:JFF393476 JPB393218:JPB393476 JYX393218:JYX393476 KIT393218:KIT393476 KSP393218:KSP393476 LCL393218:LCL393476 LMH393218:LMH393476 LWD393218:LWD393476 MFZ393218:MFZ393476 MPV393218:MPV393476 MZR393218:MZR393476 NJN393218:NJN393476 NTJ393218:NTJ393476 ODF393218:ODF393476 ONB393218:ONB393476 OWX393218:OWX393476 PGT393218:PGT393476 PQP393218:PQP393476 QAL393218:QAL393476 QKH393218:QKH393476 QUD393218:QUD393476 RDZ393218:RDZ393476 RNV393218:RNV393476 RXR393218:RXR393476 SHN393218:SHN393476 SRJ393218:SRJ393476 TBF393218:TBF393476 TLB393218:TLB393476 TUX393218:TUX393476 UET393218:UET393476 UOP393218:UOP393476 UYL393218:UYL393476 VIH393218:VIH393476 VSD393218:VSD393476 WBZ393218:WBZ393476 WLV393218:WLV393476 WVR393218:WVR393476 J458754:J459012 JF458754:JF459012 TB458754:TB459012 ACX458754:ACX459012 AMT458754:AMT459012 AWP458754:AWP459012 BGL458754:BGL459012 BQH458754:BQH459012 CAD458754:CAD459012 CJZ458754:CJZ459012 CTV458754:CTV459012 DDR458754:DDR459012 DNN458754:DNN459012 DXJ458754:DXJ459012 EHF458754:EHF459012 ERB458754:ERB459012 FAX458754:FAX459012 FKT458754:FKT459012 FUP458754:FUP459012 GEL458754:GEL459012 GOH458754:GOH459012 GYD458754:GYD459012 HHZ458754:HHZ459012 HRV458754:HRV459012 IBR458754:IBR459012 ILN458754:ILN459012 IVJ458754:IVJ459012 JFF458754:JFF459012 JPB458754:JPB459012 JYX458754:JYX459012 KIT458754:KIT459012 KSP458754:KSP459012 LCL458754:LCL459012 LMH458754:LMH459012 LWD458754:LWD459012 MFZ458754:MFZ459012 MPV458754:MPV459012 MZR458754:MZR459012 NJN458754:NJN459012 NTJ458754:NTJ459012 ODF458754:ODF459012 ONB458754:ONB459012 OWX458754:OWX459012 PGT458754:PGT459012 PQP458754:PQP459012 QAL458754:QAL459012 QKH458754:QKH459012 QUD458754:QUD459012 RDZ458754:RDZ459012 RNV458754:RNV459012 RXR458754:RXR459012 SHN458754:SHN459012 SRJ458754:SRJ459012 TBF458754:TBF459012 TLB458754:TLB459012 TUX458754:TUX459012 UET458754:UET459012 UOP458754:UOP459012 UYL458754:UYL459012 VIH458754:VIH459012 VSD458754:VSD459012 WBZ458754:WBZ459012 WLV458754:WLV459012 WVR458754:WVR459012 J524290:J524548 JF524290:JF524548 TB524290:TB524548 ACX524290:ACX524548 AMT524290:AMT524548 AWP524290:AWP524548 BGL524290:BGL524548 BQH524290:BQH524548 CAD524290:CAD524548 CJZ524290:CJZ524548 CTV524290:CTV524548 DDR524290:DDR524548 DNN524290:DNN524548 DXJ524290:DXJ524548 EHF524290:EHF524548 ERB524290:ERB524548 FAX524290:FAX524548 FKT524290:FKT524548 FUP524290:FUP524548 GEL524290:GEL524548 GOH524290:GOH524548 GYD524290:GYD524548 HHZ524290:HHZ524548 HRV524290:HRV524548 IBR524290:IBR524548 ILN524290:ILN524548 IVJ524290:IVJ524548 JFF524290:JFF524548 JPB524290:JPB524548 JYX524290:JYX524548 KIT524290:KIT524548 KSP524290:KSP524548 LCL524290:LCL524548 LMH524290:LMH524548 LWD524290:LWD524548 MFZ524290:MFZ524548 MPV524290:MPV524548 MZR524290:MZR524548 NJN524290:NJN524548 NTJ524290:NTJ524548 ODF524290:ODF524548 ONB524290:ONB524548 OWX524290:OWX524548 PGT524290:PGT524548 PQP524290:PQP524548 QAL524290:QAL524548 QKH524290:QKH524548 QUD524290:QUD524548 RDZ524290:RDZ524548 RNV524290:RNV524548 RXR524290:RXR524548 SHN524290:SHN524548 SRJ524290:SRJ524548 TBF524290:TBF524548 TLB524290:TLB524548 TUX524290:TUX524548 UET524290:UET524548 UOP524290:UOP524548 UYL524290:UYL524548 VIH524290:VIH524548 VSD524290:VSD524548 WBZ524290:WBZ524548 WLV524290:WLV524548 WVR524290:WVR524548 J589826:J590084 JF589826:JF590084 TB589826:TB590084 ACX589826:ACX590084 AMT589826:AMT590084 AWP589826:AWP590084 BGL589826:BGL590084 BQH589826:BQH590084 CAD589826:CAD590084 CJZ589826:CJZ590084 CTV589826:CTV590084 DDR589826:DDR590084 DNN589826:DNN590084 DXJ589826:DXJ590084 EHF589826:EHF590084 ERB589826:ERB590084 FAX589826:FAX590084 FKT589826:FKT590084 FUP589826:FUP590084 GEL589826:GEL590084 GOH589826:GOH590084 GYD589826:GYD590084 HHZ589826:HHZ590084 HRV589826:HRV590084 IBR589826:IBR590084 ILN589826:ILN590084 IVJ589826:IVJ590084 JFF589826:JFF590084 JPB589826:JPB590084 JYX589826:JYX590084 KIT589826:KIT590084 KSP589826:KSP590084 LCL589826:LCL590084 LMH589826:LMH590084 LWD589826:LWD590084 MFZ589826:MFZ590084 MPV589826:MPV590084 MZR589826:MZR590084 NJN589826:NJN590084 NTJ589826:NTJ590084 ODF589826:ODF590084 ONB589826:ONB590084 OWX589826:OWX590084 PGT589826:PGT590084 PQP589826:PQP590084 QAL589826:QAL590084 QKH589826:QKH590084 QUD589826:QUD590084 RDZ589826:RDZ590084 RNV589826:RNV590084 RXR589826:RXR590084 SHN589826:SHN590084 SRJ589826:SRJ590084 TBF589826:TBF590084 TLB589826:TLB590084 TUX589826:TUX590084 UET589826:UET590084 UOP589826:UOP590084 UYL589826:UYL590084 VIH589826:VIH590084 VSD589826:VSD590084 WBZ589826:WBZ590084 WLV589826:WLV590084 WVR589826:WVR590084 J655362:J655620 JF655362:JF655620 TB655362:TB655620 ACX655362:ACX655620 AMT655362:AMT655620 AWP655362:AWP655620 BGL655362:BGL655620 BQH655362:BQH655620 CAD655362:CAD655620 CJZ655362:CJZ655620 CTV655362:CTV655620 DDR655362:DDR655620 DNN655362:DNN655620 DXJ655362:DXJ655620 EHF655362:EHF655620 ERB655362:ERB655620 FAX655362:FAX655620 FKT655362:FKT655620 FUP655362:FUP655620 GEL655362:GEL655620 GOH655362:GOH655620 GYD655362:GYD655620 HHZ655362:HHZ655620 HRV655362:HRV655620 IBR655362:IBR655620 ILN655362:ILN655620 IVJ655362:IVJ655620 JFF655362:JFF655620 JPB655362:JPB655620 JYX655362:JYX655620 KIT655362:KIT655620 KSP655362:KSP655620 LCL655362:LCL655620 LMH655362:LMH655620 LWD655362:LWD655620 MFZ655362:MFZ655620 MPV655362:MPV655620 MZR655362:MZR655620 NJN655362:NJN655620 NTJ655362:NTJ655620 ODF655362:ODF655620 ONB655362:ONB655620 OWX655362:OWX655620 PGT655362:PGT655620 PQP655362:PQP655620 QAL655362:QAL655620 QKH655362:QKH655620 QUD655362:QUD655620 RDZ655362:RDZ655620 RNV655362:RNV655620 RXR655362:RXR655620 SHN655362:SHN655620 SRJ655362:SRJ655620 TBF655362:TBF655620 TLB655362:TLB655620 TUX655362:TUX655620 UET655362:UET655620 UOP655362:UOP655620 UYL655362:UYL655620 VIH655362:VIH655620 VSD655362:VSD655620 WBZ655362:WBZ655620 WLV655362:WLV655620 WVR655362:WVR655620 J720898:J721156 JF720898:JF721156 TB720898:TB721156 ACX720898:ACX721156 AMT720898:AMT721156 AWP720898:AWP721156 BGL720898:BGL721156 BQH720898:BQH721156 CAD720898:CAD721156 CJZ720898:CJZ721156 CTV720898:CTV721156 DDR720898:DDR721156 DNN720898:DNN721156 DXJ720898:DXJ721156 EHF720898:EHF721156 ERB720898:ERB721156 FAX720898:FAX721156 FKT720898:FKT721156 FUP720898:FUP721156 GEL720898:GEL721156 GOH720898:GOH721156 GYD720898:GYD721156 HHZ720898:HHZ721156 HRV720898:HRV721156 IBR720898:IBR721156 ILN720898:ILN721156 IVJ720898:IVJ721156 JFF720898:JFF721156 JPB720898:JPB721156 JYX720898:JYX721156 KIT720898:KIT721156 KSP720898:KSP721156 LCL720898:LCL721156 LMH720898:LMH721156 LWD720898:LWD721156 MFZ720898:MFZ721156 MPV720898:MPV721156 MZR720898:MZR721156 NJN720898:NJN721156 NTJ720898:NTJ721156 ODF720898:ODF721156 ONB720898:ONB721156 OWX720898:OWX721156 PGT720898:PGT721156 PQP720898:PQP721156 QAL720898:QAL721156 QKH720898:QKH721156 QUD720898:QUD721156 RDZ720898:RDZ721156 RNV720898:RNV721156 RXR720898:RXR721156 SHN720898:SHN721156 SRJ720898:SRJ721156 TBF720898:TBF721156 TLB720898:TLB721156 TUX720898:TUX721156 UET720898:UET721156 UOP720898:UOP721156 UYL720898:UYL721156 VIH720898:VIH721156 VSD720898:VSD721156 WBZ720898:WBZ721156 WLV720898:WLV721156 WVR720898:WVR721156 J786434:J786692 JF786434:JF786692 TB786434:TB786692 ACX786434:ACX786692 AMT786434:AMT786692 AWP786434:AWP786692 BGL786434:BGL786692 BQH786434:BQH786692 CAD786434:CAD786692 CJZ786434:CJZ786692 CTV786434:CTV786692 DDR786434:DDR786692 DNN786434:DNN786692 DXJ786434:DXJ786692 EHF786434:EHF786692 ERB786434:ERB786692 FAX786434:FAX786692 FKT786434:FKT786692 FUP786434:FUP786692 GEL786434:GEL786692 GOH786434:GOH786692 GYD786434:GYD786692 HHZ786434:HHZ786692 HRV786434:HRV786692 IBR786434:IBR786692 ILN786434:ILN786692 IVJ786434:IVJ786692 JFF786434:JFF786692 JPB786434:JPB786692 JYX786434:JYX786692 KIT786434:KIT786692 KSP786434:KSP786692 LCL786434:LCL786692 LMH786434:LMH786692 LWD786434:LWD786692 MFZ786434:MFZ786692 MPV786434:MPV786692 MZR786434:MZR786692 NJN786434:NJN786692 NTJ786434:NTJ786692 ODF786434:ODF786692 ONB786434:ONB786692 OWX786434:OWX786692 PGT786434:PGT786692 PQP786434:PQP786692 QAL786434:QAL786692 QKH786434:QKH786692 QUD786434:QUD786692 RDZ786434:RDZ786692 RNV786434:RNV786692 RXR786434:RXR786692 SHN786434:SHN786692 SRJ786434:SRJ786692 TBF786434:TBF786692 TLB786434:TLB786692 TUX786434:TUX786692 UET786434:UET786692 UOP786434:UOP786692 UYL786434:UYL786692 VIH786434:VIH786692 VSD786434:VSD786692 WBZ786434:WBZ786692 WLV786434:WLV786692 WVR786434:WVR786692 J851970:J852228 JF851970:JF852228 TB851970:TB852228 ACX851970:ACX852228 AMT851970:AMT852228 AWP851970:AWP852228 BGL851970:BGL852228 BQH851970:BQH852228 CAD851970:CAD852228 CJZ851970:CJZ852228 CTV851970:CTV852228 DDR851970:DDR852228 DNN851970:DNN852228 DXJ851970:DXJ852228 EHF851970:EHF852228 ERB851970:ERB852228 FAX851970:FAX852228 FKT851970:FKT852228 FUP851970:FUP852228 GEL851970:GEL852228 GOH851970:GOH852228 GYD851970:GYD852228 HHZ851970:HHZ852228 HRV851970:HRV852228 IBR851970:IBR852228 ILN851970:ILN852228 IVJ851970:IVJ852228 JFF851970:JFF852228 JPB851970:JPB852228 JYX851970:JYX852228 KIT851970:KIT852228 KSP851970:KSP852228 LCL851970:LCL852228 LMH851970:LMH852228 LWD851970:LWD852228 MFZ851970:MFZ852228 MPV851970:MPV852228 MZR851970:MZR852228 NJN851970:NJN852228 NTJ851970:NTJ852228 ODF851970:ODF852228 ONB851970:ONB852228 OWX851970:OWX852228 PGT851970:PGT852228 PQP851970:PQP852228 QAL851970:QAL852228 QKH851970:QKH852228 QUD851970:QUD852228 RDZ851970:RDZ852228 RNV851970:RNV852228 RXR851970:RXR852228 SHN851970:SHN852228 SRJ851970:SRJ852228 TBF851970:TBF852228 TLB851970:TLB852228 TUX851970:TUX852228 UET851970:UET852228 UOP851970:UOP852228 UYL851970:UYL852228 VIH851970:VIH852228 VSD851970:VSD852228 WBZ851970:WBZ852228 WLV851970:WLV852228 WVR851970:WVR852228 J917506:J917764 JF917506:JF917764 TB917506:TB917764 ACX917506:ACX917764 AMT917506:AMT917764 AWP917506:AWP917764 BGL917506:BGL917764 BQH917506:BQH917764 CAD917506:CAD917764 CJZ917506:CJZ917764 CTV917506:CTV917764 DDR917506:DDR917764 DNN917506:DNN917764 DXJ917506:DXJ917764 EHF917506:EHF917764 ERB917506:ERB917764 FAX917506:FAX917764 FKT917506:FKT917764 FUP917506:FUP917764 GEL917506:GEL917764 GOH917506:GOH917764 GYD917506:GYD917764 HHZ917506:HHZ917764 HRV917506:HRV917764 IBR917506:IBR917764 ILN917506:ILN917764 IVJ917506:IVJ917764 JFF917506:JFF917764 JPB917506:JPB917764 JYX917506:JYX917764 KIT917506:KIT917764 KSP917506:KSP917764 LCL917506:LCL917764 LMH917506:LMH917764 LWD917506:LWD917764 MFZ917506:MFZ917764 MPV917506:MPV917764 MZR917506:MZR917764 NJN917506:NJN917764 NTJ917506:NTJ917764 ODF917506:ODF917764 ONB917506:ONB917764 OWX917506:OWX917764 PGT917506:PGT917764 PQP917506:PQP917764 QAL917506:QAL917764 QKH917506:QKH917764 QUD917506:QUD917764 RDZ917506:RDZ917764 RNV917506:RNV917764 RXR917506:RXR917764 SHN917506:SHN917764 SRJ917506:SRJ917764 TBF917506:TBF917764 TLB917506:TLB917764 TUX917506:TUX917764 UET917506:UET917764 UOP917506:UOP917764 UYL917506:UYL917764 VIH917506:VIH917764 VSD917506:VSD917764 WBZ917506:WBZ917764 WLV917506:WLV917764 WVR917506:WVR917764 J983042:J983300 JF983042:JF983300 TB983042:TB983300 ACX983042:ACX983300 AMT983042:AMT983300 AWP983042:AWP983300 BGL983042:BGL983300 BQH983042:BQH983300 CAD983042:CAD983300 CJZ983042:CJZ983300 CTV983042:CTV983300 DDR983042:DDR983300 DNN983042:DNN983300 DXJ983042:DXJ983300 EHF983042:EHF983300 ERB983042:ERB983300 FAX983042:FAX983300 FKT983042:FKT983300 FUP983042:FUP983300 GEL983042:GEL983300 GOH983042:GOH983300 GYD983042:GYD983300 HHZ983042:HHZ983300 HRV983042:HRV983300 IBR983042:IBR983300 ILN983042:ILN983300 IVJ983042:IVJ983300 JFF983042:JFF983300 JPB983042:JPB983300 JYX983042:JYX983300 KIT983042:KIT983300 KSP983042:KSP983300 LCL983042:LCL983300 LMH983042:LMH983300 LWD983042:LWD983300 MFZ983042:MFZ983300 MPV983042:MPV983300 MZR983042:MZR983300 NJN983042:NJN983300 NTJ983042:NTJ983300 ODF983042:ODF983300 ONB983042:ONB983300 OWX983042:OWX983300 PGT983042:PGT983300 PQP983042:PQP983300 QAL983042:QAL983300 QKH983042:QKH983300 QUD983042:QUD983300 RDZ983042:RDZ983300 RNV983042:RNV983300 RXR983042:RXR983300 SHN983042:SHN983300 SRJ983042:SRJ983300 TBF983042:TBF983300 TLB983042:TLB983300 TUX983042:TUX983300 UET983042:UET983300 UOP983042:UOP983300 UYL983042:UYL983300 VIH983042:VIH983300 VSD983042:VSD983300 WBZ983042:WBZ983300 WLV983042:WLV983300 WVR983042:WVR983300 K171:K172 JG171:JG172 TC171:TC172 ACY171:ACY172 AMU171:AMU172 AWQ171:AWQ172 BGM171:BGM172 BQI171:BQI172 CAE171:CAE172 CKA171:CKA172 CTW171:CTW172 DDS171:DDS172 DNO171:DNO172 DXK171:DXK172 EHG171:EHG172 ERC171:ERC172 FAY171:FAY172 FKU171:FKU172 FUQ171:FUQ172 GEM171:GEM172 GOI171:GOI172 GYE171:GYE172 HIA171:HIA172 HRW171:HRW172 IBS171:IBS172 ILO171:ILO172 IVK171:IVK172 JFG171:JFG172 JPC171:JPC172 JYY171:JYY172 KIU171:KIU172 KSQ171:KSQ172 LCM171:LCM172 LMI171:LMI172 LWE171:LWE172 MGA171:MGA172 MPW171:MPW172 MZS171:MZS172 NJO171:NJO172 NTK171:NTK172 ODG171:ODG172 ONC171:ONC172 OWY171:OWY172 PGU171:PGU172 PQQ171:PQQ172 QAM171:QAM172 QKI171:QKI172 QUE171:QUE172 REA171:REA172 RNW171:RNW172 RXS171:RXS172 SHO171:SHO172 SRK171:SRK172 TBG171:TBG172 TLC171:TLC172 TUY171:TUY172 UEU171:UEU172 UOQ171:UOQ172 UYM171:UYM172 VII171:VII172 VSE171:VSE172 WCA171:WCA172 WLW171:WLW172 WVS171:WVS172 K65707:K65708 JG65707:JG65708 TC65707:TC65708 ACY65707:ACY65708 AMU65707:AMU65708 AWQ65707:AWQ65708 BGM65707:BGM65708 BQI65707:BQI65708 CAE65707:CAE65708 CKA65707:CKA65708 CTW65707:CTW65708 DDS65707:DDS65708 DNO65707:DNO65708 DXK65707:DXK65708 EHG65707:EHG65708 ERC65707:ERC65708 FAY65707:FAY65708 FKU65707:FKU65708 FUQ65707:FUQ65708 GEM65707:GEM65708 GOI65707:GOI65708 GYE65707:GYE65708 HIA65707:HIA65708 HRW65707:HRW65708 IBS65707:IBS65708 ILO65707:ILO65708 IVK65707:IVK65708 JFG65707:JFG65708 JPC65707:JPC65708 JYY65707:JYY65708 KIU65707:KIU65708 KSQ65707:KSQ65708 LCM65707:LCM65708 LMI65707:LMI65708 LWE65707:LWE65708 MGA65707:MGA65708 MPW65707:MPW65708 MZS65707:MZS65708 NJO65707:NJO65708 NTK65707:NTK65708 ODG65707:ODG65708 ONC65707:ONC65708 OWY65707:OWY65708 PGU65707:PGU65708 PQQ65707:PQQ65708 QAM65707:QAM65708 QKI65707:QKI65708 QUE65707:QUE65708 REA65707:REA65708 RNW65707:RNW65708 RXS65707:RXS65708 SHO65707:SHO65708 SRK65707:SRK65708 TBG65707:TBG65708 TLC65707:TLC65708 TUY65707:TUY65708 UEU65707:UEU65708 UOQ65707:UOQ65708 UYM65707:UYM65708 VII65707:VII65708 VSE65707:VSE65708 WCA65707:WCA65708 WLW65707:WLW65708 WVS65707:WVS65708 K131243:K131244 JG131243:JG131244 TC131243:TC131244 ACY131243:ACY131244 AMU131243:AMU131244 AWQ131243:AWQ131244 BGM131243:BGM131244 BQI131243:BQI131244 CAE131243:CAE131244 CKA131243:CKA131244 CTW131243:CTW131244 DDS131243:DDS131244 DNO131243:DNO131244 DXK131243:DXK131244 EHG131243:EHG131244 ERC131243:ERC131244 FAY131243:FAY131244 FKU131243:FKU131244 FUQ131243:FUQ131244 GEM131243:GEM131244 GOI131243:GOI131244 GYE131243:GYE131244 HIA131243:HIA131244 HRW131243:HRW131244 IBS131243:IBS131244 ILO131243:ILO131244 IVK131243:IVK131244 JFG131243:JFG131244 JPC131243:JPC131244 JYY131243:JYY131244 KIU131243:KIU131244 KSQ131243:KSQ131244 LCM131243:LCM131244 LMI131243:LMI131244 LWE131243:LWE131244 MGA131243:MGA131244 MPW131243:MPW131244 MZS131243:MZS131244 NJO131243:NJO131244 NTK131243:NTK131244 ODG131243:ODG131244 ONC131243:ONC131244 OWY131243:OWY131244 PGU131243:PGU131244 PQQ131243:PQQ131244 QAM131243:QAM131244 QKI131243:QKI131244 QUE131243:QUE131244 REA131243:REA131244 RNW131243:RNW131244 RXS131243:RXS131244 SHO131243:SHO131244 SRK131243:SRK131244 TBG131243:TBG131244 TLC131243:TLC131244 TUY131243:TUY131244 UEU131243:UEU131244 UOQ131243:UOQ131244 UYM131243:UYM131244 VII131243:VII131244 VSE131243:VSE131244 WCA131243:WCA131244 WLW131243:WLW131244 WVS131243:WVS131244 K196779:K196780 JG196779:JG196780 TC196779:TC196780 ACY196779:ACY196780 AMU196779:AMU196780 AWQ196779:AWQ196780 BGM196779:BGM196780 BQI196779:BQI196780 CAE196779:CAE196780 CKA196779:CKA196780 CTW196779:CTW196780 DDS196779:DDS196780 DNO196779:DNO196780 DXK196779:DXK196780 EHG196779:EHG196780 ERC196779:ERC196780 FAY196779:FAY196780 FKU196779:FKU196780 FUQ196779:FUQ196780 GEM196779:GEM196780 GOI196779:GOI196780 GYE196779:GYE196780 HIA196779:HIA196780 HRW196779:HRW196780 IBS196779:IBS196780 ILO196779:ILO196780 IVK196779:IVK196780 JFG196779:JFG196780 JPC196779:JPC196780 JYY196779:JYY196780 KIU196779:KIU196780 KSQ196779:KSQ196780 LCM196779:LCM196780 LMI196779:LMI196780 LWE196779:LWE196780 MGA196779:MGA196780 MPW196779:MPW196780 MZS196779:MZS196780 NJO196779:NJO196780 NTK196779:NTK196780 ODG196779:ODG196780 ONC196779:ONC196780 OWY196779:OWY196780 PGU196779:PGU196780 PQQ196779:PQQ196780 QAM196779:QAM196780 QKI196779:QKI196780 QUE196779:QUE196780 REA196779:REA196780 RNW196779:RNW196780 RXS196779:RXS196780 SHO196779:SHO196780 SRK196779:SRK196780 TBG196779:TBG196780 TLC196779:TLC196780 TUY196779:TUY196780 UEU196779:UEU196780 UOQ196779:UOQ196780 UYM196779:UYM196780 VII196779:VII196780 VSE196779:VSE196780 WCA196779:WCA196780 WLW196779:WLW196780 WVS196779:WVS196780 K262315:K262316 JG262315:JG262316 TC262315:TC262316 ACY262315:ACY262316 AMU262315:AMU262316 AWQ262315:AWQ262316 BGM262315:BGM262316 BQI262315:BQI262316 CAE262315:CAE262316 CKA262315:CKA262316 CTW262315:CTW262316 DDS262315:DDS262316 DNO262315:DNO262316 DXK262315:DXK262316 EHG262315:EHG262316 ERC262315:ERC262316 FAY262315:FAY262316 FKU262315:FKU262316 FUQ262315:FUQ262316 GEM262315:GEM262316 GOI262315:GOI262316 GYE262315:GYE262316 HIA262315:HIA262316 HRW262315:HRW262316 IBS262315:IBS262316 ILO262315:ILO262316 IVK262315:IVK262316 JFG262315:JFG262316 JPC262315:JPC262316 JYY262315:JYY262316 KIU262315:KIU262316 KSQ262315:KSQ262316 LCM262315:LCM262316 LMI262315:LMI262316 LWE262315:LWE262316 MGA262315:MGA262316 MPW262315:MPW262316 MZS262315:MZS262316 NJO262315:NJO262316 NTK262315:NTK262316 ODG262315:ODG262316 ONC262315:ONC262316 OWY262315:OWY262316 PGU262315:PGU262316 PQQ262315:PQQ262316 QAM262315:QAM262316 QKI262315:QKI262316 QUE262315:QUE262316 REA262315:REA262316 RNW262315:RNW262316 RXS262315:RXS262316 SHO262315:SHO262316 SRK262315:SRK262316 TBG262315:TBG262316 TLC262315:TLC262316 TUY262315:TUY262316 UEU262315:UEU262316 UOQ262315:UOQ262316 UYM262315:UYM262316 VII262315:VII262316 VSE262315:VSE262316 WCA262315:WCA262316 WLW262315:WLW262316 WVS262315:WVS262316 K327851:K327852 JG327851:JG327852 TC327851:TC327852 ACY327851:ACY327852 AMU327851:AMU327852 AWQ327851:AWQ327852 BGM327851:BGM327852 BQI327851:BQI327852 CAE327851:CAE327852 CKA327851:CKA327852 CTW327851:CTW327852 DDS327851:DDS327852 DNO327851:DNO327852 DXK327851:DXK327852 EHG327851:EHG327852 ERC327851:ERC327852 FAY327851:FAY327852 FKU327851:FKU327852 FUQ327851:FUQ327852 GEM327851:GEM327852 GOI327851:GOI327852 GYE327851:GYE327852 HIA327851:HIA327852 HRW327851:HRW327852 IBS327851:IBS327852 ILO327851:ILO327852 IVK327851:IVK327852 JFG327851:JFG327852 JPC327851:JPC327852 JYY327851:JYY327852 KIU327851:KIU327852 KSQ327851:KSQ327852 LCM327851:LCM327852 LMI327851:LMI327852 LWE327851:LWE327852 MGA327851:MGA327852 MPW327851:MPW327852 MZS327851:MZS327852 NJO327851:NJO327852 NTK327851:NTK327852 ODG327851:ODG327852 ONC327851:ONC327852 OWY327851:OWY327852 PGU327851:PGU327852 PQQ327851:PQQ327852 QAM327851:QAM327852 QKI327851:QKI327852 QUE327851:QUE327852 REA327851:REA327852 RNW327851:RNW327852 RXS327851:RXS327852 SHO327851:SHO327852 SRK327851:SRK327852 TBG327851:TBG327852 TLC327851:TLC327852 TUY327851:TUY327852 UEU327851:UEU327852 UOQ327851:UOQ327852 UYM327851:UYM327852 VII327851:VII327852 VSE327851:VSE327852 WCA327851:WCA327852 WLW327851:WLW327852 WVS327851:WVS327852 K393387:K393388 JG393387:JG393388 TC393387:TC393388 ACY393387:ACY393388 AMU393387:AMU393388 AWQ393387:AWQ393388 BGM393387:BGM393388 BQI393387:BQI393388 CAE393387:CAE393388 CKA393387:CKA393388 CTW393387:CTW393388 DDS393387:DDS393388 DNO393387:DNO393388 DXK393387:DXK393388 EHG393387:EHG393388 ERC393387:ERC393388 FAY393387:FAY393388 FKU393387:FKU393388 FUQ393387:FUQ393388 GEM393387:GEM393388 GOI393387:GOI393388 GYE393387:GYE393388 HIA393387:HIA393388 HRW393387:HRW393388 IBS393387:IBS393388 ILO393387:ILO393388 IVK393387:IVK393388 JFG393387:JFG393388 JPC393387:JPC393388 JYY393387:JYY393388 KIU393387:KIU393388 KSQ393387:KSQ393388 LCM393387:LCM393388 LMI393387:LMI393388 LWE393387:LWE393388 MGA393387:MGA393388 MPW393387:MPW393388 MZS393387:MZS393388 NJO393387:NJO393388 NTK393387:NTK393388 ODG393387:ODG393388 ONC393387:ONC393388 OWY393387:OWY393388 PGU393387:PGU393388 PQQ393387:PQQ393388 QAM393387:QAM393388 QKI393387:QKI393388 QUE393387:QUE393388 REA393387:REA393388 RNW393387:RNW393388 RXS393387:RXS393388 SHO393387:SHO393388 SRK393387:SRK393388 TBG393387:TBG393388 TLC393387:TLC393388 TUY393387:TUY393388 UEU393387:UEU393388 UOQ393387:UOQ393388 UYM393387:UYM393388 VII393387:VII393388 VSE393387:VSE393388 WCA393387:WCA393388 WLW393387:WLW393388 WVS393387:WVS393388 K458923:K458924 JG458923:JG458924 TC458923:TC458924 ACY458923:ACY458924 AMU458923:AMU458924 AWQ458923:AWQ458924 BGM458923:BGM458924 BQI458923:BQI458924 CAE458923:CAE458924 CKA458923:CKA458924 CTW458923:CTW458924 DDS458923:DDS458924 DNO458923:DNO458924 DXK458923:DXK458924 EHG458923:EHG458924 ERC458923:ERC458924 FAY458923:FAY458924 FKU458923:FKU458924 FUQ458923:FUQ458924 GEM458923:GEM458924 GOI458923:GOI458924 GYE458923:GYE458924 HIA458923:HIA458924 HRW458923:HRW458924 IBS458923:IBS458924 ILO458923:ILO458924 IVK458923:IVK458924 JFG458923:JFG458924 JPC458923:JPC458924 JYY458923:JYY458924 KIU458923:KIU458924 KSQ458923:KSQ458924 LCM458923:LCM458924 LMI458923:LMI458924 LWE458923:LWE458924 MGA458923:MGA458924 MPW458923:MPW458924 MZS458923:MZS458924 NJO458923:NJO458924 NTK458923:NTK458924 ODG458923:ODG458924 ONC458923:ONC458924 OWY458923:OWY458924 PGU458923:PGU458924 PQQ458923:PQQ458924 QAM458923:QAM458924 QKI458923:QKI458924 QUE458923:QUE458924 REA458923:REA458924 RNW458923:RNW458924 RXS458923:RXS458924 SHO458923:SHO458924 SRK458923:SRK458924 TBG458923:TBG458924 TLC458923:TLC458924 TUY458923:TUY458924 UEU458923:UEU458924 UOQ458923:UOQ458924 UYM458923:UYM458924 VII458923:VII458924 VSE458923:VSE458924 WCA458923:WCA458924 WLW458923:WLW458924 WVS458923:WVS458924 K524459:K524460 JG524459:JG524460 TC524459:TC524460 ACY524459:ACY524460 AMU524459:AMU524460 AWQ524459:AWQ524460 BGM524459:BGM524460 BQI524459:BQI524460 CAE524459:CAE524460 CKA524459:CKA524460 CTW524459:CTW524460 DDS524459:DDS524460 DNO524459:DNO524460 DXK524459:DXK524460 EHG524459:EHG524460 ERC524459:ERC524460 FAY524459:FAY524460 FKU524459:FKU524460 FUQ524459:FUQ524460 GEM524459:GEM524460 GOI524459:GOI524460 GYE524459:GYE524460 HIA524459:HIA524460 HRW524459:HRW524460 IBS524459:IBS524460 ILO524459:ILO524460 IVK524459:IVK524460 JFG524459:JFG524460 JPC524459:JPC524460 JYY524459:JYY524460 KIU524459:KIU524460 KSQ524459:KSQ524460 LCM524459:LCM524460 LMI524459:LMI524460 LWE524459:LWE524460 MGA524459:MGA524460 MPW524459:MPW524460 MZS524459:MZS524460 NJO524459:NJO524460 NTK524459:NTK524460 ODG524459:ODG524460 ONC524459:ONC524460 OWY524459:OWY524460 PGU524459:PGU524460 PQQ524459:PQQ524460 QAM524459:QAM524460 QKI524459:QKI524460 QUE524459:QUE524460 REA524459:REA524460 RNW524459:RNW524460 RXS524459:RXS524460 SHO524459:SHO524460 SRK524459:SRK524460 TBG524459:TBG524460 TLC524459:TLC524460 TUY524459:TUY524460 UEU524459:UEU524460 UOQ524459:UOQ524460 UYM524459:UYM524460 VII524459:VII524460 VSE524459:VSE524460 WCA524459:WCA524460 WLW524459:WLW524460 WVS524459:WVS524460 K589995:K589996 JG589995:JG589996 TC589995:TC589996 ACY589995:ACY589996 AMU589995:AMU589996 AWQ589995:AWQ589996 BGM589995:BGM589996 BQI589995:BQI589996 CAE589995:CAE589996 CKA589995:CKA589996 CTW589995:CTW589996 DDS589995:DDS589996 DNO589995:DNO589996 DXK589995:DXK589996 EHG589995:EHG589996 ERC589995:ERC589996 FAY589995:FAY589996 FKU589995:FKU589996 FUQ589995:FUQ589996 GEM589995:GEM589996 GOI589995:GOI589996 GYE589995:GYE589996 HIA589995:HIA589996 HRW589995:HRW589996 IBS589995:IBS589996 ILO589995:ILO589996 IVK589995:IVK589996 JFG589995:JFG589996 JPC589995:JPC589996 JYY589995:JYY589996 KIU589995:KIU589996 KSQ589995:KSQ589996 LCM589995:LCM589996 LMI589995:LMI589996 LWE589995:LWE589996 MGA589995:MGA589996 MPW589995:MPW589996 MZS589995:MZS589996 NJO589995:NJO589996 NTK589995:NTK589996 ODG589995:ODG589996 ONC589995:ONC589996 OWY589995:OWY589996 PGU589995:PGU589996 PQQ589995:PQQ589996 QAM589995:QAM589996 QKI589995:QKI589996 QUE589995:QUE589996 REA589995:REA589996 RNW589995:RNW589996 RXS589995:RXS589996 SHO589995:SHO589996 SRK589995:SRK589996 TBG589995:TBG589996 TLC589995:TLC589996 TUY589995:TUY589996 UEU589995:UEU589996 UOQ589995:UOQ589996 UYM589995:UYM589996 VII589995:VII589996 VSE589995:VSE589996 WCA589995:WCA589996 WLW589995:WLW589996 WVS589995:WVS589996 K655531:K655532 JG655531:JG655532 TC655531:TC655532 ACY655531:ACY655532 AMU655531:AMU655532 AWQ655531:AWQ655532 BGM655531:BGM655532 BQI655531:BQI655532 CAE655531:CAE655532 CKA655531:CKA655532 CTW655531:CTW655532 DDS655531:DDS655532 DNO655531:DNO655532 DXK655531:DXK655532 EHG655531:EHG655532 ERC655531:ERC655532 FAY655531:FAY655532 FKU655531:FKU655532 FUQ655531:FUQ655532 GEM655531:GEM655532 GOI655531:GOI655532 GYE655531:GYE655532 HIA655531:HIA655532 HRW655531:HRW655532 IBS655531:IBS655532 ILO655531:ILO655532 IVK655531:IVK655532 JFG655531:JFG655532 JPC655531:JPC655532 JYY655531:JYY655532 KIU655531:KIU655532 KSQ655531:KSQ655532 LCM655531:LCM655532 LMI655531:LMI655532 LWE655531:LWE655532 MGA655531:MGA655532 MPW655531:MPW655532 MZS655531:MZS655532 NJO655531:NJO655532 NTK655531:NTK655532 ODG655531:ODG655532 ONC655531:ONC655532 OWY655531:OWY655532 PGU655531:PGU655532 PQQ655531:PQQ655532 QAM655531:QAM655532 QKI655531:QKI655532 QUE655531:QUE655532 REA655531:REA655532 RNW655531:RNW655532 RXS655531:RXS655532 SHO655531:SHO655532 SRK655531:SRK655532 TBG655531:TBG655532 TLC655531:TLC655532 TUY655531:TUY655532 UEU655531:UEU655532 UOQ655531:UOQ655532 UYM655531:UYM655532 VII655531:VII655532 VSE655531:VSE655532 WCA655531:WCA655532 WLW655531:WLW655532 WVS655531:WVS655532 K721067:K721068 JG721067:JG721068 TC721067:TC721068 ACY721067:ACY721068 AMU721067:AMU721068 AWQ721067:AWQ721068 BGM721067:BGM721068 BQI721067:BQI721068 CAE721067:CAE721068 CKA721067:CKA721068 CTW721067:CTW721068 DDS721067:DDS721068 DNO721067:DNO721068 DXK721067:DXK721068 EHG721067:EHG721068 ERC721067:ERC721068 FAY721067:FAY721068 FKU721067:FKU721068 FUQ721067:FUQ721068 GEM721067:GEM721068 GOI721067:GOI721068 GYE721067:GYE721068 HIA721067:HIA721068 HRW721067:HRW721068 IBS721067:IBS721068 ILO721067:ILO721068 IVK721067:IVK721068 JFG721067:JFG721068 JPC721067:JPC721068 JYY721067:JYY721068 KIU721067:KIU721068 KSQ721067:KSQ721068 LCM721067:LCM721068 LMI721067:LMI721068 LWE721067:LWE721068 MGA721067:MGA721068 MPW721067:MPW721068 MZS721067:MZS721068 NJO721067:NJO721068 NTK721067:NTK721068 ODG721067:ODG721068 ONC721067:ONC721068 OWY721067:OWY721068 PGU721067:PGU721068 PQQ721067:PQQ721068 QAM721067:QAM721068 QKI721067:QKI721068 QUE721067:QUE721068 REA721067:REA721068 RNW721067:RNW721068 RXS721067:RXS721068 SHO721067:SHO721068 SRK721067:SRK721068 TBG721067:TBG721068 TLC721067:TLC721068 TUY721067:TUY721068 UEU721067:UEU721068 UOQ721067:UOQ721068 UYM721067:UYM721068 VII721067:VII721068 VSE721067:VSE721068 WCA721067:WCA721068 WLW721067:WLW721068 WVS721067:WVS721068 K786603:K786604 JG786603:JG786604 TC786603:TC786604 ACY786603:ACY786604 AMU786603:AMU786604 AWQ786603:AWQ786604 BGM786603:BGM786604 BQI786603:BQI786604 CAE786603:CAE786604 CKA786603:CKA786604 CTW786603:CTW786604 DDS786603:DDS786604 DNO786603:DNO786604 DXK786603:DXK786604 EHG786603:EHG786604 ERC786603:ERC786604 FAY786603:FAY786604 FKU786603:FKU786604 FUQ786603:FUQ786604 GEM786603:GEM786604 GOI786603:GOI786604 GYE786603:GYE786604 HIA786603:HIA786604 HRW786603:HRW786604 IBS786603:IBS786604 ILO786603:ILO786604 IVK786603:IVK786604 JFG786603:JFG786604 JPC786603:JPC786604 JYY786603:JYY786604 KIU786603:KIU786604 KSQ786603:KSQ786604 LCM786603:LCM786604 LMI786603:LMI786604 LWE786603:LWE786604 MGA786603:MGA786604 MPW786603:MPW786604 MZS786603:MZS786604 NJO786603:NJO786604 NTK786603:NTK786604 ODG786603:ODG786604 ONC786603:ONC786604 OWY786603:OWY786604 PGU786603:PGU786604 PQQ786603:PQQ786604 QAM786603:QAM786604 QKI786603:QKI786604 QUE786603:QUE786604 REA786603:REA786604 RNW786603:RNW786604 RXS786603:RXS786604 SHO786603:SHO786604 SRK786603:SRK786604 TBG786603:TBG786604 TLC786603:TLC786604 TUY786603:TUY786604 UEU786603:UEU786604 UOQ786603:UOQ786604 UYM786603:UYM786604 VII786603:VII786604 VSE786603:VSE786604 WCA786603:WCA786604 WLW786603:WLW786604 WVS786603:WVS786604 K852139:K852140 JG852139:JG852140 TC852139:TC852140 ACY852139:ACY852140 AMU852139:AMU852140 AWQ852139:AWQ852140 BGM852139:BGM852140 BQI852139:BQI852140 CAE852139:CAE852140 CKA852139:CKA852140 CTW852139:CTW852140 DDS852139:DDS852140 DNO852139:DNO852140 DXK852139:DXK852140 EHG852139:EHG852140 ERC852139:ERC852140 FAY852139:FAY852140 FKU852139:FKU852140 FUQ852139:FUQ852140 GEM852139:GEM852140 GOI852139:GOI852140 GYE852139:GYE852140 HIA852139:HIA852140 HRW852139:HRW852140 IBS852139:IBS852140 ILO852139:ILO852140 IVK852139:IVK852140 JFG852139:JFG852140 JPC852139:JPC852140 JYY852139:JYY852140 KIU852139:KIU852140 KSQ852139:KSQ852140 LCM852139:LCM852140 LMI852139:LMI852140 LWE852139:LWE852140 MGA852139:MGA852140 MPW852139:MPW852140 MZS852139:MZS852140 NJO852139:NJO852140 NTK852139:NTK852140 ODG852139:ODG852140 ONC852139:ONC852140 OWY852139:OWY852140 PGU852139:PGU852140 PQQ852139:PQQ852140 QAM852139:QAM852140 QKI852139:QKI852140 QUE852139:QUE852140 REA852139:REA852140 RNW852139:RNW852140 RXS852139:RXS852140 SHO852139:SHO852140 SRK852139:SRK852140 TBG852139:TBG852140 TLC852139:TLC852140 TUY852139:TUY852140 UEU852139:UEU852140 UOQ852139:UOQ852140 UYM852139:UYM852140 VII852139:VII852140 VSE852139:VSE852140 WCA852139:WCA852140 WLW852139:WLW852140 WVS852139:WVS852140 K917675:K917676 JG917675:JG917676 TC917675:TC917676 ACY917675:ACY917676 AMU917675:AMU917676 AWQ917675:AWQ917676 BGM917675:BGM917676 BQI917675:BQI917676 CAE917675:CAE917676 CKA917675:CKA917676 CTW917675:CTW917676 DDS917675:DDS917676 DNO917675:DNO917676 DXK917675:DXK917676 EHG917675:EHG917676 ERC917675:ERC917676 FAY917675:FAY917676 FKU917675:FKU917676 FUQ917675:FUQ917676 GEM917675:GEM917676 GOI917675:GOI917676 GYE917675:GYE917676 HIA917675:HIA917676 HRW917675:HRW917676 IBS917675:IBS917676 ILO917675:ILO917676 IVK917675:IVK917676 JFG917675:JFG917676 JPC917675:JPC917676 JYY917675:JYY917676 KIU917675:KIU917676 KSQ917675:KSQ917676 LCM917675:LCM917676 LMI917675:LMI917676 LWE917675:LWE917676 MGA917675:MGA917676 MPW917675:MPW917676 MZS917675:MZS917676 NJO917675:NJO917676 NTK917675:NTK917676 ODG917675:ODG917676 ONC917675:ONC917676 OWY917675:OWY917676 PGU917675:PGU917676 PQQ917675:PQQ917676 QAM917675:QAM917676 QKI917675:QKI917676 QUE917675:QUE917676 REA917675:REA917676 RNW917675:RNW917676 RXS917675:RXS917676 SHO917675:SHO917676 SRK917675:SRK917676 TBG917675:TBG917676 TLC917675:TLC917676 TUY917675:TUY917676 UEU917675:UEU917676 UOQ917675:UOQ917676 UYM917675:UYM917676 VII917675:VII917676 VSE917675:VSE917676 WCA917675:WCA917676 WLW917675:WLW917676 WVS917675:WVS917676 K983211:K983212 JG983211:JG983212 TC983211:TC983212 ACY983211:ACY983212 AMU983211:AMU983212 AWQ983211:AWQ983212 BGM983211:BGM983212 BQI983211:BQI983212 CAE983211:CAE983212 CKA983211:CKA983212 CTW983211:CTW983212 DDS983211:DDS983212 DNO983211:DNO983212 DXK983211:DXK983212 EHG983211:EHG983212 ERC983211:ERC983212 FAY983211:FAY983212 FKU983211:FKU983212 FUQ983211:FUQ983212 GEM983211:GEM983212 GOI983211:GOI983212 GYE983211:GYE983212 HIA983211:HIA983212 HRW983211:HRW983212 IBS983211:IBS983212 ILO983211:ILO983212 IVK983211:IVK983212 JFG983211:JFG983212 JPC983211:JPC983212 JYY983211:JYY983212 KIU983211:KIU983212 KSQ983211:KSQ983212 LCM983211:LCM983212 LMI983211:LMI983212 LWE983211:LWE983212 MGA983211:MGA983212 MPW983211:MPW983212 MZS983211:MZS983212 NJO983211:NJO983212 NTK983211:NTK983212 ODG983211:ODG983212 ONC983211:ONC983212 OWY983211:OWY983212 PGU983211:PGU983212 PQQ983211:PQQ983212 QAM983211:QAM983212 QKI983211:QKI983212 QUE983211:QUE983212 REA983211:REA983212 RNW983211:RNW983212 RXS983211:RXS983212 SHO983211:SHO983212 SRK983211:SRK983212 TBG983211:TBG983212 TLC983211:TLC983212 TUY983211:TUY983212 UEU983211:UEU983212 UOQ983211:UOQ983212 UYM983211:UYM983212 VII983211:VII983212 VSE983211:VSE983212 WCA983211:WCA983212 WLW983211:WLW983212 WVS983211:WVS983212 K256 JG256 TC256 ACY256 AMU256 AWQ256 BGM256 BQI256 CAE256 CKA256 CTW256 DDS256 DNO256 DXK256 EHG256 ERC256 FAY256 FKU256 FUQ256 GEM256 GOI256 GYE256 HIA256 HRW256 IBS256 ILO256 IVK256 JFG256 JPC256 JYY256 KIU256 KSQ256 LCM256 LMI256 LWE256 MGA256 MPW256 MZS256 NJO256 NTK256 ODG256 ONC256 OWY256 PGU256 PQQ256 QAM256 QKI256 QUE256 REA256 RNW256 RXS256 SHO256 SRK256 TBG256 TLC256 TUY256 UEU256 UOQ256 UYM256 VII256 VSE256 WCA256 WLW256 WVS256 K65792 JG65792 TC65792 ACY65792 AMU65792 AWQ65792 BGM65792 BQI65792 CAE65792 CKA65792 CTW65792 DDS65792 DNO65792 DXK65792 EHG65792 ERC65792 FAY65792 FKU65792 FUQ65792 GEM65792 GOI65792 GYE65792 HIA65792 HRW65792 IBS65792 ILO65792 IVK65792 JFG65792 JPC65792 JYY65792 KIU65792 KSQ65792 LCM65792 LMI65792 LWE65792 MGA65792 MPW65792 MZS65792 NJO65792 NTK65792 ODG65792 ONC65792 OWY65792 PGU65792 PQQ65792 QAM65792 QKI65792 QUE65792 REA65792 RNW65792 RXS65792 SHO65792 SRK65792 TBG65792 TLC65792 TUY65792 UEU65792 UOQ65792 UYM65792 VII65792 VSE65792 WCA65792 WLW65792 WVS65792 K131328 JG131328 TC131328 ACY131328 AMU131328 AWQ131328 BGM131328 BQI131328 CAE131328 CKA131328 CTW131328 DDS131328 DNO131328 DXK131328 EHG131328 ERC131328 FAY131328 FKU131328 FUQ131328 GEM131328 GOI131328 GYE131328 HIA131328 HRW131328 IBS131328 ILO131328 IVK131328 JFG131328 JPC131328 JYY131328 KIU131328 KSQ131328 LCM131328 LMI131328 LWE131328 MGA131328 MPW131328 MZS131328 NJO131328 NTK131328 ODG131328 ONC131328 OWY131328 PGU131328 PQQ131328 QAM131328 QKI131328 QUE131328 REA131328 RNW131328 RXS131328 SHO131328 SRK131328 TBG131328 TLC131328 TUY131328 UEU131328 UOQ131328 UYM131328 VII131328 VSE131328 WCA131328 WLW131328 WVS131328 K196864 JG196864 TC196864 ACY196864 AMU196864 AWQ196864 BGM196864 BQI196864 CAE196864 CKA196864 CTW196864 DDS196864 DNO196864 DXK196864 EHG196864 ERC196864 FAY196864 FKU196864 FUQ196864 GEM196864 GOI196864 GYE196864 HIA196864 HRW196864 IBS196864 ILO196864 IVK196864 JFG196864 JPC196864 JYY196864 KIU196864 KSQ196864 LCM196864 LMI196864 LWE196864 MGA196864 MPW196864 MZS196864 NJO196864 NTK196864 ODG196864 ONC196864 OWY196864 PGU196864 PQQ196864 QAM196864 QKI196864 QUE196864 REA196864 RNW196864 RXS196864 SHO196864 SRK196864 TBG196864 TLC196864 TUY196864 UEU196864 UOQ196864 UYM196864 VII196864 VSE196864 WCA196864 WLW196864 WVS196864 K262400 JG262400 TC262400 ACY262400 AMU262400 AWQ262400 BGM262400 BQI262400 CAE262400 CKA262400 CTW262400 DDS262400 DNO262400 DXK262400 EHG262400 ERC262400 FAY262400 FKU262400 FUQ262400 GEM262400 GOI262400 GYE262400 HIA262400 HRW262400 IBS262400 ILO262400 IVK262400 JFG262400 JPC262400 JYY262400 KIU262400 KSQ262400 LCM262400 LMI262400 LWE262400 MGA262400 MPW262400 MZS262400 NJO262400 NTK262400 ODG262400 ONC262400 OWY262400 PGU262400 PQQ262400 QAM262400 QKI262400 QUE262400 REA262400 RNW262400 RXS262400 SHO262400 SRK262400 TBG262400 TLC262400 TUY262400 UEU262400 UOQ262400 UYM262400 VII262400 VSE262400 WCA262400 WLW262400 WVS262400 K327936 JG327936 TC327936 ACY327936 AMU327936 AWQ327936 BGM327936 BQI327936 CAE327936 CKA327936 CTW327936 DDS327936 DNO327936 DXK327936 EHG327936 ERC327936 FAY327936 FKU327936 FUQ327936 GEM327936 GOI327936 GYE327936 HIA327936 HRW327936 IBS327936 ILO327936 IVK327936 JFG327936 JPC327936 JYY327936 KIU327936 KSQ327936 LCM327936 LMI327936 LWE327936 MGA327936 MPW327936 MZS327936 NJO327936 NTK327936 ODG327936 ONC327936 OWY327936 PGU327936 PQQ327936 QAM327936 QKI327936 QUE327936 REA327936 RNW327936 RXS327936 SHO327936 SRK327936 TBG327936 TLC327936 TUY327936 UEU327936 UOQ327936 UYM327936 VII327936 VSE327936 WCA327936 WLW327936 WVS327936 K393472 JG393472 TC393472 ACY393472 AMU393472 AWQ393472 BGM393472 BQI393472 CAE393472 CKA393472 CTW393472 DDS393472 DNO393472 DXK393472 EHG393472 ERC393472 FAY393472 FKU393472 FUQ393472 GEM393472 GOI393472 GYE393472 HIA393472 HRW393472 IBS393472 ILO393472 IVK393472 JFG393472 JPC393472 JYY393472 KIU393472 KSQ393472 LCM393472 LMI393472 LWE393472 MGA393472 MPW393472 MZS393472 NJO393472 NTK393472 ODG393472 ONC393472 OWY393472 PGU393472 PQQ393472 QAM393472 QKI393472 QUE393472 REA393472 RNW393472 RXS393472 SHO393472 SRK393472 TBG393472 TLC393472 TUY393472 UEU393472 UOQ393472 UYM393472 VII393472 VSE393472 WCA393472 WLW393472 WVS393472 K459008 JG459008 TC459008 ACY459008 AMU459008 AWQ459008 BGM459008 BQI459008 CAE459008 CKA459008 CTW459008 DDS459008 DNO459008 DXK459008 EHG459008 ERC459008 FAY459008 FKU459008 FUQ459008 GEM459008 GOI459008 GYE459008 HIA459008 HRW459008 IBS459008 ILO459008 IVK459008 JFG459008 JPC459008 JYY459008 KIU459008 KSQ459008 LCM459008 LMI459008 LWE459008 MGA459008 MPW459008 MZS459008 NJO459008 NTK459008 ODG459008 ONC459008 OWY459008 PGU459008 PQQ459008 QAM459008 QKI459008 QUE459008 REA459008 RNW459008 RXS459008 SHO459008 SRK459008 TBG459008 TLC459008 TUY459008 UEU459008 UOQ459008 UYM459008 VII459008 VSE459008 WCA459008 WLW459008 WVS459008 K524544 JG524544 TC524544 ACY524544 AMU524544 AWQ524544 BGM524544 BQI524544 CAE524544 CKA524544 CTW524544 DDS524544 DNO524544 DXK524544 EHG524544 ERC524544 FAY524544 FKU524544 FUQ524544 GEM524544 GOI524544 GYE524544 HIA524544 HRW524544 IBS524544 ILO524544 IVK524544 JFG524544 JPC524544 JYY524544 KIU524544 KSQ524544 LCM524544 LMI524544 LWE524544 MGA524544 MPW524544 MZS524544 NJO524544 NTK524544 ODG524544 ONC524544 OWY524544 PGU524544 PQQ524544 QAM524544 QKI524544 QUE524544 REA524544 RNW524544 RXS524544 SHO524544 SRK524544 TBG524544 TLC524544 TUY524544 UEU524544 UOQ524544 UYM524544 VII524544 VSE524544 WCA524544 WLW524544 WVS524544 K590080 JG590080 TC590080 ACY590080 AMU590080 AWQ590080 BGM590080 BQI590080 CAE590080 CKA590080 CTW590080 DDS590080 DNO590080 DXK590080 EHG590080 ERC590080 FAY590080 FKU590080 FUQ590080 GEM590080 GOI590080 GYE590080 HIA590080 HRW590080 IBS590080 ILO590080 IVK590080 JFG590080 JPC590080 JYY590080 KIU590080 KSQ590080 LCM590080 LMI590080 LWE590080 MGA590080 MPW590080 MZS590080 NJO590080 NTK590080 ODG590080 ONC590080 OWY590080 PGU590080 PQQ590080 QAM590080 QKI590080 QUE590080 REA590080 RNW590080 RXS590080 SHO590080 SRK590080 TBG590080 TLC590080 TUY590080 UEU590080 UOQ590080 UYM590080 VII590080 VSE590080 WCA590080 WLW590080 WVS590080 K655616 JG655616 TC655616 ACY655616 AMU655616 AWQ655616 BGM655616 BQI655616 CAE655616 CKA655616 CTW655616 DDS655616 DNO655616 DXK655616 EHG655616 ERC655616 FAY655616 FKU655616 FUQ655616 GEM655616 GOI655616 GYE655616 HIA655616 HRW655616 IBS655616 ILO655616 IVK655616 JFG655616 JPC655616 JYY655616 KIU655616 KSQ655616 LCM655616 LMI655616 LWE655616 MGA655616 MPW655616 MZS655616 NJO655616 NTK655616 ODG655616 ONC655616 OWY655616 PGU655616 PQQ655616 QAM655616 QKI655616 QUE655616 REA655616 RNW655616 RXS655616 SHO655616 SRK655616 TBG655616 TLC655616 TUY655616 UEU655616 UOQ655616 UYM655616 VII655616 VSE655616 WCA655616 WLW655616 WVS655616 K721152 JG721152 TC721152 ACY721152 AMU721152 AWQ721152 BGM721152 BQI721152 CAE721152 CKA721152 CTW721152 DDS721152 DNO721152 DXK721152 EHG721152 ERC721152 FAY721152 FKU721152 FUQ721152 GEM721152 GOI721152 GYE721152 HIA721152 HRW721152 IBS721152 ILO721152 IVK721152 JFG721152 JPC721152 JYY721152 KIU721152 KSQ721152 LCM721152 LMI721152 LWE721152 MGA721152 MPW721152 MZS721152 NJO721152 NTK721152 ODG721152 ONC721152 OWY721152 PGU721152 PQQ721152 QAM721152 QKI721152 QUE721152 REA721152 RNW721152 RXS721152 SHO721152 SRK721152 TBG721152 TLC721152 TUY721152 UEU721152 UOQ721152 UYM721152 VII721152 VSE721152 WCA721152 WLW721152 WVS721152 K786688 JG786688 TC786688 ACY786688 AMU786688 AWQ786688 BGM786688 BQI786688 CAE786688 CKA786688 CTW786688 DDS786688 DNO786688 DXK786688 EHG786688 ERC786688 FAY786688 FKU786688 FUQ786688 GEM786688 GOI786688 GYE786688 HIA786688 HRW786688 IBS786688 ILO786688 IVK786688 JFG786688 JPC786688 JYY786688 KIU786688 KSQ786688 LCM786688 LMI786688 LWE786688 MGA786688 MPW786688 MZS786688 NJO786688 NTK786688 ODG786688 ONC786688 OWY786688 PGU786688 PQQ786688 QAM786688 QKI786688 QUE786688 REA786688 RNW786688 RXS786688 SHO786688 SRK786688 TBG786688 TLC786688 TUY786688 UEU786688 UOQ786688 UYM786688 VII786688 VSE786688 WCA786688 WLW786688 WVS786688 K852224 JG852224 TC852224 ACY852224 AMU852224 AWQ852224 BGM852224 BQI852224 CAE852224 CKA852224 CTW852224 DDS852224 DNO852224 DXK852224 EHG852224 ERC852224 FAY852224 FKU852224 FUQ852224 GEM852224 GOI852224 GYE852224 HIA852224 HRW852224 IBS852224 ILO852224 IVK852224 JFG852224 JPC852224 JYY852224 KIU852224 KSQ852224 LCM852224 LMI852224 LWE852224 MGA852224 MPW852224 MZS852224 NJO852224 NTK852224 ODG852224 ONC852224 OWY852224 PGU852224 PQQ852224 QAM852224 QKI852224 QUE852224 REA852224 RNW852224 RXS852224 SHO852224 SRK852224 TBG852224 TLC852224 TUY852224 UEU852224 UOQ852224 UYM852224 VII852224 VSE852224 WCA852224 WLW852224 WVS852224 K917760 JG917760 TC917760 ACY917760 AMU917760 AWQ917760 BGM917760 BQI917760 CAE917760 CKA917760 CTW917760 DDS917760 DNO917760 DXK917760 EHG917760 ERC917760 FAY917760 FKU917760 FUQ917760 GEM917760 GOI917760 GYE917760 HIA917760 HRW917760 IBS917760 ILO917760 IVK917760 JFG917760 JPC917760 JYY917760 KIU917760 KSQ917760 LCM917760 LMI917760 LWE917760 MGA917760 MPW917760 MZS917760 NJO917760 NTK917760 ODG917760 ONC917760 OWY917760 PGU917760 PQQ917760 QAM917760 QKI917760 QUE917760 REA917760 RNW917760 RXS917760 SHO917760 SRK917760 TBG917760 TLC917760 TUY917760 UEU917760 UOQ917760 UYM917760 VII917760 VSE917760 WCA917760 WLW917760 WVS917760 K983296 JG983296 TC983296 ACY983296 AMU983296 AWQ983296 BGM983296 BQI983296 CAE983296 CKA983296 CTW983296 DDS983296 DNO983296 DXK983296 EHG983296 ERC983296 FAY983296 FKU983296 FUQ983296 GEM983296 GOI983296 GYE983296 HIA983296 HRW983296 IBS983296 ILO983296 IVK983296 JFG983296 JPC983296 JYY983296 KIU983296 KSQ983296 LCM983296 LMI983296 LWE983296 MGA983296 MPW983296 MZS983296 NJO983296 NTK983296 ODG983296 ONC983296 OWY983296 PGU983296 PQQ983296 QAM983296 QKI983296 QUE983296 REA983296 RNW983296 RXS983296 SHO983296 SRK983296 TBG983296 TLC983296 TUY983296 UEU983296 UOQ983296 UYM983296 VII983296 VSE983296 WCA983296 WLW983296 WVS983296"/>
    <dataValidation type="textLength" operator="lessThanOrEqual" showInputMessage="1" showErrorMessage="1" error="yêu cầu làm lại" promptTitle="Part number" prompt="50 ký tự là tối đa" sqref="WVP983042:WVP1048576 JD2:JD65536 SZ2:SZ65536 ACV2:ACV65536 AMR2:AMR65536 AWN2:AWN65536 BGJ2:BGJ65536 BQF2:BQF65536 CAB2:CAB65536 CJX2:CJX65536 CTT2:CTT65536 DDP2:DDP65536 DNL2:DNL65536 DXH2:DXH65536 EHD2:EHD65536 EQZ2:EQZ65536 FAV2:FAV65536 FKR2:FKR65536 FUN2:FUN65536 GEJ2:GEJ65536 GOF2:GOF65536 GYB2:GYB65536 HHX2:HHX65536 HRT2:HRT65536 IBP2:IBP65536 ILL2:ILL65536 IVH2:IVH65536 JFD2:JFD65536 JOZ2:JOZ65536 JYV2:JYV65536 KIR2:KIR65536 KSN2:KSN65536 LCJ2:LCJ65536 LMF2:LMF65536 LWB2:LWB65536 MFX2:MFX65536 MPT2:MPT65536 MZP2:MZP65536 NJL2:NJL65536 NTH2:NTH65536 ODD2:ODD65536 OMZ2:OMZ65536 OWV2:OWV65536 PGR2:PGR65536 PQN2:PQN65536 QAJ2:QAJ65536 QKF2:QKF65536 QUB2:QUB65536 RDX2:RDX65536 RNT2:RNT65536 RXP2:RXP65536 SHL2:SHL65536 SRH2:SRH65536 TBD2:TBD65536 TKZ2:TKZ65536 TUV2:TUV65536 UER2:UER65536 UON2:UON65536 UYJ2:UYJ65536 VIF2:VIF65536 VSB2:VSB65536 WBX2:WBX65536 WLT2:WLT65536 WVP2:WVP65536 H65538:H131072 JD65538:JD131072 SZ65538:SZ131072 ACV65538:ACV131072 AMR65538:AMR131072 AWN65538:AWN131072 BGJ65538:BGJ131072 BQF65538:BQF131072 CAB65538:CAB131072 CJX65538:CJX131072 CTT65538:CTT131072 DDP65538:DDP131072 DNL65538:DNL131072 DXH65538:DXH131072 EHD65538:EHD131072 EQZ65538:EQZ131072 FAV65538:FAV131072 FKR65538:FKR131072 FUN65538:FUN131072 GEJ65538:GEJ131072 GOF65538:GOF131072 GYB65538:GYB131072 HHX65538:HHX131072 HRT65538:HRT131072 IBP65538:IBP131072 ILL65538:ILL131072 IVH65538:IVH131072 JFD65538:JFD131072 JOZ65538:JOZ131072 JYV65538:JYV131072 KIR65538:KIR131072 KSN65538:KSN131072 LCJ65538:LCJ131072 LMF65538:LMF131072 LWB65538:LWB131072 MFX65538:MFX131072 MPT65538:MPT131072 MZP65538:MZP131072 NJL65538:NJL131072 NTH65538:NTH131072 ODD65538:ODD131072 OMZ65538:OMZ131072 OWV65538:OWV131072 PGR65538:PGR131072 PQN65538:PQN131072 QAJ65538:QAJ131072 QKF65538:QKF131072 QUB65538:QUB131072 RDX65538:RDX131072 RNT65538:RNT131072 RXP65538:RXP131072 SHL65538:SHL131072 SRH65538:SRH131072 TBD65538:TBD131072 TKZ65538:TKZ131072 TUV65538:TUV131072 UER65538:UER131072 UON65538:UON131072 UYJ65538:UYJ131072 VIF65538:VIF131072 VSB65538:VSB131072 WBX65538:WBX131072 WLT65538:WLT131072 WVP65538:WVP131072 H131074:H196608 JD131074:JD196608 SZ131074:SZ196608 ACV131074:ACV196608 AMR131074:AMR196608 AWN131074:AWN196608 BGJ131074:BGJ196608 BQF131074:BQF196608 CAB131074:CAB196608 CJX131074:CJX196608 CTT131074:CTT196608 DDP131074:DDP196608 DNL131074:DNL196608 DXH131074:DXH196608 EHD131074:EHD196608 EQZ131074:EQZ196608 FAV131074:FAV196608 FKR131074:FKR196608 FUN131074:FUN196608 GEJ131074:GEJ196608 GOF131074:GOF196608 GYB131074:GYB196608 HHX131074:HHX196608 HRT131074:HRT196608 IBP131074:IBP196608 ILL131074:ILL196608 IVH131074:IVH196608 JFD131074:JFD196608 JOZ131074:JOZ196608 JYV131074:JYV196608 KIR131074:KIR196608 KSN131074:KSN196608 LCJ131074:LCJ196608 LMF131074:LMF196608 LWB131074:LWB196608 MFX131074:MFX196608 MPT131074:MPT196608 MZP131074:MZP196608 NJL131074:NJL196608 NTH131074:NTH196608 ODD131074:ODD196608 OMZ131074:OMZ196608 OWV131074:OWV196608 PGR131074:PGR196608 PQN131074:PQN196608 QAJ131074:QAJ196608 QKF131074:QKF196608 QUB131074:QUB196608 RDX131074:RDX196608 RNT131074:RNT196608 RXP131074:RXP196608 SHL131074:SHL196608 SRH131074:SRH196608 TBD131074:TBD196608 TKZ131074:TKZ196608 TUV131074:TUV196608 UER131074:UER196608 UON131074:UON196608 UYJ131074:UYJ196608 VIF131074:VIF196608 VSB131074:VSB196608 WBX131074:WBX196608 WLT131074:WLT196608 WVP131074:WVP196608 H196610:H262144 JD196610:JD262144 SZ196610:SZ262144 ACV196610:ACV262144 AMR196610:AMR262144 AWN196610:AWN262144 BGJ196610:BGJ262144 BQF196610:BQF262144 CAB196610:CAB262144 CJX196610:CJX262144 CTT196610:CTT262144 DDP196610:DDP262144 DNL196610:DNL262144 DXH196610:DXH262144 EHD196610:EHD262144 EQZ196610:EQZ262144 FAV196610:FAV262144 FKR196610:FKR262144 FUN196610:FUN262144 GEJ196610:GEJ262144 GOF196610:GOF262144 GYB196610:GYB262144 HHX196610:HHX262144 HRT196610:HRT262144 IBP196610:IBP262144 ILL196610:ILL262144 IVH196610:IVH262144 JFD196610:JFD262144 JOZ196610:JOZ262144 JYV196610:JYV262144 KIR196610:KIR262144 KSN196610:KSN262144 LCJ196610:LCJ262144 LMF196610:LMF262144 LWB196610:LWB262144 MFX196610:MFX262144 MPT196610:MPT262144 MZP196610:MZP262144 NJL196610:NJL262144 NTH196610:NTH262144 ODD196610:ODD262144 OMZ196610:OMZ262144 OWV196610:OWV262144 PGR196610:PGR262144 PQN196610:PQN262144 QAJ196610:QAJ262144 QKF196610:QKF262144 QUB196610:QUB262144 RDX196610:RDX262144 RNT196610:RNT262144 RXP196610:RXP262144 SHL196610:SHL262144 SRH196610:SRH262144 TBD196610:TBD262144 TKZ196610:TKZ262144 TUV196610:TUV262144 UER196610:UER262144 UON196610:UON262144 UYJ196610:UYJ262144 VIF196610:VIF262144 VSB196610:VSB262144 WBX196610:WBX262144 WLT196610:WLT262144 WVP196610:WVP262144 H262146:H327680 JD262146:JD327680 SZ262146:SZ327680 ACV262146:ACV327680 AMR262146:AMR327680 AWN262146:AWN327680 BGJ262146:BGJ327680 BQF262146:BQF327680 CAB262146:CAB327680 CJX262146:CJX327680 CTT262146:CTT327680 DDP262146:DDP327680 DNL262146:DNL327680 DXH262146:DXH327680 EHD262146:EHD327680 EQZ262146:EQZ327680 FAV262146:FAV327680 FKR262146:FKR327680 FUN262146:FUN327680 GEJ262146:GEJ327680 GOF262146:GOF327680 GYB262146:GYB327680 HHX262146:HHX327680 HRT262146:HRT327680 IBP262146:IBP327680 ILL262146:ILL327680 IVH262146:IVH327680 JFD262146:JFD327680 JOZ262146:JOZ327680 JYV262146:JYV327680 KIR262146:KIR327680 KSN262146:KSN327680 LCJ262146:LCJ327680 LMF262146:LMF327680 LWB262146:LWB327680 MFX262146:MFX327680 MPT262146:MPT327680 MZP262146:MZP327680 NJL262146:NJL327680 NTH262146:NTH327680 ODD262146:ODD327680 OMZ262146:OMZ327680 OWV262146:OWV327680 PGR262146:PGR327680 PQN262146:PQN327680 QAJ262146:QAJ327680 QKF262146:QKF327680 QUB262146:QUB327680 RDX262146:RDX327680 RNT262146:RNT327680 RXP262146:RXP327680 SHL262146:SHL327680 SRH262146:SRH327680 TBD262146:TBD327680 TKZ262146:TKZ327680 TUV262146:TUV327680 UER262146:UER327680 UON262146:UON327680 UYJ262146:UYJ327680 VIF262146:VIF327680 VSB262146:VSB327680 WBX262146:WBX327680 WLT262146:WLT327680 WVP262146:WVP327680 H327682:H393216 JD327682:JD393216 SZ327682:SZ393216 ACV327682:ACV393216 AMR327682:AMR393216 AWN327682:AWN393216 BGJ327682:BGJ393216 BQF327682:BQF393216 CAB327682:CAB393216 CJX327682:CJX393216 CTT327682:CTT393216 DDP327682:DDP393216 DNL327682:DNL393216 DXH327682:DXH393216 EHD327682:EHD393216 EQZ327682:EQZ393216 FAV327682:FAV393216 FKR327682:FKR393216 FUN327682:FUN393216 GEJ327682:GEJ393216 GOF327682:GOF393216 GYB327682:GYB393216 HHX327682:HHX393216 HRT327682:HRT393216 IBP327682:IBP393216 ILL327682:ILL393216 IVH327682:IVH393216 JFD327682:JFD393216 JOZ327682:JOZ393216 JYV327682:JYV393216 KIR327682:KIR393216 KSN327682:KSN393216 LCJ327682:LCJ393216 LMF327682:LMF393216 LWB327682:LWB393216 MFX327682:MFX393216 MPT327682:MPT393216 MZP327682:MZP393216 NJL327682:NJL393216 NTH327682:NTH393216 ODD327682:ODD393216 OMZ327682:OMZ393216 OWV327682:OWV393216 PGR327682:PGR393216 PQN327682:PQN393216 QAJ327682:QAJ393216 QKF327682:QKF393216 QUB327682:QUB393216 RDX327682:RDX393216 RNT327682:RNT393216 RXP327682:RXP393216 SHL327682:SHL393216 SRH327682:SRH393216 TBD327682:TBD393216 TKZ327682:TKZ393216 TUV327682:TUV393216 UER327682:UER393216 UON327682:UON393216 UYJ327682:UYJ393216 VIF327682:VIF393216 VSB327682:VSB393216 WBX327682:WBX393216 WLT327682:WLT393216 WVP327682:WVP393216 H393218:H458752 JD393218:JD458752 SZ393218:SZ458752 ACV393218:ACV458752 AMR393218:AMR458752 AWN393218:AWN458752 BGJ393218:BGJ458752 BQF393218:BQF458752 CAB393218:CAB458752 CJX393218:CJX458752 CTT393218:CTT458752 DDP393218:DDP458752 DNL393218:DNL458752 DXH393218:DXH458752 EHD393218:EHD458752 EQZ393218:EQZ458752 FAV393218:FAV458752 FKR393218:FKR458752 FUN393218:FUN458752 GEJ393218:GEJ458752 GOF393218:GOF458752 GYB393218:GYB458752 HHX393218:HHX458752 HRT393218:HRT458752 IBP393218:IBP458752 ILL393218:ILL458752 IVH393218:IVH458752 JFD393218:JFD458752 JOZ393218:JOZ458752 JYV393218:JYV458752 KIR393218:KIR458752 KSN393218:KSN458752 LCJ393218:LCJ458752 LMF393218:LMF458752 LWB393218:LWB458752 MFX393218:MFX458752 MPT393218:MPT458752 MZP393218:MZP458752 NJL393218:NJL458752 NTH393218:NTH458752 ODD393218:ODD458752 OMZ393218:OMZ458752 OWV393218:OWV458752 PGR393218:PGR458752 PQN393218:PQN458752 QAJ393218:QAJ458752 QKF393218:QKF458752 QUB393218:QUB458752 RDX393218:RDX458752 RNT393218:RNT458752 RXP393218:RXP458752 SHL393218:SHL458752 SRH393218:SRH458752 TBD393218:TBD458752 TKZ393218:TKZ458752 TUV393218:TUV458752 UER393218:UER458752 UON393218:UON458752 UYJ393218:UYJ458752 VIF393218:VIF458752 VSB393218:VSB458752 WBX393218:WBX458752 WLT393218:WLT458752 WVP393218:WVP458752 H458754:H524288 JD458754:JD524288 SZ458754:SZ524288 ACV458754:ACV524288 AMR458754:AMR524288 AWN458754:AWN524288 BGJ458754:BGJ524288 BQF458754:BQF524288 CAB458754:CAB524288 CJX458754:CJX524288 CTT458754:CTT524288 DDP458754:DDP524288 DNL458754:DNL524288 DXH458754:DXH524288 EHD458754:EHD524288 EQZ458754:EQZ524288 FAV458754:FAV524288 FKR458754:FKR524288 FUN458754:FUN524288 GEJ458754:GEJ524288 GOF458754:GOF524288 GYB458754:GYB524288 HHX458754:HHX524288 HRT458754:HRT524288 IBP458754:IBP524288 ILL458754:ILL524288 IVH458754:IVH524288 JFD458754:JFD524288 JOZ458754:JOZ524288 JYV458754:JYV524288 KIR458754:KIR524288 KSN458754:KSN524288 LCJ458754:LCJ524288 LMF458754:LMF524288 LWB458754:LWB524288 MFX458754:MFX524288 MPT458754:MPT524288 MZP458754:MZP524288 NJL458754:NJL524288 NTH458754:NTH524288 ODD458754:ODD524288 OMZ458754:OMZ524288 OWV458754:OWV524288 PGR458754:PGR524288 PQN458754:PQN524288 QAJ458754:QAJ524288 QKF458754:QKF524288 QUB458754:QUB524288 RDX458754:RDX524288 RNT458754:RNT524288 RXP458754:RXP524288 SHL458754:SHL524288 SRH458754:SRH524288 TBD458754:TBD524288 TKZ458754:TKZ524288 TUV458754:TUV524288 UER458754:UER524288 UON458754:UON524288 UYJ458754:UYJ524288 VIF458754:VIF524288 VSB458754:VSB524288 WBX458754:WBX524288 WLT458754:WLT524288 WVP458754:WVP524288 H524290:H589824 JD524290:JD589824 SZ524290:SZ589824 ACV524290:ACV589824 AMR524290:AMR589824 AWN524290:AWN589824 BGJ524290:BGJ589824 BQF524290:BQF589824 CAB524290:CAB589824 CJX524290:CJX589824 CTT524290:CTT589824 DDP524290:DDP589824 DNL524290:DNL589824 DXH524290:DXH589824 EHD524290:EHD589824 EQZ524290:EQZ589824 FAV524290:FAV589824 FKR524290:FKR589824 FUN524290:FUN589824 GEJ524290:GEJ589824 GOF524290:GOF589824 GYB524290:GYB589824 HHX524290:HHX589824 HRT524290:HRT589824 IBP524290:IBP589824 ILL524290:ILL589824 IVH524290:IVH589824 JFD524290:JFD589824 JOZ524290:JOZ589824 JYV524290:JYV589824 KIR524290:KIR589824 KSN524290:KSN589824 LCJ524290:LCJ589824 LMF524290:LMF589824 LWB524290:LWB589824 MFX524290:MFX589824 MPT524290:MPT589824 MZP524290:MZP589824 NJL524290:NJL589824 NTH524290:NTH589824 ODD524290:ODD589824 OMZ524290:OMZ589824 OWV524290:OWV589824 PGR524290:PGR589824 PQN524290:PQN589824 QAJ524290:QAJ589824 QKF524290:QKF589824 QUB524290:QUB589824 RDX524290:RDX589824 RNT524290:RNT589824 RXP524290:RXP589824 SHL524290:SHL589824 SRH524290:SRH589824 TBD524290:TBD589824 TKZ524290:TKZ589824 TUV524290:TUV589824 UER524290:UER589824 UON524290:UON589824 UYJ524290:UYJ589824 VIF524290:VIF589824 VSB524290:VSB589824 WBX524290:WBX589824 WLT524290:WLT589824 WVP524290:WVP589824 H589826:H655360 JD589826:JD655360 SZ589826:SZ655360 ACV589826:ACV655360 AMR589826:AMR655360 AWN589826:AWN655360 BGJ589826:BGJ655360 BQF589826:BQF655360 CAB589826:CAB655360 CJX589826:CJX655360 CTT589826:CTT655360 DDP589826:DDP655360 DNL589826:DNL655360 DXH589826:DXH655360 EHD589826:EHD655360 EQZ589826:EQZ655360 FAV589826:FAV655360 FKR589826:FKR655360 FUN589826:FUN655360 GEJ589826:GEJ655360 GOF589826:GOF655360 GYB589826:GYB655360 HHX589826:HHX655360 HRT589826:HRT655360 IBP589826:IBP655360 ILL589826:ILL655360 IVH589826:IVH655360 JFD589826:JFD655360 JOZ589826:JOZ655360 JYV589826:JYV655360 KIR589826:KIR655360 KSN589826:KSN655360 LCJ589826:LCJ655360 LMF589826:LMF655360 LWB589826:LWB655360 MFX589826:MFX655360 MPT589826:MPT655360 MZP589826:MZP655360 NJL589826:NJL655360 NTH589826:NTH655360 ODD589826:ODD655360 OMZ589826:OMZ655360 OWV589826:OWV655360 PGR589826:PGR655360 PQN589826:PQN655360 QAJ589826:QAJ655360 QKF589826:QKF655360 QUB589826:QUB655360 RDX589826:RDX655360 RNT589826:RNT655360 RXP589826:RXP655360 SHL589826:SHL655360 SRH589826:SRH655360 TBD589826:TBD655360 TKZ589826:TKZ655360 TUV589826:TUV655360 UER589826:UER655360 UON589826:UON655360 UYJ589826:UYJ655360 VIF589826:VIF655360 VSB589826:VSB655360 WBX589826:WBX655360 WLT589826:WLT655360 WVP589826:WVP655360 H655362:H720896 JD655362:JD720896 SZ655362:SZ720896 ACV655362:ACV720896 AMR655362:AMR720896 AWN655362:AWN720896 BGJ655362:BGJ720896 BQF655362:BQF720896 CAB655362:CAB720896 CJX655362:CJX720896 CTT655362:CTT720896 DDP655362:DDP720896 DNL655362:DNL720896 DXH655362:DXH720896 EHD655362:EHD720896 EQZ655362:EQZ720896 FAV655362:FAV720896 FKR655362:FKR720896 FUN655362:FUN720896 GEJ655362:GEJ720896 GOF655362:GOF720896 GYB655362:GYB720896 HHX655362:HHX720896 HRT655362:HRT720896 IBP655362:IBP720896 ILL655362:ILL720896 IVH655362:IVH720896 JFD655362:JFD720896 JOZ655362:JOZ720896 JYV655362:JYV720896 KIR655362:KIR720896 KSN655362:KSN720896 LCJ655362:LCJ720896 LMF655362:LMF720896 LWB655362:LWB720896 MFX655362:MFX720896 MPT655362:MPT720896 MZP655362:MZP720896 NJL655362:NJL720896 NTH655362:NTH720896 ODD655362:ODD720896 OMZ655362:OMZ720896 OWV655362:OWV720896 PGR655362:PGR720896 PQN655362:PQN720896 QAJ655362:QAJ720896 QKF655362:QKF720896 QUB655362:QUB720896 RDX655362:RDX720896 RNT655362:RNT720896 RXP655362:RXP720896 SHL655362:SHL720896 SRH655362:SRH720896 TBD655362:TBD720896 TKZ655362:TKZ720896 TUV655362:TUV720896 UER655362:UER720896 UON655362:UON720896 UYJ655362:UYJ720896 VIF655362:VIF720896 VSB655362:VSB720896 WBX655362:WBX720896 WLT655362:WLT720896 WVP655362:WVP720896 H720898:H786432 JD720898:JD786432 SZ720898:SZ786432 ACV720898:ACV786432 AMR720898:AMR786432 AWN720898:AWN786432 BGJ720898:BGJ786432 BQF720898:BQF786432 CAB720898:CAB786432 CJX720898:CJX786432 CTT720898:CTT786432 DDP720898:DDP786432 DNL720898:DNL786432 DXH720898:DXH786432 EHD720898:EHD786432 EQZ720898:EQZ786432 FAV720898:FAV786432 FKR720898:FKR786432 FUN720898:FUN786432 GEJ720898:GEJ786432 GOF720898:GOF786432 GYB720898:GYB786432 HHX720898:HHX786432 HRT720898:HRT786432 IBP720898:IBP786432 ILL720898:ILL786432 IVH720898:IVH786432 JFD720898:JFD786432 JOZ720898:JOZ786432 JYV720898:JYV786432 KIR720898:KIR786432 KSN720898:KSN786432 LCJ720898:LCJ786432 LMF720898:LMF786432 LWB720898:LWB786432 MFX720898:MFX786432 MPT720898:MPT786432 MZP720898:MZP786432 NJL720898:NJL786432 NTH720898:NTH786432 ODD720898:ODD786432 OMZ720898:OMZ786432 OWV720898:OWV786432 PGR720898:PGR786432 PQN720898:PQN786432 QAJ720898:QAJ786432 QKF720898:QKF786432 QUB720898:QUB786432 RDX720898:RDX786432 RNT720898:RNT786432 RXP720898:RXP786432 SHL720898:SHL786432 SRH720898:SRH786432 TBD720898:TBD786432 TKZ720898:TKZ786432 TUV720898:TUV786432 UER720898:UER786432 UON720898:UON786432 UYJ720898:UYJ786432 VIF720898:VIF786432 VSB720898:VSB786432 WBX720898:WBX786432 WLT720898:WLT786432 WVP720898:WVP786432 H786434:H851968 JD786434:JD851968 SZ786434:SZ851968 ACV786434:ACV851968 AMR786434:AMR851968 AWN786434:AWN851968 BGJ786434:BGJ851968 BQF786434:BQF851968 CAB786434:CAB851968 CJX786434:CJX851968 CTT786434:CTT851968 DDP786434:DDP851968 DNL786434:DNL851968 DXH786434:DXH851968 EHD786434:EHD851968 EQZ786434:EQZ851968 FAV786434:FAV851968 FKR786434:FKR851968 FUN786434:FUN851968 GEJ786434:GEJ851968 GOF786434:GOF851968 GYB786434:GYB851968 HHX786434:HHX851968 HRT786434:HRT851968 IBP786434:IBP851968 ILL786434:ILL851968 IVH786434:IVH851968 JFD786434:JFD851968 JOZ786434:JOZ851968 JYV786434:JYV851968 KIR786434:KIR851968 KSN786434:KSN851968 LCJ786434:LCJ851968 LMF786434:LMF851968 LWB786434:LWB851968 MFX786434:MFX851968 MPT786434:MPT851968 MZP786434:MZP851968 NJL786434:NJL851968 NTH786434:NTH851968 ODD786434:ODD851968 OMZ786434:OMZ851968 OWV786434:OWV851968 PGR786434:PGR851968 PQN786434:PQN851968 QAJ786434:QAJ851968 QKF786434:QKF851968 QUB786434:QUB851968 RDX786434:RDX851968 RNT786434:RNT851968 RXP786434:RXP851968 SHL786434:SHL851968 SRH786434:SRH851968 TBD786434:TBD851968 TKZ786434:TKZ851968 TUV786434:TUV851968 UER786434:UER851968 UON786434:UON851968 UYJ786434:UYJ851968 VIF786434:VIF851968 VSB786434:VSB851968 WBX786434:WBX851968 WLT786434:WLT851968 WVP786434:WVP851968 H851970:H917504 JD851970:JD917504 SZ851970:SZ917504 ACV851970:ACV917504 AMR851970:AMR917504 AWN851970:AWN917504 BGJ851970:BGJ917504 BQF851970:BQF917504 CAB851970:CAB917504 CJX851970:CJX917504 CTT851970:CTT917504 DDP851970:DDP917504 DNL851970:DNL917504 DXH851970:DXH917504 EHD851970:EHD917504 EQZ851970:EQZ917504 FAV851970:FAV917504 FKR851970:FKR917504 FUN851970:FUN917504 GEJ851970:GEJ917504 GOF851970:GOF917504 GYB851970:GYB917504 HHX851970:HHX917504 HRT851970:HRT917504 IBP851970:IBP917504 ILL851970:ILL917504 IVH851970:IVH917504 JFD851970:JFD917504 JOZ851970:JOZ917504 JYV851970:JYV917504 KIR851970:KIR917504 KSN851970:KSN917504 LCJ851970:LCJ917504 LMF851970:LMF917504 LWB851970:LWB917504 MFX851970:MFX917504 MPT851970:MPT917504 MZP851970:MZP917504 NJL851970:NJL917504 NTH851970:NTH917504 ODD851970:ODD917504 OMZ851970:OMZ917504 OWV851970:OWV917504 PGR851970:PGR917504 PQN851970:PQN917504 QAJ851970:QAJ917504 QKF851970:QKF917504 QUB851970:QUB917504 RDX851970:RDX917504 RNT851970:RNT917504 RXP851970:RXP917504 SHL851970:SHL917504 SRH851970:SRH917504 TBD851970:TBD917504 TKZ851970:TKZ917504 TUV851970:TUV917504 UER851970:UER917504 UON851970:UON917504 UYJ851970:UYJ917504 VIF851970:VIF917504 VSB851970:VSB917504 WBX851970:WBX917504 WLT851970:WLT917504 WVP851970:WVP917504 H917506:H983040 JD917506:JD983040 SZ917506:SZ983040 ACV917506:ACV983040 AMR917506:AMR983040 AWN917506:AWN983040 BGJ917506:BGJ983040 BQF917506:BQF983040 CAB917506:CAB983040 CJX917506:CJX983040 CTT917506:CTT983040 DDP917506:DDP983040 DNL917506:DNL983040 DXH917506:DXH983040 EHD917506:EHD983040 EQZ917506:EQZ983040 FAV917506:FAV983040 FKR917506:FKR983040 FUN917506:FUN983040 GEJ917506:GEJ983040 GOF917506:GOF983040 GYB917506:GYB983040 HHX917506:HHX983040 HRT917506:HRT983040 IBP917506:IBP983040 ILL917506:ILL983040 IVH917506:IVH983040 JFD917506:JFD983040 JOZ917506:JOZ983040 JYV917506:JYV983040 KIR917506:KIR983040 KSN917506:KSN983040 LCJ917506:LCJ983040 LMF917506:LMF983040 LWB917506:LWB983040 MFX917506:MFX983040 MPT917506:MPT983040 MZP917506:MZP983040 NJL917506:NJL983040 NTH917506:NTH983040 ODD917506:ODD983040 OMZ917506:OMZ983040 OWV917506:OWV983040 PGR917506:PGR983040 PQN917506:PQN983040 QAJ917506:QAJ983040 QKF917506:QKF983040 QUB917506:QUB983040 RDX917506:RDX983040 RNT917506:RNT983040 RXP917506:RXP983040 SHL917506:SHL983040 SRH917506:SRH983040 TBD917506:TBD983040 TKZ917506:TKZ983040 TUV917506:TUV983040 UER917506:UER983040 UON917506:UON983040 UYJ917506:UYJ983040 VIF917506:VIF983040 VSB917506:VSB983040 WBX917506:WBX983040 WLT917506:WLT983040 WVP917506:WVP983040 H983042:H1048576 JD983042:JD1048576 SZ983042:SZ1048576 ACV983042:ACV1048576 AMR983042:AMR1048576 AWN983042:AWN1048576 BGJ983042:BGJ1048576 BQF983042:BQF1048576 CAB983042:CAB1048576 CJX983042:CJX1048576 CTT983042:CTT1048576 DDP983042:DDP1048576 DNL983042:DNL1048576 DXH983042:DXH1048576 EHD983042:EHD1048576 EQZ983042:EQZ1048576 FAV983042:FAV1048576 FKR983042:FKR1048576 FUN983042:FUN1048576 GEJ983042:GEJ1048576 GOF983042:GOF1048576 GYB983042:GYB1048576 HHX983042:HHX1048576 HRT983042:HRT1048576 IBP983042:IBP1048576 ILL983042:ILL1048576 IVH983042:IVH1048576 JFD983042:JFD1048576 JOZ983042:JOZ1048576 JYV983042:JYV1048576 KIR983042:KIR1048576 KSN983042:KSN1048576 LCJ983042:LCJ1048576 LMF983042:LMF1048576 LWB983042:LWB1048576 MFX983042:MFX1048576 MPT983042:MPT1048576 MZP983042:MZP1048576 NJL983042:NJL1048576 NTH983042:NTH1048576 ODD983042:ODD1048576 OMZ983042:OMZ1048576 OWV983042:OWV1048576 PGR983042:PGR1048576 PQN983042:PQN1048576 QAJ983042:QAJ1048576 QKF983042:QKF1048576 QUB983042:QUB1048576 RDX983042:RDX1048576 RNT983042:RNT1048576 RXP983042:RXP1048576 SHL983042:SHL1048576 SRH983042:SRH1048576 TBD983042:TBD1048576 TKZ983042:TKZ1048576 TUV983042:TUV1048576 UER983042:UER1048576 UON983042:UON1048576 UYJ983042:UYJ1048576 VIF983042:VIF1048576 VSB983042:VSB1048576 WBX983042:WBX1048576 WLT983042:WLT1048576 H2:H65536">
      <formula1>50</formula1>
    </dataValidation>
    <dataValidation type="textLength" operator="lessThanOrEqual" allowBlank="1" showInputMessage="1" showErrorMessage="1" prompt="G/L do controller cung cấp" sqref="M261:M65536 JI261:JI65536 TE261:TE65536 ADA261:ADA65536 AMW261:AMW65536 AWS261:AWS65536 BGO261:BGO65536 BQK261:BQK65536 CAG261:CAG65536 CKC261:CKC65536 CTY261:CTY65536 DDU261:DDU65536 DNQ261:DNQ65536 DXM261:DXM65536 EHI261:EHI65536 ERE261:ERE65536 FBA261:FBA65536 FKW261:FKW65536 FUS261:FUS65536 GEO261:GEO65536 GOK261:GOK65536 GYG261:GYG65536 HIC261:HIC65536 HRY261:HRY65536 IBU261:IBU65536 ILQ261:ILQ65536 IVM261:IVM65536 JFI261:JFI65536 JPE261:JPE65536 JZA261:JZA65536 KIW261:KIW65536 KSS261:KSS65536 LCO261:LCO65536 LMK261:LMK65536 LWG261:LWG65536 MGC261:MGC65536 MPY261:MPY65536 MZU261:MZU65536 NJQ261:NJQ65536 NTM261:NTM65536 ODI261:ODI65536 ONE261:ONE65536 OXA261:OXA65536 PGW261:PGW65536 PQS261:PQS65536 QAO261:QAO65536 QKK261:QKK65536 QUG261:QUG65536 REC261:REC65536 RNY261:RNY65536 RXU261:RXU65536 SHQ261:SHQ65536 SRM261:SRM65536 TBI261:TBI65536 TLE261:TLE65536 TVA261:TVA65536 UEW261:UEW65536 UOS261:UOS65536 UYO261:UYO65536 VIK261:VIK65536 VSG261:VSG65536 WCC261:WCC65536 WLY261:WLY65536 WVU261:WVU65536 M65797:M131072 JI65797:JI131072 TE65797:TE131072 ADA65797:ADA131072 AMW65797:AMW131072 AWS65797:AWS131072 BGO65797:BGO131072 BQK65797:BQK131072 CAG65797:CAG131072 CKC65797:CKC131072 CTY65797:CTY131072 DDU65797:DDU131072 DNQ65797:DNQ131072 DXM65797:DXM131072 EHI65797:EHI131072 ERE65797:ERE131072 FBA65797:FBA131072 FKW65797:FKW131072 FUS65797:FUS131072 GEO65797:GEO131072 GOK65797:GOK131072 GYG65797:GYG131072 HIC65797:HIC131072 HRY65797:HRY131072 IBU65797:IBU131072 ILQ65797:ILQ131072 IVM65797:IVM131072 JFI65797:JFI131072 JPE65797:JPE131072 JZA65797:JZA131072 KIW65797:KIW131072 KSS65797:KSS131072 LCO65797:LCO131072 LMK65797:LMK131072 LWG65797:LWG131072 MGC65797:MGC131072 MPY65797:MPY131072 MZU65797:MZU131072 NJQ65797:NJQ131072 NTM65797:NTM131072 ODI65797:ODI131072 ONE65797:ONE131072 OXA65797:OXA131072 PGW65797:PGW131072 PQS65797:PQS131072 QAO65797:QAO131072 QKK65797:QKK131072 QUG65797:QUG131072 REC65797:REC131072 RNY65797:RNY131072 RXU65797:RXU131072 SHQ65797:SHQ131072 SRM65797:SRM131072 TBI65797:TBI131072 TLE65797:TLE131072 TVA65797:TVA131072 UEW65797:UEW131072 UOS65797:UOS131072 UYO65797:UYO131072 VIK65797:VIK131072 VSG65797:VSG131072 WCC65797:WCC131072 WLY65797:WLY131072 WVU65797:WVU131072 M131333:M196608 JI131333:JI196608 TE131333:TE196608 ADA131333:ADA196608 AMW131333:AMW196608 AWS131333:AWS196608 BGO131333:BGO196608 BQK131333:BQK196608 CAG131333:CAG196608 CKC131333:CKC196608 CTY131333:CTY196608 DDU131333:DDU196608 DNQ131333:DNQ196608 DXM131333:DXM196608 EHI131333:EHI196608 ERE131333:ERE196608 FBA131333:FBA196608 FKW131333:FKW196608 FUS131333:FUS196608 GEO131333:GEO196608 GOK131333:GOK196608 GYG131333:GYG196608 HIC131333:HIC196608 HRY131333:HRY196608 IBU131333:IBU196608 ILQ131333:ILQ196608 IVM131333:IVM196608 JFI131333:JFI196608 JPE131333:JPE196608 JZA131333:JZA196608 KIW131333:KIW196608 KSS131333:KSS196608 LCO131333:LCO196608 LMK131333:LMK196608 LWG131333:LWG196608 MGC131333:MGC196608 MPY131333:MPY196608 MZU131333:MZU196608 NJQ131333:NJQ196608 NTM131333:NTM196608 ODI131333:ODI196608 ONE131333:ONE196608 OXA131333:OXA196608 PGW131333:PGW196608 PQS131333:PQS196608 QAO131333:QAO196608 QKK131333:QKK196608 QUG131333:QUG196608 REC131333:REC196608 RNY131333:RNY196608 RXU131333:RXU196608 SHQ131333:SHQ196608 SRM131333:SRM196608 TBI131333:TBI196608 TLE131333:TLE196608 TVA131333:TVA196608 UEW131333:UEW196608 UOS131333:UOS196608 UYO131333:UYO196608 VIK131333:VIK196608 VSG131333:VSG196608 WCC131333:WCC196608 WLY131333:WLY196608 WVU131333:WVU196608 M196869:M262144 JI196869:JI262144 TE196869:TE262144 ADA196869:ADA262144 AMW196869:AMW262144 AWS196869:AWS262144 BGO196869:BGO262144 BQK196869:BQK262144 CAG196869:CAG262144 CKC196869:CKC262144 CTY196869:CTY262144 DDU196869:DDU262144 DNQ196869:DNQ262144 DXM196869:DXM262144 EHI196869:EHI262144 ERE196869:ERE262144 FBA196869:FBA262144 FKW196869:FKW262144 FUS196869:FUS262144 GEO196869:GEO262144 GOK196869:GOK262144 GYG196869:GYG262144 HIC196869:HIC262144 HRY196869:HRY262144 IBU196869:IBU262144 ILQ196869:ILQ262144 IVM196869:IVM262144 JFI196869:JFI262144 JPE196869:JPE262144 JZA196869:JZA262144 KIW196869:KIW262144 KSS196869:KSS262144 LCO196869:LCO262144 LMK196869:LMK262144 LWG196869:LWG262144 MGC196869:MGC262144 MPY196869:MPY262144 MZU196869:MZU262144 NJQ196869:NJQ262144 NTM196869:NTM262144 ODI196869:ODI262144 ONE196869:ONE262144 OXA196869:OXA262144 PGW196869:PGW262144 PQS196869:PQS262144 QAO196869:QAO262144 QKK196869:QKK262144 QUG196869:QUG262144 REC196869:REC262144 RNY196869:RNY262144 RXU196869:RXU262144 SHQ196869:SHQ262144 SRM196869:SRM262144 TBI196869:TBI262144 TLE196869:TLE262144 TVA196869:TVA262144 UEW196869:UEW262144 UOS196869:UOS262144 UYO196869:UYO262144 VIK196869:VIK262144 VSG196869:VSG262144 WCC196869:WCC262144 WLY196869:WLY262144 WVU196869:WVU262144 M262405:M327680 JI262405:JI327680 TE262405:TE327680 ADA262405:ADA327680 AMW262405:AMW327680 AWS262405:AWS327680 BGO262405:BGO327680 BQK262405:BQK327680 CAG262405:CAG327680 CKC262405:CKC327680 CTY262405:CTY327680 DDU262405:DDU327680 DNQ262405:DNQ327680 DXM262405:DXM327680 EHI262405:EHI327680 ERE262405:ERE327680 FBA262405:FBA327680 FKW262405:FKW327680 FUS262405:FUS327680 GEO262405:GEO327680 GOK262405:GOK327680 GYG262405:GYG327680 HIC262405:HIC327680 HRY262405:HRY327680 IBU262405:IBU327680 ILQ262405:ILQ327680 IVM262405:IVM327680 JFI262405:JFI327680 JPE262405:JPE327680 JZA262405:JZA327680 KIW262405:KIW327680 KSS262405:KSS327680 LCO262405:LCO327680 LMK262405:LMK327680 LWG262405:LWG327680 MGC262405:MGC327680 MPY262405:MPY327680 MZU262405:MZU327680 NJQ262405:NJQ327680 NTM262405:NTM327680 ODI262405:ODI327680 ONE262405:ONE327680 OXA262405:OXA327680 PGW262405:PGW327680 PQS262405:PQS327680 QAO262405:QAO327680 QKK262405:QKK327680 QUG262405:QUG327680 REC262405:REC327680 RNY262405:RNY327680 RXU262405:RXU327680 SHQ262405:SHQ327680 SRM262405:SRM327680 TBI262405:TBI327680 TLE262405:TLE327680 TVA262405:TVA327680 UEW262405:UEW327680 UOS262405:UOS327680 UYO262405:UYO327680 VIK262405:VIK327680 VSG262405:VSG327680 WCC262405:WCC327680 WLY262405:WLY327680 WVU262405:WVU327680 M327941:M393216 JI327941:JI393216 TE327941:TE393216 ADA327941:ADA393216 AMW327941:AMW393216 AWS327941:AWS393216 BGO327941:BGO393216 BQK327941:BQK393216 CAG327941:CAG393216 CKC327941:CKC393216 CTY327941:CTY393216 DDU327941:DDU393216 DNQ327941:DNQ393216 DXM327941:DXM393216 EHI327941:EHI393216 ERE327941:ERE393216 FBA327941:FBA393216 FKW327941:FKW393216 FUS327941:FUS393216 GEO327941:GEO393216 GOK327941:GOK393216 GYG327941:GYG393216 HIC327941:HIC393216 HRY327941:HRY393216 IBU327941:IBU393216 ILQ327941:ILQ393216 IVM327941:IVM393216 JFI327941:JFI393216 JPE327941:JPE393216 JZA327941:JZA393216 KIW327941:KIW393216 KSS327941:KSS393216 LCO327941:LCO393216 LMK327941:LMK393216 LWG327941:LWG393216 MGC327941:MGC393216 MPY327941:MPY393216 MZU327941:MZU393216 NJQ327941:NJQ393216 NTM327941:NTM393216 ODI327941:ODI393216 ONE327941:ONE393216 OXA327941:OXA393216 PGW327941:PGW393216 PQS327941:PQS393216 QAO327941:QAO393216 QKK327941:QKK393216 QUG327941:QUG393216 REC327941:REC393216 RNY327941:RNY393216 RXU327941:RXU393216 SHQ327941:SHQ393216 SRM327941:SRM393216 TBI327941:TBI393216 TLE327941:TLE393216 TVA327941:TVA393216 UEW327941:UEW393216 UOS327941:UOS393216 UYO327941:UYO393216 VIK327941:VIK393216 VSG327941:VSG393216 WCC327941:WCC393216 WLY327941:WLY393216 WVU327941:WVU393216 M393477:M458752 JI393477:JI458752 TE393477:TE458752 ADA393477:ADA458752 AMW393477:AMW458752 AWS393477:AWS458752 BGO393477:BGO458752 BQK393477:BQK458752 CAG393477:CAG458752 CKC393477:CKC458752 CTY393477:CTY458752 DDU393477:DDU458752 DNQ393477:DNQ458752 DXM393477:DXM458752 EHI393477:EHI458752 ERE393477:ERE458752 FBA393477:FBA458752 FKW393477:FKW458752 FUS393477:FUS458752 GEO393477:GEO458752 GOK393477:GOK458752 GYG393477:GYG458752 HIC393477:HIC458752 HRY393477:HRY458752 IBU393477:IBU458752 ILQ393477:ILQ458752 IVM393477:IVM458752 JFI393477:JFI458752 JPE393477:JPE458752 JZA393477:JZA458752 KIW393477:KIW458752 KSS393477:KSS458752 LCO393477:LCO458752 LMK393477:LMK458752 LWG393477:LWG458752 MGC393477:MGC458752 MPY393477:MPY458752 MZU393477:MZU458752 NJQ393477:NJQ458752 NTM393477:NTM458752 ODI393477:ODI458752 ONE393477:ONE458752 OXA393477:OXA458752 PGW393477:PGW458752 PQS393477:PQS458752 QAO393477:QAO458752 QKK393477:QKK458752 QUG393477:QUG458752 REC393477:REC458752 RNY393477:RNY458752 RXU393477:RXU458752 SHQ393477:SHQ458752 SRM393477:SRM458752 TBI393477:TBI458752 TLE393477:TLE458752 TVA393477:TVA458752 UEW393477:UEW458752 UOS393477:UOS458752 UYO393477:UYO458752 VIK393477:VIK458752 VSG393477:VSG458752 WCC393477:WCC458752 WLY393477:WLY458752 WVU393477:WVU458752 M459013:M524288 JI459013:JI524288 TE459013:TE524288 ADA459013:ADA524288 AMW459013:AMW524288 AWS459013:AWS524288 BGO459013:BGO524288 BQK459013:BQK524288 CAG459013:CAG524288 CKC459013:CKC524288 CTY459013:CTY524288 DDU459013:DDU524288 DNQ459013:DNQ524288 DXM459013:DXM524288 EHI459013:EHI524288 ERE459013:ERE524288 FBA459013:FBA524288 FKW459013:FKW524288 FUS459013:FUS524288 GEO459013:GEO524288 GOK459013:GOK524288 GYG459013:GYG524288 HIC459013:HIC524288 HRY459013:HRY524288 IBU459013:IBU524288 ILQ459013:ILQ524288 IVM459013:IVM524288 JFI459013:JFI524288 JPE459013:JPE524288 JZA459013:JZA524288 KIW459013:KIW524288 KSS459013:KSS524288 LCO459013:LCO524288 LMK459013:LMK524288 LWG459013:LWG524288 MGC459013:MGC524288 MPY459013:MPY524288 MZU459013:MZU524288 NJQ459013:NJQ524288 NTM459013:NTM524288 ODI459013:ODI524288 ONE459013:ONE524288 OXA459013:OXA524288 PGW459013:PGW524288 PQS459013:PQS524288 QAO459013:QAO524288 QKK459013:QKK524288 QUG459013:QUG524288 REC459013:REC524288 RNY459013:RNY524288 RXU459013:RXU524288 SHQ459013:SHQ524288 SRM459013:SRM524288 TBI459013:TBI524288 TLE459013:TLE524288 TVA459013:TVA524288 UEW459013:UEW524288 UOS459013:UOS524288 UYO459013:UYO524288 VIK459013:VIK524288 VSG459013:VSG524288 WCC459013:WCC524288 WLY459013:WLY524288 WVU459013:WVU524288 M524549:M589824 JI524549:JI589824 TE524549:TE589824 ADA524549:ADA589824 AMW524549:AMW589824 AWS524549:AWS589824 BGO524549:BGO589824 BQK524549:BQK589824 CAG524549:CAG589824 CKC524549:CKC589824 CTY524549:CTY589824 DDU524549:DDU589824 DNQ524549:DNQ589824 DXM524549:DXM589824 EHI524549:EHI589824 ERE524549:ERE589824 FBA524549:FBA589824 FKW524549:FKW589824 FUS524549:FUS589824 GEO524549:GEO589824 GOK524549:GOK589824 GYG524549:GYG589824 HIC524549:HIC589824 HRY524549:HRY589824 IBU524549:IBU589824 ILQ524549:ILQ589824 IVM524549:IVM589824 JFI524549:JFI589824 JPE524549:JPE589824 JZA524549:JZA589824 KIW524549:KIW589824 KSS524549:KSS589824 LCO524549:LCO589824 LMK524549:LMK589824 LWG524549:LWG589824 MGC524549:MGC589824 MPY524549:MPY589824 MZU524549:MZU589824 NJQ524549:NJQ589824 NTM524549:NTM589824 ODI524549:ODI589824 ONE524549:ONE589824 OXA524549:OXA589824 PGW524549:PGW589824 PQS524549:PQS589824 QAO524549:QAO589824 QKK524549:QKK589824 QUG524549:QUG589824 REC524549:REC589824 RNY524549:RNY589824 RXU524549:RXU589824 SHQ524549:SHQ589824 SRM524549:SRM589824 TBI524549:TBI589824 TLE524549:TLE589824 TVA524549:TVA589824 UEW524549:UEW589824 UOS524549:UOS589824 UYO524549:UYO589824 VIK524549:VIK589824 VSG524549:VSG589824 WCC524549:WCC589824 WLY524549:WLY589824 WVU524549:WVU589824 M590085:M655360 JI590085:JI655360 TE590085:TE655360 ADA590085:ADA655360 AMW590085:AMW655360 AWS590085:AWS655360 BGO590085:BGO655360 BQK590085:BQK655360 CAG590085:CAG655360 CKC590085:CKC655360 CTY590085:CTY655360 DDU590085:DDU655360 DNQ590085:DNQ655360 DXM590085:DXM655360 EHI590085:EHI655360 ERE590085:ERE655360 FBA590085:FBA655360 FKW590085:FKW655360 FUS590085:FUS655360 GEO590085:GEO655360 GOK590085:GOK655360 GYG590085:GYG655360 HIC590085:HIC655360 HRY590085:HRY655360 IBU590085:IBU655360 ILQ590085:ILQ655360 IVM590085:IVM655360 JFI590085:JFI655360 JPE590085:JPE655360 JZA590085:JZA655360 KIW590085:KIW655360 KSS590085:KSS655360 LCO590085:LCO655360 LMK590085:LMK655360 LWG590085:LWG655360 MGC590085:MGC655360 MPY590085:MPY655360 MZU590085:MZU655360 NJQ590085:NJQ655360 NTM590085:NTM655360 ODI590085:ODI655360 ONE590085:ONE655360 OXA590085:OXA655360 PGW590085:PGW655360 PQS590085:PQS655360 QAO590085:QAO655360 QKK590085:QKK655360 QUG590085:QUG655360 REC590085:REC655360 RNY590085:RNY655360 RXU590085:RXU655360 SHQ590085:SHQ655360 SRM590085:SRM655360 TBI590085:TBI655360 TLE590085:TLE655360 TVA590085:TVA655360 UEW590085:UEW655360 UOS590085:UOS655360 UYO590085:UYO655360 VIK590085:VIK655360 VSG590085:VSG655360 WCC590085:WCC655360 WLY590085:WLY655360 WVU590085:WVU655360 M655621:M720896 JI655621:JI720896 TE655621:TE720896 ADA655621:ADA720896 AMW655621:AMW720896 AWS655621:AWS720896 BGO655621:BGO720896 BQK655621:BQK720896 CAG655621:CAG720896 CKC655621:CKC720896 CTY655621:CTY720896 DDU655621:DDU720896 DNQ655621:DNQ720896 DXM655621:DXM720896 EHI655621:EHI720896 ERE655621:ERE720896 FBA655621:FBA720896 FKW655621:FKW720896 FUS655621:FUS720896 GEO655621:GEO720896 GOK655621:GOK720896 GYG655621:GYG720896 HIC655621:HIC720896 HRY655621:HRY720896 IBU655621:IBU720896 ILQ655621:ILQ720896 IVM655621:IVM720896 JFI655621:JFI720896 JPE655621:JPE720896 JZA655621:JZA720896 KIW655621:KIW720896 KSS655621:KSS720896 LCO655621:LCO720896 LMK655621:LMK720896 LWG655621:LWG720896 MGC655621:MGC720896 MPY655621:MPY720896 MZU655621:MZU720896 NJQ655621:NJQ720896 NTM655621:NTM720896 ODI655621:ODI720896 ONE655621:ONE720896 OXA655621:OXA720896 PGW655621:PGW720896 PQS655621:PQS720896 QAO655621:QAO720896 QKK655621:QKK720896 QUG655621:QUG720896 REC655621:REC720896 RNY655621:RNY720896 RXU655621:RXU720896 SHQ655621:SHQ720896 SRM655621:SRM720896 TBI655621:TBI720896 TLE655621:TLE720896 TVA655621:TVA720896 UEW655621:UEW720896 UOS655621:UOS720896 UYO655621:UYO720896 VIK655621:VIK720896 VSG655621:VSG720896 WCC655621:WCC720896 WLY655621:WLY720896 WVU655621:WVU720896 M721157:M786432 JI721157:JI786432 TE721157:TE786432 ADA721157:ADA786432 AMW721157:AMW786432 AWS721157:AWS786432 BGO721157:BGO786432 BQK721157:BQK786432 CAG721157:CAG786432 CKC721157:CKC786432 CTY721157:CTY786432 DDU721157:DDU786432 DNQ721157:DNQ786432 DXM721157:DXM786432 EHI721157:EHI786432 ERE721157:ERE786432 FBA721157:FBA786432 FKW721157:FKW786432 FUS721157:FUS786432 GEO721157:GEO786432 GOK721157:GOK786432 GYG721157:GYG786432 HIC721157:HIC786432 HRY721157:HRY786432 IBU721157:IBU786432 ILQ721157:ILQ786432 IVM721157:IVM786432 JFI721157:JFI786432 JPE721157:JPE786432 JZA721157:JZA786432 KIW721157:KIW786432 KSS721157:KSS786432 LCO721157:LCO786432 LMK721157:LMK786432 LWG721157:LWG786432 MGC721157:MGC786432 MPY721157:MPY786432 MZU721157:MZU786432 NJQ721157:NJQ786432 NTM721157:NTM786432 ODI721157:ODI786432 ONE721157:ONE786432 OXA721157:OXA786432 PGW721157:PGW786432 PQS721157:PQS786432 QAO721157:QAO786432 QKK721157:QKK786432 QUG721157:QUG786432 REC721157:REC786432 RNY721157:RNY786432 RXU721157:RXU786432 SHQ721157:SHQ786432 SRM721157:SRM786432 TBI721157:TBI786432 TLE721157:TLE786432 TVA721157:TVA786432 UEW721157:UEW786432 UOS721157:UOS786432 UYO721157:UYO786432 VIK721157:VIK786432 VSG721157:VSG786432 WCC721157:WCC786432 WLY721157:WLY786432 WVU721157:WVU786432 M786693:M851968 JI786693:JI851968 TE786693:TE851968 ADA786693:ADA851968 AMW786693:AMW851968 AWS786693:AWS851968 BGO786693:BGO851968 BQK786693:BQK851968 CAG786693:CAG851968 CKC786693:CKC851968 CTY786693:CTY851968 DDU786693:DDU851968 DNQ786693:DNQ851968 DXM786693:DXM851968 EHI786693:EHI851968 ERE786693:ERE851968 FBA786693:FBA851968 FKW786693:FKW851968 FUS786693:FUS851968 GEO786693:GEO851968 GOK786693:GOK851968 GYG786693:GYG851968 HIC786693:HIC851968 HRY786693:HRY851968 IBU786693:IBU851968 ILQ786693:ILQ851968 IVM786693:IVM851968 JFI786693:JFI851968 JPE786693:JPE851968 JZA786693:JZA851968 KIW786693:KIW851968 KSS786693:KSS851968 LCO786693:LCO851968 LMK786693:LMK851968 LWG786693:LWG851968 MGC786693:MGC851968 MPY786693:MPY851968 MZU786693:MZU851968 NJQ786693:NJQ851968 NTM786693:NTM851968 ODI786693:ODI851968 ONE786693:ONE851968 OXA786693:OXA851968 PGW786693:PGW851968 PQS786693:PQS851968 QAO786693:QAO851968 QKK786693:QKK851968 QUG786693:QUG851968 REC786693:REC851968 RNY786693:RNY851968 RXU786693:RXU851968 SHQ786693:SHQ851968 SRM786693:SRM851968 TBI786693:TBI851968 TLE786693:TLE851968 TVA786693:TVA851968 UEW786693:UEW851968 UOS786693:UOS851968 UYO786693:UYO851968 VIK786693:VIK851968 VSG786693:VSG851968 WCC786693:WCC851968 WLY786693:WLY851968 WVU786693:WVU851968 M852229:M917504 JI852229:JI917504 TE852229:TE917504 ADA852229:ADA917504 AMW852229:AMW917504 AWS852229:AWS917504 BGO852229:BGO917504 BQK852229:BQK917504 CAG852229:CAG917504 CKC852229:CKC917504 CTY852229:CTY917504 DDU852229:DDU917504 DNQ852229:DNQ917504 DXM852229:DXM917504 EHI852229:EHI917504 ERE852229:ERE917504 FBA852229:FBA917504 FKW852229:FKW917504 FUS852229:FUS917504 GEO852229:GEO917504 GOK852229:GOK917504 GYG852229:GYG917504 HIC852229:HIC917504 HRY852229:HRY917504 IBU852229:IBU917504 ILQ852229:ILQ917504 IVM852229:IVM917504 JFI852229:JFI917504 JPE852229:JPE917504 JZA852229:JZA917504 KIW852229:KIW917504 KSS852229:KSS917504 LCO852229:LCO917504 LMK852229:LMK917504 LWG852229:LWG917504 MGC852229:MGC917504 MPY852229:MPY917504 MZU852229:MZU917504 NJQ852229:NJQ917504 NTM852229:NTM917504 ODI852229:ODI917504 ONE852229:ONE917504 OXA852229:OXA917504 PGW852229:PGW917504 PQS852229:PQS917504 QAO852229:QAO917504 QKK852229:QKK917504 QUG852229:QUG917504 REC852229:REC917504 RNY852229:RNY917504 RXU852229:RXU917504 SHQ852229:SHQ917504 SRM852229:SRM917504 TBI852229:TBI917504 TLE852229:TLE917504 TVA852229:TVA917504 UEW852229:UEW917504 UOS852229:UOS917504 UYO852229:UYO917504 VIK852229:VIK917504 VSG852229:VSG917504 WCC852229:WCC917504 WLY852229:WLY917504 WVU852229:WVU917504 M917765:M983040 JI917765:JI983040 TE917765:TE983040 ADA917765:ADA983040 AMW917765:AMW983040 AWS917765:AWS983040 BGO917765:BGO983040 BQK917765:BQK983040 CAG917765:CAG983040 CKC917765:CKC983040 CTY917765:CTY983040 DDU917765:DDU983040 DNQ917765:DNQ983040 DXM917765:DXM983040 EHI917765:EHI983040 ERE917765:ERE983040 FBA917765:FBA983040 FKW917765:FKW983040 FUS917765:FUS983040 GEO917765:GEO983040 GOK917765:GOK983040 GYG917765:GYG983040 HIC917765:HIC983040 HRY917765:HRY983040 IBU917765:IBU983040 ILQ917765:ILQ983040 IVM917765:IVM983040 JFI917765:JFI983040 JPE917765:JPE983040 JZA917765:JZA983040 KIW917765:KIW983040 KSS917765:KSS983040 LCO917765:LCO983040 LMK917765:LMK983040 LWG917765:LWG983040 MGC917765:MGC983040 MPY917765:MPY983040 MZU917765:MZU983040 NJQ917765:NJQ983040 NTM917765:NTM983040 ODI917765:ODI983040 ONE917765:ONE983040 OXA917765:OXA983040 PGW917765:PGW983040 PQS917765:PQS983040 QAO917765:QAO983040 QKK917765:QKK983040 QUG917765:QUG983040 REC917765:REC983040 RNY917765:RNY983040 RXU917765:RXU983040 SHQ917765:SHQ983040 SRM917765:SRM983040 TBI917765:TBI983040 TLE917765:TLE983040 TVA917765:TVA983040 UEW917765:UEW983040 UOS917765:UOS983040 UYO917765:UYO983040 VIK917765:VIK983040 VSG917765:VSG983040 WCC917765:WCC983040 WLY917765:WLY983040 WVU917765:WVU983040 M983301:M1048576 JI983301:JI1048576 TE983301:TE1048576 ADA983301:ADA1048576 AMW983301:AMW1048576 AWS983301:AWS1048576 BGO983301:BGO1048576 BQK983301:BQK1048576 CAG983301:CAG1048576 CKC983301:CKC1048576 CTY983301:CTY1048576 DDU983301:DDU1048576 DNQ983301:DNQ1048576 DXM983301:DXM1048576 EHI983301:EHI1048576 ERE983301:ERE1048576 FBA983301:FBA1048576 FKW983301:FKW1048576 FUS983301:FUS1048576 GEO983301:GEO1048576 GOK983301:GOK1048576 GYG983301:GYG1048576 HIC983301:HIC1048576 HRY983301:HRY1048576 IBU983301:IBU1048576 ILQ983301:ILQ1048576 IVM983301:IVM1048576 JFI983301:JFI1048576 JPE983301:JPE1048576 JZA983301:JZA1048576 KIW983301:KIW1048576 KSS983301:KSS1048576 LCO983301:LCO1048576 LMK983301:LMK1048576 LWG983301:LWG1048576 MGC983301:MGC1048576 MPY983301:MPY1048576 MZU983301:MZU1048576 NJQ983301:NJQ1048576 NTM983301:NTM1048576 ODI983301:ODI1048576 ONE983301:ONE1048576 OXA983301:OXA1048576 PGW983301:PGW1048576 PQS983301:PQS1048576 QAO983301:QAO1048576 QKK983301:QKK1048576 QUG983301:QUG1048576 REC983301:REC1048576 RNY983301:RNY1048576 RXU983301:RXU1048576 SHQ983301:SHQ1048576 SRM983301:SRM1048576 TBI983301:TBI1048576 TLE983301:TLE1048576 TVA983301:TVA1048576 UEW983301:UEW1048576 UOS983301:UOS1048576 UYO983301:UYO1048576 VIK983301:VIK1048576 VSG983301:VSG1048576 WCC983301:WCC1048576 WLY983301:WLY1048576 WVU983301:WVU1048576">
      <formula1>10</formula1>
    </dataValidation>
    <dataValidation type="textLength" operator="lessThanOrEqual" showInputMessage="1" showErrorMessage="1" error="làm lại đi" promptTitle="More Description" prompt="200 ký tự là tối đa" sqref="G2:G79 JC2:JC79 SY2:SY79 ACU2:ACU79 AMQ2:AMQ79 AWM2:AWM79 BGI2:BGI79 BQE2:BQE79 CAA2:CAA79 CJW2:CJW79 CTS2:CTS79 DDO2:DDO79 DNK2:DNK79 DXG2:DXG79 EHC2:EHC79 EQY2:EQY79 FAU2:FAU79 FKQ2:FKQ79 FUM2:FUM79 GEI2:GEI79 GOE2:GOE79 GYA2:GYA79 HHW2:HHW79 HRS2:HRS79 IBO2:IBO79 ILK2:ILK79 IVG2:IVG79 JFC2:JFC79 JOY2:JOY79 JYU2:JYU79 KIQ2:KIQ79 KSM2:KSM79 LCI2:LCI79 LME2:LME79 LWA2:LWA79 MFW2:MFW79 MPS2:MPS79 MZO2:MZO79 NJK2:NJK79 NTG2:NTG79 ODC2:ODC79 OMY2:OMY79 OWU2:OWU79 PGQ2:PGQ79 PQM2:PQM79 QAI2:QAI79 QKE2:QKE79 QUA2:QUA79 RDW2:RDW79 RNS2:RNS79 RXO2:RXO79 SHK2:SHK79 SRG2:SRG79 TBC2:TBC79 TKY2:TKY79 TUU2:TUU79 UEQ2:UEQ79 UOM2:UOM79 UYI2:UYI79 VIE2:VIE79 VSA2:VSA79 WBW2:WBW79 WLS2:WLS79 WVO2:WVO79 G65538:G65615 JC65538:JC65615 SY65538:SY65615 ACU65538:ACU65615 AMQ65538:AMQ65615 AWM65538:AWM65615 BGI65538:BGI65615 BQE65538:BQE65615 CAA65538:CAA65615 CJW65538:CJW65615 CTS65538:CTS65615 DDO65538:DDO65615 DNK65538:DNK65615 DXG65538:DXG65615 EHC65538:EHC65615 EQY65538:EQY65615 FAU65538:FAU65615 FKQ65538:FKQ65615 FUM65538:FUM65615 GEI65538:GEI65615 GOE65538:GOE65615 GYA65538:GYA65615 HHW65538:HHW65615 HRS65538:HRS65615 IBO65538:IBO65615 ILK65538:ILK65615 IVG65538:IVG65615 JFC65538:JFC65615 JOY65538:JOY65615 JYU65538:JYU65615 KIQ65538:KIQ65615 KSM65538:KSM65615 LCI65538:LCI65615 LME65538:LME65615 LWA65538:LWA65615 MFW65538:MFW65615 MPS65538:MPS65615 MZO65538:MZO65615 NJK65538:NJK65615 NTG65538:NTG65615 ODC65538:ODC65615 OMY65538:OMY65615 OWU65538:OWU65615 PGQ65538:PGQ65615 PQM65538:PQM65615 QAI65538:QAI65615 QKE65538:QKE65615 QUA65538:QUA65615 RDW65538:RDW65615 RNS65538:RNS65615 RXO65538:RXO65615 SHK65538:SHK65615 SRG65538:SRG65615 TBC65538:TBC65615 TKY65538:TKY65615 TUU65538:TUU65615 UEQ65538:UEQ65615 UOM65538:UOM65615 UYI65538:UYI65615 VIE65538:VIE65615 VSA65538:VSA65615 WBW65538:WBW65615 WLS65538:WLS65615 WVO65538:WVO65615 G131074:G131151 JC131074:JC131151 SY131074:SY131151 ACU131074:ACU131151 AMQ131074:AMQ131151 AWM131074:AWM131151 BGI131074:BGI131151 BQE131074:BQE131151 CAA131074:CAA131151 CJW131074:CJW131151 CTS131074:CTS131151 DDO131074:DDO131151 DNK131074:DNK131151 DXG131074:DXG131151 EHC131074:EHC131151 EQY131074:EQY131151 FAU131074:FAU131151 FKQ131074:FKQ131151 FUM131074:FUM131151 GEI131074:GEI131151 GOE131074:GOE131151 GYA131074:GYA131151 HHW131074:HHW131151 HRS131074:HRS131151 IBO131074:IBO131151 ILK131074:ILK131151 IVG131074:IVG131151 JFC131074:JFC131151 JOY131074:JOY131151 JYU131074:JYU131151 KIQ131074:KIQ131151 KSM131074:KSM131151 LCI131074:LCI131151 LME131074:LME131151 LWA131074:LWA131151 MFW131074:MFW131151 MPS131074:MPS131151 MZO131074:MZO131151 NJK131074:NJK131151 NTG131074:NTG131151 ODC131074:ODC131151 OMY131074:OMY131151 OWU131074:OWU131151 PGQ131074:PGQ131151 PQM131074:PQM131151 QAI131074:QAI131151 QKE131074:QKE131151 QUA131074:QUA131151 RDW131074:RDW131151 RNS131074:RNS131151 RXO131074:RXO131151 SHK131074:SHK131151 SRG131074:SRG131151 TBC131074:TBC131151 TKY131074:TKY131151 TUU131074:TUU131151 UEQ131074:UEQ131151 UOM131074:UOM131151 UYI131074:UYI131151 VIE131074:VIE131151 VSA131074:VSA131151 WBW131074:WBW131151 WLS131074:WLS131151 WVO131074:WVO131151 G196610:G196687 JC196610:JC196687 SY196610:SY196687 ACU196610:ACU196687 AMQ196610:AMQ196687 AWM196610:AWM196687 BGI196610:BGI196687 BQE196610:BQE196687 CAA196610:CAA196687 CJW196610:CJW196687 CTS196610:CTS196687 DDO196610:DDO196687 DNK196610:DNK196687 DXG196610:DXG196687 EHC196610:EHC196687 EQY196610:EQY196687 FAU196610:FAU196687 FKQ196610:FKQ196687 FUM196610:FUM196687 GEI196610:GEI196687 GOE196610:GOE196687 GYA196610:GYA196687 HHW196610:HHW196687 HRS196610:HRS196687 IBO196610:IBO196687 ILK196610:ILK196687 IVG196610:IVG196687 JFC196610:JFC196687 JOY196610:JOY196687 JYU196610:JYU196687 KIQ196610:KIQ196687 KSM196610:KSM196687 LCI196610:LCI196687 LME196610:LME196687 LWA196610:LWA196687 MFW196610:MFW196687 MPS196610:MPS196687 MZO196610:MZO196687 NJK196610:NJK196687 NTG196610:NTG196687 ODC196610:ODC196687 OMY196610:OMY196687 OWU196610:OWU196687 PGQ196610:PGQ196687 PQM196610:PQM196687 QAI196610:QAI196687 QKE196610:QKE196687 QUA196610:QUA196687 RDW196610:RDW196687 RNS196610:RNS196687 RXO196610:RXO196687 SHK196610:SHK196687 SRG196610:SRG196687 TBC196610:TBC196687 TKY196610:TKY196687 TUU196610:TUU196687 UEQ196610:UEQ196687 UOM196610:UOM196687 UYI196610:UYI196687 VIE196610:VIE196687 VSA196610:VSA196687 WBW196610:WBW196687 WLS196610:WLS196687 WVO196610:WVO196687 G262146:G262223 JC262146:JC262223 SY262146:SY262223 ACU262146:ACU262223 AMQ262146:AMQ262223 AWM262146:AWM262223 BGI262146:BGI262223 BQE262146:BQE262223 CAA262146:CAA262223 CJW262146:CJW262223 CTS262146:CTS262223 DDO262146:DDO262223 DNK262146:DNK262223 DXG262146:DXG262223 EHC262146:EHC262223 EQY262146:EQY262223 FAU262146:FAU262223 FKQ262146:FKQ262223 FUM262146:FUM262223 GEI262146:GEI262223 GOE262146:GOE262223 GYA262146:GYA262223 HHW262146:HHW262223 HRS262146:HRS262223 IBO262146:IBO262223 ILK262146:ILK262223 IVG262146:IVG262223 JFC262146:JFC262223 JOY262146:JOY262223 JYU262146:JYU262223 KIQ262146:KIQ262223 KSM262146:KSM262223 LCI262146:LCI262223 LME262146:LME262223 LWA262146:LWA262223 MFW262146:MFW262223 MPS262146:MPS262223 MZO262146:MZO262223 NJK262146:NJK262223 NTG262146:NTG262223 ODC262146:ODC262223 OMY262146:OMY262223 OWU262146:OWU262223 PGQ262146:PGQ262223 PQM262146:PQM262223 QAI262146:QAI262223 QKE262146:QKE262223 QUA262146:QUA262223 RDW262146:RDW262223 RNS262146:RNS262223 RXO262146:RXO262223 SHK262146:SHK262223 SRG262146:SRG262223 TBC262146:TBC262223 TKY262146:TKY262223 TUU262146:TUU262223 UEQ262146:UEQ262223 UOM262146:UOM262223 UYI262146:UYI262223 VIE262146:VIE262223 VSA262146:VSA262223 WBW262146:WBW262223 WLS262146:WLS262223 WVO262146:WVO262223 G327682:G327759 JC327682:JC327759 SY327682:SY327759 ACU327682:ACU327759 AMQ327682:AMQ327759 AWM327682:AWM327759 BGI327682:BGI327759 BQE327682:BQE327759 CAA327682:CAA327759 CJW327682:CJW327759 CTS327682:CTS327759 DDO327682:DDO327759 DNK327682:DNK327759 DXG327682:DXG327759 EHC327682:EHC327759 EQY327682:EQY327759 FAU327682:FAU327759 FKQ327682:FKQ327759 FUM327682:FUM327759 GEI327682:GEI327759 GOE327682:GOE327759 GYA327682:GYA327759 HHW327682:HHW327759 HRS327682:HRS327759 IBO327682:IBO327759 ILK327682:ILK327759 IVG327682:IVG327759 JFC327682:JFC327759 JOY327682:JOY327759 JYU327682:JYU327759 KIQ327682:KIQ327759 KSM327682:KSM327759 LCI327682:LCI327759 LME327682:LME327759 LWA327682:LWA327759 MFW327682:MFW327759 MPS327682:MPS327759 MZO327682:MZO327759 NJK327682:NJK327759 NTG327682:NTG327759 ODC327682:ODC327759 OMY327682:OMY327759 OWU327682:OWU327759 PGQ327682:PGQ327759 PQM327682:PQM327759 QAI327682:QAI327759 QKE327682:QKE327759 QUA327682:QUA327759 RDW327682:RDW327759 RNS327682:RNS327759 RXO327682:RXO327759 SHK327682:SHK327759 SRG327682:SRG327759 TBC327682:TBC327759 TKY327682:TKY327759 TUU327682:TUU327759 UEQ327682:UEQ327759 UOM327682:UOM327759 UYI327682:UYI327759 VIE327682:VIE327759 VSA327682:VSA327759 WBW327682:WBW327759 WLS327682:WLS327759 WVO327682:WVO327759 G393218:G393295 JC393218:JC393295 SY393218:SY393295 ACU393218:ACU393295 AMQ393218:AMQ393295 AWM393218:AWM393295 BGI393218:BGI393295 BQE393218:BQE393295 CAA393218:CAA393295 CJW393218:CJW393295 CTS393218:CTS393295 DDO393218:DDO393295 DNK393218:DNK393295 DXG393218:DXG393295 EHC393218:EHC393295 EQY393218:EQY393295 FAU393218:FAU393295 FKQ393218:FKQ393295 FUM393218:FUM393295 GEI393218:GEI393295 GOE393218:GOE393295 GYA393218:GYA393295 HHW393218:HHW393295 HRS393218:HRS393295 IBO393218:IBO393295 ILK393218:ILK393295 IVG393218:IVG393295 JFC393218:JFC393295 JOY393218:JOY393295 JYU393218:JYU393295 KIQ393218:KIQ393295 KSM393218:KSM393295 LCI393218:LCI393295 LME393218:LME393295 LWA393218:LWA393295 MFW393218:MFW393295 MPS393218:MPS393295 MZO393218:MZO393295 NJK393218:NJK393295 NTG393218:NTG393295 ODC393218:ODC393295 OMY393218:OMY393295 OWU393218:OWU393295 PGQ393218:PGQ393295 PQM393218:PQM393295 QAI393218:QAI393295 QKE393218:QKE393295 QUA393218:QUA393295 RDW393218:RDW393295 RNS393218:RNS393295 RXO393218:RXO393295 SHK393218:SHK393295 SRG393218:SRG393295 TBC393218:TBC393295 TKY393218:TKY393295 TUU393218:TUU393295 UEQ393218:UEQ393295 UOM393218:UOM393295 UYI393218:UYI393295 VIE393218:VIE393295 VSA393218:VSA393295 WBW393218:WBW393295 WLS393218:WLS393295 WVO393218:WVO393295 G458754:G458831 JC458754:JC458831 SY458754:SY458831 ACU458754:ACU458831 AMQ458754:AMQ458831 AWM458754:AWM458831 BGI458754:BGI458831 BQE458754:BQE458831 CAA458754:CAA458831 CJW458754:CJW458831 CTS458754:CTS458831 DDO458754:DDO458831 DNK458754:DNK458831 DXG458754:DXG458831 EHC458754:EHC458831 EQY458754:EQY458831 FAU458754:FAU458831 FKQ458754:FKQ458831 FUM458754:FUM458831 GEI458754:GEI458831 GOE458754:GOE458831 GYA458754:GYA458831 HHW458754:HHW458831 HRS458754:HRS458831 IBO458754:IBO458831 ILK458754:ILK458831 IVG458754:IVG458831 JFC458754:JFC458831 JOY458754:JOY458831 JYU458754:JYU458831 KIQ458754:KIQ458831 KSM458754:KSM458831 LCI458754:LCI458831 LME458754:LME458831 LWA458754:LWA458831 MFW458754:MFW458831 MPS458754:MPS458831 MZO458754:MZO458831 NJK458754:NJK458831 NTG458754:NTG458831 ODC458754:ODC458831 OMY458754:OMY458831 OWU458754:OWU458831 PGQ458754:PGQ458831 PQM458754:PQM458831 QAI458754:QAI458831 QKE458754:QKE458831 QUA458754:QUA458831 RDW458754:RDW458831 RNS458754:RNS458831 RXO458754:RXO458831 SHK458754:SHK458831 SRG458754:SRG458831 TBC458754:TBC458831 TKY458754:TKY458831 TUU458754:TUU458831 UEQ458754:UEQ458831 UOM458754:UOM458831 UYI458754:UYI458831 VIE458754:VIE458831 VSA458754:VSA458831 WBW458754:WBW458831 WLS458754:WLS458831 WVO458754:WVO458831 G524290:G524367 JC524290:JC524367 SY524290:SY524367 ACU524290:ACU524367 AMQ524290:AMQ524367 AWM524290:AWM524367 BGI524290:BGI524367 BQE524290:BQE524367 CAA524290:CAA524367 CJW524290:CJW524367 CTS524290:CTS524367 DDO524290:DDO524367 DNK524290:DNK524367 DXG524290:DXG524367 EHC524290:EHC524367 EQY524290:EQY524367 FAU524290:FAU524367 FKQ524290:FKQ524367 FUM524290:FUM524367 GEI524290:GEI524367 GOE524290:GOE524367 GYA524290:GYA524367 HHW524290:HHW524367 HRS524290:HRS524367 IBO524290:IBO524367 ILK524290:ILK524367 IVG524290:IVG524367 JFC524290:JFC524367 JOY524290:JOY524367 JYU524290:JYU524367 KIQ524290:KIQ524367 KSM524290:KSM524367 LCI524290:LCI524367 LME524290:LME524367 LWA524290:LWA524367 MFW524290:MFW524367 MPS524290:MPS524367 MZO524290:MZO524367 NJK524290:NJK524367 NTG524290:NTG524367 ODC524290:ODC524367 OMY524290:OMY524367 OWU524290:OWU524367 PGQ524290:PGQ524367 PQM524290:PQM524367 QAI524290:QAI524367 QKE524290:QKE524367 QUA524290:QUA524367 RDW524290:RDW524367 RNS524290:RNS524367 RXO524290:RXO524367 SHK524290:SHK524367 SRG524290:SRG524367 TBC524290:TBC524367 TKY524290:TKY524367 TUU524290:TUU524367 UEQ524290:UEQ524367 UOM524290:UOM524367 UYI524290:UYI524367 VIE524290:VIE524367 VSA524290:VSA524367 WBW524290:WBW524367 WLS524290:WLS524367 WVO524290:WVO524367 G589826:G589903 JC589826:JC589903 SY589826:SY589903 ACU589826:ACU589903 AMQ589826:AMQ589903 AWM589826:AWM589903 BGI589826:BGI589903 BQE589826:BQE589903 CAA589826:CAA589903 CJW589826:CJW589903 CTS589826:CTS589903 DDO589826:DDO589903 DNK589826:DNK589903 DXG589826:DXG589903 EHC589826:EHC589903 EQY589826:EQY589903 FAU589826:FAU589903 FKQ589826:FKQ589903 FUM589826:FUM589903 GEI589826:GEI589903 GOE589826:GOE589903 GYA589826:GYA589903 HHW589826:HHW589903 HRS589826:HRS589903 IBO589826:IBO589903 ILK589826:ILK589903 IVG589826:IVG589903 JFC589826:JFC589903 JOY589826:JOY589903 JYU589826:JYU589903 KIQ589826:KIQ589903 KSM589826:KSM589903 LCI589826:LCI589903 LME589826:LME589903 LWA589826:LWA589903 MFW589826:MFW589903 MPS589826:MPS589903 MZO589826:MZO589903 NJK589826:NJK589903 NTG589826:NTG589903 ODC589826:ODC589903 OMY589826:OMY589903 OWU589826:OWU589903 PGQ589826:PGQ589903 PQM589826:PQM589903 QAI589826:QAI589903 QKE589826:QKE589903 QUA589826:QUA589903 RDW589826:RDW589903 RNS589826:RNS589903 RXO589826:RXO589903 SHK589826:SHK589903 SRG589826:SRG589903 TBC589826:TBC589903 TKY589826:TKY589903 TUU589826:TUU589903 UEQ589826:UEQ589903 UOM589826:UOM589903 UYI589826:UYI589903 VIE589826:VIE589903 VSA589826:VSA589903 WBW589826:WBW589903 WLS589826:WLS589903 WVO589826:WVO589903 G655362:G655439 JC655362:JC655439 SY655362:SY655439 ACU655362:ACU655439 AMQ655362:AMQ655439 AWM655362:AWM655439 BGI655362:BGI655439 BQE655362:BQE655439 CAA655362:CAA655439 CJW655362:CJW655439 CTS655362:CTS655439 DDO655362:DDO655439 DNK655362:DNK655439 DXG655362:DXG655439 EHC655362:EHC655439 EQY655362:EQY655439 FAU655362:FAU655439 FKQ655362:FKQ655439 FUM655362:FUM655439 GEI655362:GEI655439 GOE655362:GOE655439 GYA655362:GYA655439 HHW655362:HHW655439 HRS655362:HRS655439 IBO655362:IBO655439 ILK655362:ILK655439 IVG655362:IVG655439 JFC655362:JFC655439 JOY655362:JOY655439 JYU655362:JYU655439 KIQ655362:KIQ655439 KSM655362:KSM655439 LCI655362:LCI655439 LME655362:LME655439 LWA655362:LWA655439 MFW655362:MFW655439 MPS655362:MPS655439 MZO655362:MZO655439 NJK655362:NJK655439 NTG655362:NTG655439 ODC655362:ODC655439 OMY655362:OMY655439 OWU655362:OWU655439 PGQ655362:PGQ655439 PQM655362:PQM655439 QAI655362:QAI655439 QKE655362:QKE655439 QUA655362:QUA655439 RDW655362:RDW655439 RNS655362:RNS655439 RXO655362:RXO655439 SHK655362:SHK655439 SRG655362:SRG655439 TBC655362:TBC655439 TKY655362:TKY655439 TUU655362:TUU655439 UEQ655362:UEQ655439 UOM655362:UOM655439 UYI655362:UYI655439 VIE655362:VIE655439 VSA655362:VSA655439 WBW655362:WBW655439 WLS655362:WLS655439 WVO655362:WVO655439 G720898:G720975 JC720898:JC720975 SY720898:SY720975 ACU720898:ACU720975 AMQ720898:AMQ720975 AWM720898:AWM720975 BGI720898:BGI720975 BQE720898:BQE720975 CAA720898:CAA720975 CJW720898:CJW720975 CTS720898:CTS720975 DDO720898:DDO720975 DNK720898:DNK720975 DXG720898:DXG720975 EHC720898:EHC720975 EQY720898:EQY720975 FAU720898:FAU720975 FKQ720898:FKQ720975 FUM720898:FUM720975 GEI720898:GEI720975 GOE720898:GOE720975 GYA720898:GYA720975 HHW720898:HHW720975 HRS720898:HRS720975 IBO720898:IBO720975 ILK720898:ILK720975 IVG720898:IVG720975 JFC720898:JFC720975 JOY720898:JOY720975 JYU720898:JYU720975 KIQ720898:KIQ720975 KSM720898:KSM720975 LCI720898:LCI720975 LME720898:LME720975 LWA720898:LWA720975 MFW720898:MFW720975 MPS720898:MPS720975 MZO720898:MZO720975 NJK720898:NJK720975 NTG720898:NTG720975 ODC720898:ODC720975 OMY720898:OMY720975 OWU720898:OWU720975 PGQ720898:PGQ720975 PQM720898:PQM720975 QAI720898:QAI720975 QKE720898:QKE720975 QUA720898:QUA720975 RDW720898:RDW720975 RNS720898:RNS720975 RXO720898:RXO720975 SHK720898:SHK720975 SRG720898:SRG720975 TBC720898:TBC720975 TKY720898:TKY720975 TUU720898:TUU720975 UEQ720898:UEQ720975 UOM720898:UOM720975 UYI720898:UYI720975 VIE720898:VIE720975 VSA720898:VSA720975 WBW720898:WBW720975 WLS720898:WLS720975 WVO720898:WVO720975 G786434:G786511 JC786434:JC786511 SY786434:SY786511 ACU786434:ACU786511 AMQ786434:AMQ786511 AWM786434:AWM786511 BGI786434:BGI786511 BQE786434:BQE786511 CAA786434:CAA786511 CJW786434:CJW786511 CTS786434:CTS786511 DDO786434:DDO786511 DNK786434:DNK786511 DXG786434:DXG786511 EHC786434:EHC786511 EQY786434:EQY786511 FAU786434:FAU786511 FKQ786434:FKQ786511 FUM786434:FUM786511 GEI786434:GEI786511 GOE786434:GOE786511 GYA786434:GYA786511 HHW786434:HHW786511 HRS786434:HRS786511 IBO786434:IBO786511 ILK786434:ILK786511 IVG786434:IVG786511 JFC786434:JFC786511 JOY786434:JOY786511 JYU786434:JYU786511 KIQ786434:KIQ786511 KSM786434:KSM786511 LCI786434:LCI786511 LME786434:LME786511 LWA786434:LWA786511 MFW786434:MFW786511 MPS786434:MPS786511 MZO786434:MZO786511 NJK786434:NJK786511 NTG786434:NTG786511 ODC786434:ODC786511 OMY786434:OMY786511 OWU786434:OWU786511 PGQ786434:PGQ786511 PQM786434:PQM786511 QAI786434:QAI786511 QKE786434:QKE786511 QUA786434:QUA786511 RDW786434:RDW786511 RNS786434:RNS786511 RXO786434:RXO786511 SHK786434:SHK786511 SRG786434:SRG786511 TBC786434:TBC786511 TKY786434:TKY786511 TUU786434:TUU786511 UEQ786434:UEQ786511 UOM786434:UOM786511 UYI786434:UYI786511 VIE786434:VIE786511 VSA786434:VSA786511 WBW786434:WBW786511 WLS786434:WLS786511 WVO786434:WVO786511 G851970:G852047 JC851970:JC852047 SY851970:SY852047 ACU851970:ACU852047 AMQ851970:AMQ852047 AWM851970:AWM852047 BGI851970:BGI852047 BQE851970:BQE852047 CAA851970:CAA852047 CJW851970:CJW852047 CTS851970:CTS852047 DDO851970:DDO852047 DNK851970:DNK852047 DXG851970:DXG852047 EHC851970:EHC852047 EQY851970:EQY852047 FAU851970:FAU852047 FKQ851970:FKQ852047 FUM851970:FUM852047 GEI851970:GEI852047 GOE851970:GOE852047 GYA851970:GYA852047 HHW851970:HHW852047 HRS851970:HRS852047 IBO851970:IBO852047 ILK851970:ILK852047 IVG851970:IVG852047 JFC851970:JFC852047 JOY851970:JOY852047 JYU851970:JYU852047 KIQ851970:KIQ852047 KSM851970:KSM852047 LCI851970:LCI852047 LME851970:LME852047 LWA851970:LWA852047 MFW851970:MFW852047 MPS851970:MPS852047 MZO851970:MZO852047 NJK851970:NJK852047 NTG851970:NTG852047 ODC851970:ODC852047 OMY851970:OMY852047 OWU851970:OWU852047 PGQ851970:PGQ852047 PQM851970:PQM852047 QAI851970:QAI852047 QKE851970:QKE852047 QUA851970:QUA852047 RDW851970:RDW852047 RNS851970:RNS852047 RXO851970:RXO852047 SHK851970:SHK852047 SRG851970:SRG852047 TBC851970:TBC852047 TKY851970:TKY852047 TUU851970:TUU852047 UEQ851970:UEQ852047 UOM851970:UOM852047 UYI851970:UYI852047 VIE851970:VIE852047 VSA851970:VSA852047 WBW851970:WBW852047 WLS851970:WLS852047 WVO851970:WVO852047 G917506:G917583 JC917506:JC917583 SY917506:SY917583 ACU917506:ACU917583 AMQ917506:AMQ917583 AWM917506:AWM917583 BGI917506:BGI917583 BQE917506:BQE917583 CAA917506:CAA917583 CJW917506:CJW917583 CTS917506:CTS917583 DDO917506:DDO917583 DNK917506:DNK917583 DXG917506:DXG917583 EHC917506:EHC917583 EQY917506:EQY917583 FAU917506:FAU917583 FKQ917506:FKQ917583 FUM917506:FUM917583 GEI917506:GEI917583 GOE917506:GOE917583 GYA917506:GYA917583 HHW917506:HHW917583 HRS917506:HRS917583 IBO917506:IBO917583 ILK917506:ILK917583 IVG917506:IVG917583 JFC917506:JFC917583 JOY917506:JOY917583 JYU917506:JYU917583 KIQ917506:KIQ917583 KSM917506:KSM917583 LCI917506:LCI917583 LME917506:LME917583 LWA917506:LWA917583 MFW917506:MFW917583 MPS917506:MPS917583 MZO917506:MZO917583 NJK917506:NJK917583 NTG917506:NTG917583 ODC917506:ODC917583 OMY917506:OMY917583 OWU917506:OWU917583 PGQ917506:PGQ917583 PQM917506:PQM917583 QAI917506:QAI917583 QKE917506:QKE917583 QUA917506:QUA917583 RDW917506:RDW917583 RNS917506:RNS917583 RXO917506:RXO917583 SHK917506:SHK917583 SRG917506:SRG917583 TBC917506:TBC917583 TKY917506:TKY917583 TUU917506:TUU917583 UEQ917506:UEQ917583 UOM917506:UOM917583 UYI917506:UYI917583 VIE917506:VIE917583 VSA917506:VSA917583 WBW917506:WBW917583 WLS917506:WLS917583 WVO917506:WVO917583 G983042:G983119 JC983042:JC983119 SY983042:SY983119 ACU983042:ACU983119 AMQ983042:AMQ983119 AWM983042:AWM983119 BGI983042:BGI983119 BQE983042:BQE983119 CAA983042:CAA983119 CJW983042:CJW983119 CTS983042:CTS983119 DDO983042:DDO983119 DNK983042:DNK983119 DXG983042:DXG983119 EHC983042:EHC983119 EQY983042:EQY983119 FAU983042:FAU983119 FKQ983042:FKQ983119 FUM983042:FUM983119 GEI983042:GEI983119 GOE983042:GOE983119 GYA983042:GYA983119 HHW983042:HHW983119 HRS983042:HRS983119 IBO983042:IBO983119 ILK983042:ILK983119 IVG983042:IVG983119 JFC983042:JFC983119 JOY983042:JOY983119 JYU983042:JYU983119 KIQ983042:KIQ983119 KSM983042:KSM983119 LCI983042:LCI983119 LME983042:LME983119 LWA983042:LWA983119 MFW983042:MFW983119 MPS983042:MPS983119 MZO983042:MZO983119 NJK983042:NJK983119 NTG983042:NTG983119 ODC983042:ODC983119 OMY983042:OMY983119 OWU983042:OWU983119 PGQ983042:PGQ983119 PQM983042:PQM983119 QAI983042:QAI983119 QKE983042:QKE983119 QUA983042:QUA983119 RDW983042:RDW983119 RNS983042:RNS983119 RXO983042:RXO983119 SHK983042:SHK983119 SRG983042:SRG983119 TBC983042:TBC983119 TKY983042:TKY983119 TUU983042:TUU983119 UEQ983042:UEQ983119 UOM983042:UOM983119 UYI983042:UYI983119 VIE983042:VIE983119 VSA983042:VSA983119 WBW983042:WBW983119 WLS983042:WLS983119 WVO983042:WVO983119 G82:G65536 JC82:JC65536 SY82:SY65536 ACU82:ACU65536 AMQ82:AMQ65536 AWM82:AWM65536 BGI82:BGI65536 BQE82:BQE65536 CAA82:CAA65536 CJW82:CJW65536 CTS82:CTS65536 DDO82:DDO65536 DNK82:DNK65536 DXG82:DXG65536 EHC82:EHC65536 EQY82:EQY65536 FAU82:FAU65536 FKQ82:FKQ65536 FUM82:FUM65536 GEI82:GEI65536 GOE82:GOE65536 GYA82:GYA65536 HHW82:HHW65536 HRS82:HRS65536 IBO82:IBO65536 ILK82:ILK65536 IVG82:IVG65536 JFC82:JFC65536 JOY82:JOY65536 JYU82:JYU65536 KIQ82:KIQ65536 KSM82:KSM65536 LCI82:LCI65536 LME82:LME65536 LWA82:LWA65536 MFW82:MFW65536 MPS82:MPS65536 MZO82:MZO65536 NJK82:NJK65536 NTG82:NTG65536 ODC82:ODC65536 OMY82:OMY65536 OWU82:OWU65536 PGQ82:PGQ65536 PQM82:PQM65536 QAI82:QAI65536 QKE82:QKE65536 QUA82:QUA65536 RDW82:RDW65536 RNS82:RNS65536 RXO82:RXO65536 SHK82:SHK65536 SRG82:SRG65536 TBC82:TBC65536 TKY82:TKY65536 TUU82:TUU65536 UEQ82:UEQ65536 UOM82:UOM65536 UYI82:UYI65536 VIE82:VIE65536 VSA82:VSA65536 WBW82:WBW65536 WLS82:WLS65536 WVO82:WVO65536 G65618:G131072 JC65618:JC131072 SY65618:SY131072 ACU65618:ACU131072 AMQ65618:AMQ131072 AWM65618:AWM131072 BGI65618:BGI131072 BQE65618:BQE131072 CAA65618:CAA131072 CJW65618:CJW131072 CTS65618:CTS131072 DDO65618:DDO131072 DNK65618:DNK131072 DXG65618:DXG131072 EHC65618:EHC131072 EQY65618:EQY131072 FAU65618:FAU131072 FKQ65618:FKQ131072 FUM65618:FUM131072 GEI65618:GEI131072 GOE65618:GOE131072 GYA65618:GYA131072 HHW65618:HHW131072 HRS65618:HRS131072 IBO65618:IBO131072 ILK65618:ILK131072 IVG65618:IVG131072 JFC65618:JFC131072 JOY65618:JOY131072 JYU65618:JYU131072 KIQ65618:KIQ131072 KSM65618:KSM131072 LCI65618:LCI131072 LME65618:LME131072 LWA65618:LWA131072 MFW65618:MFW131072 MPS65618:MPS131072 MZO65618:MZO131072 NJK65618:NJK131072 NTG65618:NTG131072 ODC65618:ODC131072 OMY65618:OMY131072 OWU65618:OWU131072 PGQ65618:PGQ131072 PQM65618:PQM131072 QAI65618:QAI131072 QKE65618:QKE131072 QUA65618:QUA131072 RDW65618:RDW131072 RNS65618:RNS131072 RXO65618:RXO131072 SHK65618:SHK131072 SRG65618:SRG131072 TBC65618:TBC131072 TKY65618:TKY131072 TUU65618:TUU131072 UEQ65618:UEQ131072 UOM65618:UOM131072 UYI65618:UYI131072 VIE65618:VIE131072 VSA65618:VSA131072 WBW65618:WBW131072 WLS65618:WLS131072 WVO65618:WVO131072 G131154:G196608 JC131154:JC196608 SY131154:SY196608 ACU131154:ACU196608 AMQ131154:AMQ196608 AWM131154:AWM196608 BGI131154:BGI196608 BQE131154:BQE196608 CAA131154:CAA196608 CJW131154:CJW196608 CTS131154:CTS196608 DDO131154:DDO196608 DNK131154:DNK196608 DXG131154:DXG196608 EHC131154:EHC196608 EQY131154:EQY196608 FAU131154:FAU196608 FKQ131154:FKQ196608 FUM131154:FUM196608 GEI131154:GEI196608 GOE131154:GOE196608 GYA131154:GYA196608 HHW131154:HHW196608 HRS131154:HRS196608 IBO131154:IBO196608 ILK131154:ILK196608 IVG131154:IVG196608 JFC131154:JFC196608 JOY131154:JOY196608 JYU131154:JYU196608 KIQ131154:KIQ196608 KSM131154:KSM196608 LCI131154:LCI196608 LME131154:LME196608 LWA131154:LWA196608 MFW131154:MFW196608 MPS131154:MPS196608 MZO131154:MZO196608 NJK131154:NJK196608 NTG131154:NTG196608 ODC131154:ODC196608 OMY131154:OMY196608 OWU131154:OWU196608 PGQ131154:PGQ196608 PQM131154:PQM196608 QAI131154:QAI196608 QKE131154:QKE196608 QUA131154:QUA196608 RDW131154:RDW196608 RNS131154:RNS196608 RXO131154:RXO196608 SHK131154:SHK196608 SRG131154:SRG196608 TBC131154:TBC196608 TKY131154:TKY196608 TUU131154:TUU196608 UEQ131154:UEQ196608 UOM131154:UOM196608 UYI131154:UYI196608 VIE131154:VIE196608 VSA131154:VSA196608 WBW131154:WBW196608 WLS131154:WLS196608 WVO131154:WVO196608 G196690:G262144 JC196690:JC262144 SY196690:SY262144 ACU196690:ACU262144 AMQ196690:AMQ262144 AWM196690:AWM262144 BGI196690:BGI262144 BQE196690:BQE262144 CAA196690:CAA262144 CJW196690:CJW262144 CTS196690:CTS262144 DDO196690:DDO262144 DNK196690:DNK262144 DXG196690:DXG262144 EHC196690:EHC262144 EQY196690:EQY262144 FAU196690:FAU262144 FKQ196690:FKQ262144 FUM196690:FUM262144 GEI196690:GEI262144 GOE196690:GOE262144 GYA196690:GYA262144 HHW196690:HHW262144 HRS196690:HRS262144 IBO196690:IBO262144 ILK196690:ILK262144 IVG196690:IVG262144 JFC196690:JFC262144 JOY196690:JOY262144 JYU196690:JYU262144 KIQ196690:KIQ262144 KSM196690:KSM262144 LCI196690:LCI262144 LME196690:LME262144 LWA196690:LWA262144 MFW196690:MFW262144 MPS196690:MPS262144 MZO196690:MZO262144 NJK196690:NJK262144 NTG196690:NTG262144 ODC196690:ODC262144 OMY196690:OMY262144 OWU196690:OWU262144 PGQ196690:PGQ262144 PQM196690:PQM262144 QAI196690:QAI262144 QKE196690:QKE262144 QUA196690:QUA262144 RDW196690:RDW262144 RNS196690:RNS262144 RXO196690:RXO262144 SHK196690:SHK262144 SRG196690:SRG262144 TBC196690:TBC262144 TKY196690:TKY262144 TUU196690:TUU262144 UEQ196690:UEQ262144 UOM196690:UOM262144 UYI196690:UYI262144 VIE196690:VIE262144 VSA196690:VSA262144 WBW196690:WBW262144 WLS196690:WLS262144 WVO196690:WVO262144 G262226:G327680 JC262226:JC327680 SY262226:SY327680 ACU262226:ACU327680 AMQ262226:AMQ327680 AWM262226:AWM327680 BGI262226:BGI327680 BQE262226:BQE327680 CAA262226:CAA327680 CJW262226:CJW327680 CTS262226:CTS327680 DDO262226:DDO327680 DNK262226:DNK327680 DXG262226:DXG327680 EHC262226:EHC327680 EQY262226:EQY327680 FAU262226:FAU327680 FKQ262226:FKQ327680 FUM262226:FUM327680 GEI262226:GEI327680 GOE262226:GOE327680 GYA262226:GYA327680 HHW262226:HHW327680 HRS262226:HRS327680 IBO262226:IBO327680 ILK262226:ILK327680 IVG262226:IVG327680 JFC262226:JFC327680 JOY262226:JOY327680 JYU262226:JYU327680 KIQ262226:KIQ327680 KSM262226:KSM327680 LCI262226:LCI327680 LME262226:LME327680 LWA262226:LWA327680 MFW262226:MFW327680 MPS262226:MPS327680 MZO262226:MZO327680 NJK262226:NJK327680 NTG262226:NTG327680 ODC262226:ODC327680 OMY262226:OMY327680 OWU262226:OWU327680 PGQ262226:PGQ327680 PQM262226:PQM327680 QAI262226:QAI327680 QKE262226:QKE327680 QUA262226:QUA327680 RDW262226:RDW327680 RNS262226:RNS327680 RXO262226:RXO327680 SHK262226:SHK327680 SRG262226:SRG327680 TBC262226:TBC327680 TKY262226:TKY327680 TUU262226:TUU327680 UEQ262226:UEQ327680 UOM262226:UOM327680 UYI262226:UYI327680 VIE262226:VIE327680 VSA262226:VSA327680 WBW262226:WBW327680 WLS262226:WLS327680 WVO262226:WVO327680 G327762:G393216 JC327762:JC393216 SY327762:SY393216 ACU327762:ACU393216 AMQ327762:AMQ393216 AWM327762:AWM393216 BGI327762:BGI393216 BQE327762:BQE393216 CAA327762:CAA393216 CJW327762:CJW393216 CTS327762:CTS393216 DDO327762:DDO393216 DNK327762:DNK393216 DXG327762:DXG393216 EHC327762:EHC393216 EQY327762:EQY393216 FAU327762:FAU393216 FKQ327762:FKQ393216 FUM327762:FUM393216 GEI327762:GEI393216 GOE327762:GOE393216 GYA327762:GYA393216 HHW327762:HHW393216 HRS327762:HRS393216 IBO327762:IBO393216 ILK327762:ILK393216 IVG327762:IVG393216 JFC327762:JFC393216 JOY327762:JOY393216 JYU327762:JYU393216 KIQ327762:KIQ393216 KSM327762:KSM393216 LCI327762:LCI393216 LME327762:LME393216 LWA327762:LWA393216 MFW327762:MFW393216 MPS327762:MPS393216 MZO327762:MZO393216 NJK327762:NJK393216 NTG327762:NTG393216 ODC327762:ODC393216 OMY327762:OMY393216 OWU327762:OWU393216 PGQ327762:PGQ393216 PQM327762:PQM393216 QAI327762:QAI393216 QKE327762:QKE393216 QUA327762:QUA393216 RDW327762:RDW393216 RNS327762:RNS393216 RXO327762:RXO393216 SHK327762:SHK393216 SRG327762:SRG393216 TBC327762:TBC393216 TKY327762:TKY393216 TUU327762:TUU393216 UEQ327762:UEQ393216 UOM327762:UOM393216 UYI327762:UYI393216 VIE327762:VIE393216 VSA327762:VSA393216 WBW327762:WBW393216 WLS327762:WLS393216 WVO327762:WVO393216 G393298:G458752 JC393298:JC458752 SY393298:SY458752 ACU393298:ACU458752 AMQ393298:AMQ458752 AWM393298:AWM458752 BGI393298:BGI458752 BQE393298:BQE458752 CAA393298:CAA458752 CJW393298:CJW458752 CTS393298:CTS458752 DDO393298:DDO458752 DNK393298:DNK458752 DXG393298:DXG458752 EHC393298:EHC458752 EQY393298:EQY458752 FAU393298:FAU458752 FKQ393298:FKQ458752 FUM393298:FUM458752 GEI393298:GEI458752 GOE393298:GOE458752 GYA393298:GYA458752 HHW393298:HHW458752 HRS393298:HRS458752 IBO393298:IBO458752 ILK393298:ILK458752 IVG393298:IVG458752 JFC393298:JFC458752 JOY393298:JOY458752 JYU393298:JYU458752 KIQ393298:KIQ458752 KSM393298:KSM458752 LCI393298:LCI458752 LME393298:LME458752 LWA393298:LWA458752 MFW393298:MFW458752 MPS393298:MPS458752 MZO393298:MZO458752 NJK393298:NJK458752 NTG393298:NTG458752 ODC393298:ODC458752 OMY393298:OMY458752 OWU393298:OWU458752 PGQ393298:PGQ458752 PQM393298:PQM458752 QAI393298:QAI458752 QKE393298:QKE458752 QUA393298:QUA458752 RDW393298:RDW458752 RNS393298:RNS458752 RXO393298:RXO458752 SHK393298:SHK458752 SRG393298:SRG458752 TBC393298:TBC458752 TKY393298:TKY458752 TUU393298:TUU458752 UEQ393298:UEQ458752 UOM393298:UOM458752 UYI393298:UYI458752 VIE393298:VIE458752 VSA393298:VSA458752 WBW393298:WBW458752 WLS393298:WLS458752 WVO393298:WVO458752 G458834:G524288 JC458834:JC524288 SY458834:SY524288 ACU458834:ACU524288 AMQ458834:AMQ524288 AWM458834:AWM524288 BGI458834:BGI524288 BQE458834:BQE524288 CAA458834:CAA524288 CJW458834:CJW524288 CTS458834:CTS524288 DDO458834:DDO524288 DNK458834:DNK524288 DXG458834:DXG524288 EHC458834:EHC524288 EQY458834:EQY524288 FAU458834:FAU524288 FKQ458834:FKQ524288 FUM458834:FUM524288 GEI458834:GEI524288 GOE458834:GOE524288 GYA458834:GYA524288 HHW458834:HHW524288 HRS458834:HRS524288 IBO458834:IBO524288 ILK458834:ILK524288 IVG458834:IVG524288 JFC458834:JFC524288 JOY458834:JOY524288 JYU458834:JYU524288 KIQ458834:KIQ524288 KSM458834:KSM524288 LCI458834:LCI524288 LME458834:LME524288 LWA458834:LWA524288 MFW458834:MFW524288 MPS458834:MPS524288 MZO458834:MZO524288 NJK458834:NJK524288 NTG458834:NTG524288 ODC458834:ODC524288 OMY458834:OMY524288 OWU458834:OWU524288 PGQ458834:PGQ524288 PQM458834:PQM524288 QAI458834:QAI524288 QKE458834:QKE524288 QUA458834:QUA524288 RDW458834:RDW524288 RNS458834:RNS524288 RXO458834:RXO524288 SHK458834:SHK524288 SRG458834:SRG524288 TBC458834:TBC524288 TKY458834:TKY524288 TUU458834:TUU524288 UEQ458834:UEQ524288 UOM458834:UOM524288 UYI458834:UYI524288 VIE458834:VIE524288 VSA458834:VSA524288 WBW458834:WBW524288 WLS458834:WLS524288 WVO458834:WVO524288 G524370:G589824 JC524370:JC589824 SY524370:SY589824 ACU524370:ACU589824 AMQ524370:AMQ589824 AWM524370:AWM589824 BGI524370:BGI589824 BQE524370:BQE589824 CAA524370:CAA589824 CJW524370:CJW589824 CTS524370:CTS589824 DDO524370:DDO589824 DNK524370:DNK589824 DXG524370:DXG589824 EHC524370:EHC589824 EQY524370:EQY589824 FAU524370:FAU589824 FKQ524370:FKQ589824 FUM524370:FUM589824 GEI524370:GEI589824 GOE524370:GOE589824 GYA524370:GYA589824 HHW524370:HHW589824 HRS524370:HRS589824 IBO524370:IBO589824 ILK524370:ILK589824 IVG524370:IVG589824 JFC524370:JFC589824 JOY524370:JOY589824 JYU524370:JYU589824 KIQ524370:KIQ589824 KSM524370:KSM589824 LCI524370:LCI589824 LME524370:LME589824 LWA524370:LWA589824 MFW524370:MFW589824 MPS524370:MPS589824 MZO524370:MZO589824 NJK524370:NJK589824 NTG524370:NTG589824 ODC524370:ODC589824 OMY524370:OMY589824 OWU524370:OWU589824 PGQ524370:PGQ589824 PQM524370:PQM589824 QAI524370:QAI589824 QKE524370:QKE589824 QUA524370:QUA589824 RDW524370:RDW589824 RNS524370:RNS589824 RXO524370:RXO589824 SHK524370:SHK589824 SRG524370:SRG589824 TBC524370:TBC589824 TKY524370:TKY589824 TUU524370:TUU589824 UEQ524370:UEQ589824 UOM524370:UOM589824 UYI524370:UYI589824 VIE524370:VIE589824 VSA524370:VSA589824 WBW524370:WBW589824 WLS524370:WLS589824 WVO524370:WVO589824 G589906:G655360 JC589906:JC655360 SY589906:SY655360 ACU589906:ACU655360 AMQ589906:AMQ655360 AWM589906:AWM655360 BGI589906:BGI655360 BQE589906:BQE655360 CAA589906:CAA655360 CJW589906:CJW655360 CTS589906:CTS655360 DDO589906:DDO655360 DNK589906:DNK655360 DXG589906:DXG655360 EHC589906:EHC655360 EQY589906:EQY655360 FAU589906:FAU655360 FKQ589906:FKQ655360 FUM589906:FUM655360 GEI589906:GEI655360 GOE589906:GOE655360 GYA589906:GYA655360 HHW589906:HHW655360 HRS589906:HRS655360 IBO589906:IBO655360 ILK589906:ILK655360 IVG589906:IVG655360 JFC589906:JFC655360 JOY589906:JOY655360 JYU589906:JYU655360 KIQ589906:KIQ655360 KSM589906:KSM655360 LCI589906:LCI655360 LME589906:LME655360 LWA589906:LWA655360 MFW589906:MFW655360 MPS589906:MPS655360 MZO589906:MZO655360 NJK589906:NJK655360 NTG589906:NTG655360 ODC589906:ODC655360 OMY589906:OMY655360 OWU589906:OWU655360 PGQ589906:PGQ655360 PQM589906:PQM655360 QAI589906:QAI655360 QKE589906:QKE655360 QUA589906:QUA655360 RDW589906:RDW655360 RNS589906:RNS655360 RXO589906:RXO655360 SHK589906:SHK655360 SRG589906:SRG655360 TBC589906:TBC655360 TKY589906:TKY655360 TUU589906:TUU655360 UEQ589906:UEQ655360 UOM589906:UOM655360 UYI589906:UYI655360 VIE589906:VIE655360 VSA589906:VSA655360 WBW589906:WBW655360 WLS589906:WLS655360 WVO589906:WVO655360 G655442:G720896 JC655442:JC720896 SY655442:SY720896 ACU655442:ACU720896 AMQ655442:AMQ720896 AWM655442:AWM720896 BGI655442:BGI720896 BQE655442:BQE720896 CAA655442:CAA720896 CJW655442:CJW720896 CTS655442:CTS720896 DDO655442:DDO720896 DNK655442:DNK720896 DXG655442:DXG720896 EHC655442:EHC720896 EQY655442:EQY720896 FAU655442:FAU720896 FKQ655442:FKQ720896 FUM655442:FUM720896 GEI655442:GEI720896 GOE655442:GOE720896 GYA655442:GYA720896 HHW655442:HHW720896 HRS655442:HRS720896 IBO655442:IBO720896 ILK655442:ILK720896 IVG655442:IVG720896 JFC655442:JFC720896 JOY655442:JOY720896 JYU655442:JYU720896 KIQ655442:KIQ720896 KSM655442:KSM720896 LCI655442:LCI720896 LME655442:LME720896 LWA655442:LWA720896 MFW655442:MFW720896 MPS655442:MPS720896 MZO655442:MZO720896 NJK655442:NJK720896 NTG655442:NTG720896 ODC655442:ODC720896 OMY655442:OMY720896 OWU655442:OWU720896 PGQ655442:PGQ720896 PQM655442:PQM720896 QAI655442:QAI720896 QKE655442:QKE720896 QUA655442:QUA720896 RDW655442:RDW720896 RNS655442:RNS720896 RXO655442:RXO720896 SHK655442:SHK720896 SRG655442:SRG720896 TBC655442:TBC720896 TKY655442:TKY720896 TUU655442:TUU720896 UEQ655442:UEQ720896 UOM655442:UOM720896 UYI655442:UYI720896 VIE655442:VIE720896 VSA655442:VSA720896 WBW655442:WBW720896 WLS655442:WLS720896 WVO655442:WVO720896 G720978:G786432 JC720978:JC786432 SY720978:SY786432 ACU720978:ACU786432 AMQ720978:AMQ786432 AWM720978:AWM786432 BGI720978:BGI786432 BQE720978:BQE786432 CAA720978:CAA786432 CJW720978:CJW786432 CTS720978:CTS786432 DDO720978:DDO786432 DNK720978:DNK786432 DXG720978:DXG786432 EHC720978:EHC786432 EQY720978:EQY786432 FAU720978:FAU786432 FKQ720978:FKQ786432 FUM720978:FUM786432 GEI720978:GEI786432 GOE720978:GOE786432 GYA720978:GYA786432 HHW720978:HHW786432 HRS720978:HRS786432 IBO720978:IBO786432 ILK720978:ILK786432 IVG720978:IVG786432 JFC720978:JFC786432 JOY720978:JOY786432 JYU720978:JYU786432 KIQ720978:KIQ786432 KSM720978:KSM786432 LCI720978:LCI786432 LME720978:LME786432 LWA720978:LWA786432 MFW720978:MFW786432 MPS720978:MPS786432 MZO720978:MZO786432 NJK720978:NJK786432 NTG720978:NTG786432 ODC720978:ODC786432 OMY720978:OMY786432 OWU720978:OWU786432 PGQ720978:PGQ786432 PQM720978:PQM786432 QAI720978:QAI786432 QKE720978:QKE786432 QUA720978:QUA786432 RDW720978:RDW786432 RNS720978:RNS786432 RXO720978:RXO786432 SHK720978:SHK786432 SRG720978:SRG786432 TBC720978:TBC786432 TKY720978:TKY786432 TUU720978:TUU786432 UEQ720978:UEQ786432 UOM720978:UOM786432 UYI720978:UYI786432 VIE720978:VIE786432 VSA720978:VSA786432 WBW720978:WBW786432 WLS720978:WLS786432 WVO720978:WVO786432 G786514:G851968 JC786514:JC851968 SY786514:SY851968 ACU786514:ACU851968 AMQ786514:AMQ851968 AWM786514:AWM851968 BGI786514:BGI851968 BQE786514:BQE851968 CAA786514:CAA851968 CJW786514:CJW851968 CTS786514:CTS851968 DDO786514:DDO851968 DNK786514:DNK851968 DXG786514:DXG851968 EHC786514:EHC851968 EQY786514:EQY851968 FAU786514:FAU851968 FKQ786514:FKQ851968 FUM786514:FUM851968 GEI786514:GEI851968 GOE786514:GOE851968 GYA786514:GYA851968 HHW786514:HHW851968 HRS786514:HRS851968 IBO786514:IBO851968 ILK786514:ILK851968 IVG786514:IVG851968 JFC786514:JFC851968 JOY786514:JOY851968 JYU786514:JYU851968 KIQ786514:KIQ851968 KSM786514:KSM851968 LCI786514:LCI851968 LME786514:LME851968 LWA786514:LWA851968 MFW786514:MFW851968 MPS786514:MPS851968 MZO786514:MZO851968 NJK786514:NJK851968 NTG786514:NTG851968 ODC786514:ODC851968 OMY786514:OMY851968 OWU786514:OWU851968 PGQ786514:PGQ851968 PQM786514:PQM851968 QAI786514:QAI851968 QKE786514:QKE851968 QUA786514:QUA851968 RDW786514:RDW851968 RNS786514:RNS851968 RXO786514:RXO851968 SHK786514:SHK851968 SRG786514:SRG851968 TBC786514:TBC851968 TKY786514:TKY851968 TUU786514:TUU851968 UEQ786514:UEQ851968 UOM786514:UOM851968 UYI786514:UYI851968 VIE786514:VIE851968 VSA786514:VSA851968 WBW786514:WBW851968 WLS786514:WLS851968 WVO786514:WVO851968 G852050:G917504 JC852050:JC917504 SY852050:SY917504 ACU852050:ACU917504 AMQ852050:AMQ917504 AWM852050:AWM917504 BGI852050:BGI917504 BQE852050:BQE917504 CAA852050:CAA917504 CJW852050:CJW917504 CTS852050:CTS917504 DDO852050:DDO917504 DNK852050:DNK917504 DXG852050:DXG917504 EHC852050:EHC917504 EQY852050:EQY917504 FAU852050:FAU917504 FKQ852050:FKQ917504 FUM852050:FUM917504 GEI852050:GEI917504 GOE852050:GOE917504 GYA852050:GYA917504 HHW852050:HHW917504 HRS852050:HRS917504 IBO852050:IBO917504 ILK852050:ILK917504 IVG852050:IVG917504 JFC852050:JFC917504 JOY852050:JOY917504 JYU852050:JYU917504 KIQ852050:KIQ917504 KSM852050:KSM917504 LCI852050:LCI917504 LME852050:LME917504 LWA852050:LWA917504 MFW852050:MFW917504 MPS852050:MPS917504 MZO852050:MZO917504 NJK852050:NJK917504 NTG852050:NTG917504 ODC852050:ODC917504 OMY852050:OMY917504 OWU852050:OWU917504 PGQ852050:PGQ917504 PQM852050:PQM917504 QAI852050:QAI917504 QKE852050:QKE917504 QUA852050:QUA917504 RDW852050:RDW917504 RNS852050:RNS917504 RXO852050:RXO917504 SHK852050:SHK917504 SRG852050:SRG917504 TBC852050:TBC917504 TKY852050:TKY917504 TUU852050:TUU917504 UEQ852050:UEQ917504 UOM852050:UOM917504 UYI852050:UYI917504 VIE852050:VIE917504 VSA852050:VSA917504 WBW852050:WBW917504 WLS852050:WLS917504 WVO852050:WVO917504 G917586:G983040 JC917586:JC983040 SY917586:SY983040 ACU917586:ACU983040 AMQ917586:AMQ983040 AWM917586:AWM983040 BGI917586:BGI983040 BQE917586:BQE983040 CAA917586:CAA983040 CJW917586:CJW983040 CTS917586:CTS983040 DDO917586:DDO983040 DNK917586:DNK983040 DXG917586:DXG983040 EHC917586:EHC983040 EQY917586:EQY983040 FAU917586:FAU983040 FKQ917586:FKQ983040 FUM917586:FUM983040 GEI917586:GEI983040 GOE917586:GOE983040 GYA917586:GYA983040 HHW917586:HHW983040 HRS917586:HRS983040 IBO917586:IBO983040 ILK917586:ILK983040 IVG917586:IVG983040 JFC917586:JFC983040 JOY917586:JOY983040 JYU917586:JYU983040 KIQ917586:KIQ983040 KSM917586:KSM983040 LCI917586:LCI983040 LME917586:LME983040 LWA917586:LWA983040 MFW917586:MFW983040 MPS917586:MPS983040 MZO917586:MZO983040 NJK917586:NJK983040 NTG917586:NTG983040 ODC917586:ODC983040 OMY917586:OMY983040 OWU917586:OWU983040 PGQ917586:PGQ983040 PQM917586:PQM983040 QAI917586:QAI983040 QKE917586:QKE983040 QUA917586:QUA983040 RDW917586:RDW983040 RNS917586:RNS983040 RXO917586:RXO983040 SHK917586:SHK983040 SRG917586:SRG983040 TBC917586:TBC983040 TKY917586:TKY983040 TUU917586:TUU983040 UEQ917586:UEQ983040 UOM917586:UOM983040 UYI917586:UYI983040 VIE917586:VIE983040 VSA917586:VSA983040 WBW917586:WBW983040 WLS917586:WLS983040 WVO917586:WVO983040 G983122:G1048576 JC983122:JC1048576 SY983122:SY1048576 ACU983122:ACU1048576 AMQ983122:AMQ1048576 AWM983122:AWM1048576 BGI983122:BGI1048576 BQE983122:BQE1048576 CAA983122:CAA1048576 CJW983122:CJW1048576 CTS983122:CTS1048576 DDO983122:DDO1048576 DNK983122:DNK1048576 DXG983122:DXG1048576 EHC983122:EHC1048576 EQY983122:EQY1048576 FAU983122:FAU1048576 FKQ983122:FKQ1048576 FUM983122:FUM1048576 GEI983122:GEI1048576 GOE983122:GOE1048576 GYA983122:GYA1048576 HHW983122:HHW1048576 HRS983122:HRS1048576 IBO983122:IBO1048576 ILK983122:ILK1048576 IVG983122:IVG1048576 JFC983122:JFC1048576 JOY983122:JOY1048576 JYU983122:JYU1048576 KIQ983122:KIQ1048576 KSM983122:KSM1048576 LCI983122:LCI1048576 LME983122:LME1048576 LWA983122:LWA1048576 MFW983122:MFW1048576 MPS983122:MPS1048576 MZO983122:MZO1048576 NJK983122:NJK1048576 NTG983122:NTG1048576 ODC983122:ODC1048576 OMY983122:OMY1048576 OWU983122:OWU1048576 PGQ983122:PGQ1048576 PQM983122:PQM1048576 QAI983122:QAI1048576 QKE983122:QKE1048576 QUA983122:QUA1048576 RDW983122:RDW1048576 RNS983122:RNS1048576 RXO983122:RXO1048576 SHK983122:SHK1048576 SRG983122:SRG1048576 TBC983122:TBC1048576 TKY983122:TKY1048576 TUU983122:TUU1048576 UEQ983122:UEQ1048576 UOM983122:UOM1048576 UYI983122:UYI1048576 VIE983122:VIE1048576 VSA983122:VSA1048576 WBW983122:WBW1048576 WLS983122:WLS1048576 WVO983122:WVO1048576">
      <formula1>200</formula1>
    </dataValidation>
  </dataValidations>
  <pageMargins left="0.2" right="0.19" top="1" bottom="1" header="0.5" footer="0.5"/>
  <pageSetup paperSize="9" scale="90" orientation="landscape" r:id="rId1"/>
  <headerFooter alignWithMargins="0"/>
</worksheet>
</file>

<file path=xl/worksheets/sheet3.xml><?xml version="1.0" encoding="utf-8"?>
<worksheet xmlns="http://schemas.openxmlformats.org/spreadsheetml/2006/main" xmlns:r="http://schemas.openxmlformats.org/officeDocument/2006/relationships">
  <dimension ref="A1:AO5221"/>
  <sheetViews>
    <sheetView tabSelected="1" zoomScale="115" zoomScaleNormal="115" workbookViewId="0">
      <pane xSplit="10" ySplit="3" topLeftCell="K45" activePane="bottomRight" state="frozen"/>
      <selection pane="topRight" activeCell="H1" sqref="H1"/>
      <selection pane="bottomLeft" activeCell="A4" sqref="A4"/>
      <selection pane="bottomRight" activeCell="O47" sqref="D47:O47"/>
    </sheetView>
  </sheetViews>
  <sheetFormatPr defaultRowHeight="11.25"/>
  <cols>
    <col min="1" max="1" width="4.28515625" style="281" customWidth="1"/>
    <col min="2" max="2" width="9.5703125" style="226" hidden="1" customWidth="1"/>
    <col min="3" max="3" width="9.140625" style="226"/>
    <col min="4" max="4" width="16.140625" style="226" customWidth="1"/>
    <col min="5" max="5" width="11" style="226" hidden="1" customWidth="1"/>
    <col min="6" max="6" width="13.5703125" style="226" hidden="1" customWidth="1"/>
    <col min="7" max="7" width="7.85546875" style="226" hidden="1" customWidth="1"/>
    <col min="8" max="8" width="13.42578125" style="226" hidden="1" customWidth="1"/>
    <col min="9" max="9" width="12.7109375" style="226" customWidth="1"/>
    <col min="10" max="10" width="9.42578125" style="226" customWidth="1"/>
    <col min="11" max="11" width="22.7109375" style="226" customWidth="1"/>
    <col min="12" max="12" width="10.7109375" style="230" bestFit="1" customWidth="1"/>
    <col min="13" max="13" width="29.85546875" style="226" customWidth="1"/>
    <col min="14" max="14" width="9.85546875" style="226" bestFit="1" customWidth="1"/>
    <col min="15" max="15" width="31" style="232" customWidth="1"/>
    <col min="16" max="16" width="6.42578125" style="253" bestFit="1" customWidth="1"/>
    <col min="17" max="17" width="11.140625" style="230" bestFit="1" customWidth="1"/>
    <col min="18" max="18" width="28.85546875" style="232" bestFit="1" customWidth="1"/>
    <col min="19" max="19" width="6.42578125" style="253" bestFit="1" customWidth="1"/>
    <col min="20" max="20" width="8.7109375" style="230" bestFit="1" customWidth="1"/>
    <col min="21" max="21" width="31.42578125" style="232" bestFit="1" customWidth="1"/>
    <col min="22" max="22" width="6.42578125" style="226" bestFit="1" customWidth="1"/>
    <col min="23" max="23" width="8.7109375" style="230" bestFit="1" customWidth="1"/>
    <col min="24" max="27" width="6.5703125" style="257" bestFit="1" customWidth="1"/>
    <col min="28" max="28" width="10.42578125" style="230" bestFit="1" customWidth="1"/>
    <col min="29" max="29" width="9.5703125" style="230" bestFit="1" customWidth="1"/>
    <col min="30" max="30" width="10.140625" style="230" bestFit="1" customWidth="1"/>
    <col min="31" max="31" width="24.42578125" style="232" bestFit="1" customWidth="1"/>
    <col min="32" max="32" width="6.42578125" style="226" bestFit="1" customWidth="1"/>
    <col min="33" max="33" width="12.5703125" style="230" bestFit="1" customWidth="1"/>
    <col min="34" max="34" width="3.5703125" style="226" bestFit="1" customWidth="1"/>
    <col min="35" max="35" width="13.28515625" style="230" bestFit="1" customWidth="1"/>
    <col min="36" max="36" width="13.5703125" style="230" customWidth="1"/>
    <col min="37" max="37" width="13" style="269" customWidth="1"/>
    <col min="38" max="16384" width="9.140625" style="226"/>
  </cols>
  <sheetData>
    <row r="1" spans="1:41" ht="56.25">
      <c r="A1" s="233"/>
      <c r="B1" s="272" t="s">
        <v>1</v>
      </c>
      <c r="C1" s="233" t="s">
        <v>3</v>
      </c>
      <c r="D1" s="233" t="s">
        <v>2</v>
      </c>
      <c r="E1" s="233" t="s">
        <v>4</v>
      </c>
      <c r="F1" s="233" t="s">
        <v>916</v>
      </c>
      <c r="G1" s="233" t="s">
        <v>915</v>
      </c>
      <c r="H1" s="233" t="s">
        <v>914</v>
      </c>
      <c r="I1" s="233" t="s">
        <v>5</v>
      </c>
      <c r="J1" s="233" t="s">
        <v>6</v>
      </c>
      <c r="K1" s="234" t="s">
        <v>899</v>
      </c>
      <c r="L1" s="235" t="s">
        <v>912</v>
      </c>
      <c r="M1" s="220" t="s">
        <v>900</v>
      </c>
      <c r="N1" s="236" t="s">
        <v>913</v>
      </c>
      <c r="O1" s="237" t="s">
        <v>7</v>
      </c>
      <c r="P1" s="237" t="s">
        <v>889</v>
      </c>
      <c r="Q1" s="238" t="s">
        <v>13</v>
      </c>
      <c r="R1" s="237" t="s">
        <v>892</v>
      </c>
      <c r="S1" s="237" t="s">
        <v>889</v>
      </c>
      <c r="T1" s="238" t="s">
        <v>15</v>
      </c>
      <c r="U1" s="237" t="s">
        <v>893</v>
      </c>
      <c r="V1" s="237" t="s">
        <v>889</v>
      </c>
      <c r="W1" s="238" t="s">
        <v>14</v>
      </c>
      <c r="X1" s="406" t="s">
        <v>8</v>
      </c>
      <c r="Y1" s="406"/>
      <c r="Z1" s="406"/>
      <c r="AA1" s="406"/>
      <c r="AB1" s="239" t="s">
        <v>911</v>
      </c>
      <c r="AC1" s="239" t="s">
        <v>910</v>
      </c>
      <c r="AD1" s="239" t="s">
        <v>909</v>
      </c>
      <c r="AE1" s="220" t="s">
        <v>891</v>
      </c>
      <c r="AF1" s="220" t="s">
        <v>889</v>
      </c>
      <c r="AG1" s="221" t="s">
        <v>890</v>
      </c>
      <c r="AH1" s="220" t="s">
        <v>12</v>
      </c>
      <c r="AI1" s="225" t="s">
        <v>907</v>
      </c>
      <c r="AJ1" s="235" t="s">
        <v>917</v>
      </c>
      <c r="AK1" s="267" t="s">
        <v>908</v>
      </c>
      <c r="AL1" s="286"/>
      <c r="AM1" s="286"/>
      <c r="AN1" s="286"/>
      <c r="AO1" s="286"/>
    </row>
    <row r="2" spans="1:41" s="242" customFormat="1" ht="11.25" customHeight="1">
      <c r="A2" s="243"/>
      <c r="B2" s="273"/>
      <c r="C2" s="243"/>
      <c r="D2" s="243"/>
      <c r="E2" s="243"/>
      <c r="F2" s="243"/>
      <c r="G2" s="243"/>
      <c r="H2" s="243"/>
      <c r="I2" s="243"/>
      <c r="J2" s="243"/>
      <c r="K2" s="244" t="s">
        <v>903</v>
      </c>
      <c r="L2" s="245" t="s">
        <v>902</v>
      </c>
      <c r="M2" s="246" t="s">
        <v>903</v>
      </c>
      <c r="N2" s="247" t="s">
        <v>901</v>
      </c>
      <c r="O2" s="248" t="s">
        <v>903</v>
      </c>
      <c r="P2" s="248"/>
      <c r="Q2" s="249"/>
      <c r="R2" s="248" t="s">
        <v>903</v>
      </c>
      <c r="S2" s="248"/>
      <c r="T2" s="249"/>
      <c r="U2" s="248" t="s">
        <v>903</v>
      </c>
      <c r="V2" s="248"/>
      <c r="W2" s="249"/>
      <c r="X2" s="254" t="s">
        <v>9</v>
      </c>
      <c r="Y2" s="254" t="s">
        <v>10</v>
      </c>
      <c r="Z2" s="254" t="s">
        <v>12</v>
      </c>
      <c r="AA2" s="254" t="s">
        <v>11</v>
      </c>
      <c r="AB2" s="250" t="s">
        <v>904</v>
      </c>
      <c r="AC2" s="250" t="s">
        <v>905</v>
      </c>
      <c r="AD2" s="250" t="s">
        <v>906</v>
      </c>
      <c r="AE2" s="246" t="s">
        <v>903</v>
      </c>
      <c r="AF2" s="246"/>
      <c r="AG2" s="251"/>
      <c r="AH2" s="290"/>
      <c r="AI2" s="290"/>
      <c r="AJ2" s="289"/>
      <c r="AK2" s="288"/>
      <c r="AL2" s="287"/>
      <c r="AM2" s="287"/>
      <c r="AN2" s="287"/>
      <c r="AO2" s="287"/>
    </row>
    <row r="3" spans="1:41">
      <c r="A3" s="284"/>
      <c r="B3" s="274"/>
      <c r="C3" s="240"/>
      <c r="D3" s="240"/>
      <c r="E3" s="240"/>
      <c r="F3" s="240"/>
      <c r="G3" s="240"/>
      <c r="H3" s="240"/>
      <c r="I3" s="240"/>
      <c r="J3" s="240"/>
      <c r="K3" s="240"/>
      <c r="L3" s="241">
        <f>SUBTOTAL(9,L4:L5220)</f>
        <v>6680000</v>
      </c>
      <c r="M3" s="241"/>
      <c r="N3" s="241">
        <f>SUBTOTAL(9,N4:N5220)</f>
        <v>29260000</v>
      </c>
      <c r="O3" s="241"/>
      <c r="P3" s="241"/>
      <c r="Q3" s="241">
        <f>SUBTOTAL(9,Q4:Q5220)</f>
        <v>67552000</v>
      </c>
      <c r="R3" s="241"/>
      <c r="S3" s="241"/>
      <c r="T3" s="241">
        <f>SUBTOTAL(9,T4:T5220)</f>
        <v>7340000</v>
      </c>
      <c r="U3" s="241"/>
      <c r="V3" s="241"/>
      <c r="W3" s="241">
        <f t="shared" ref="W3:AD3" si="0">SUBTOTAL(9,W4:W5220)</f>
        <v>4735000</v>
      </c>
      <c r="X3" s="255">
        <f t="shared" si="0"/>
        <v>551.10100000000011</v>
      </c>
      <c r="Y3" s="255">
        <f t="shared" si="0"/>
        <v>425.57600000000002</v>
      </c>
      <c r="Z3" s="255">
        <f t="shared" si="0"/>
        <v>480</v>
      </c>
      <c r="AA3" s="255">
        <f t="shared" si="0"/>
        <v>631.66150500000026</v>
      </c>
      <c r="AB3" s="241">
        <f t="shared" si="0"/>
        <v>102532162.10000001</v>
      </c>
      <c r="AC3" s="241">
        <f t="shared" si="0"/>
        <v>12538700</v>
      </c>
      <c r="AD3" s="241">
        <f t="shared" si="0"/>
        <v>9476427</v>
      </c>
      <c r="AE3" s="241"/>
      <c r="AF3" s="241"/>
      <c r="AG3" s="241">
        <f>SUBTOTAL(9,AG4:AG5220)</f>
        <v>4700000</v>
      </c>
      <c r="AH3" s="241">
        <f>SUBTOTAL(9,AH4:AH5220)</f>
        <v>45</v>
      </c>
      <c r="AI3" s="241">
        <f>SUBTOTAL(9,AI4:AI5220)</f>
        <v>4745000</v>
      </c>
      <c r="AJ3" s="241"/>
      <c r="AK3" s="268">
        <f>SUBTOTAL(9,AK4:AK5220)</f>
        <v>165232289.10000002</v>
      </c>
      <c r="AL3" s="286"/>
      <c r="AM3" s="286"/>
      <c r="AN3" s="286"/>
      <c r="AO3" s="286"/>
    </row>
    <row r="4" spans="1:41" ht="23.25" customHeight="1">
      <c r="A4" s="402">
        <v>254</v>
      </c>
      <c r="B4" s="271"/>
      <c r="C4" s="258" t="s">
        <v>934</v>
      </c>
      <c r="D4" s="258" t="s">
        <v>935</v>
      </c>
      <c r="E4" s="258">
        <v>27</v>
      </c>
      <c r="F4" s="258" t="s">
        <v>936</v>
      </c>
      <c r="G4" s="258"/>
      <c r="H4" s="258" t="s">
        <v>937</v>
      </c>
      <c r="I4" s="258" t="s">
        <v>938</v>
      </c>
      <c r="J4" s="258" t="s">
        <v>226</v>
      </c>
      <c r="K4" s="258" t="s">
        <v>242</v>
      </c>
      <c r="L4" s="228">
        <f>IF(TYPE(VLOOKUP(K4,Catalogue!$F$2:$J$259,5,0))=16,0,VLOOKUP(K4,Catalogue!$F$2:$J$259,5,0))</f>
        <v>40000</v>
      </c>
      <c r="M4" s="227" t="s">
        <v>341</v>
      </c>
      <c r="N4" s="228">
        <f>IF(TYPE(VLOOKUP(M4,Catalogue!$F$2:$J$259,5,0))=16,0,VLOOKUP(M4,Catalogue!$F$2:$J$259,5,0))</f>
        <v>350000</v>
      </c>
      <c r="O4" s="10" t="s">
        <v>180</v>
      </c>
      <c r="P4" s="252" t="str">
        <f>IF(TYPE(VLOOKUP(O4,Catalogue!$F$2:$J$259,3,0))=16," ",VLOOKUP(O4,Catalogue!$F$2:$J$259,3,0))</f>
        <v>m2</v>
      </c>
      <c r="Q4" s="228">
        <f>IF(TYPE(VLOOKUP(O4,Catalogue!$F$2:$J$259,5,0))=16,0,VLOOKUP(O4,Catalogue!$F$2:$J$259,5,0))</f>
        <v>335000</v>
      </c>
      <c r="R4" s="231" t="s">
        <v>278</v>
      </c>
      <c r="S4" s="252" t="str">
        <f>IF(TYPE(VLOOKUP(R4,Catalogue!$F$2:$J$259,3,0))=16," ",VLOOKUP(R4,Catalogue!$F$2:$J$259,3,0))</f>
        <v>m2</v>
      </c>
      <c r="T4" s="228">
        <f>IF(TYPE(VLOOKUP(R4,Catalogue!$F$2:$J$259,5,0))=16,0,VLOOKUP(R4,Catalogue!$F$2:$J$259,5,0))</f>
        <v>50000</v>
      </c>
      <c r="U4" s="231"/>
      <c r="V4" s="227"/>
      <c r="W4" s="228">
        <f>IF(TYPE(VLOOKUP(U4,Catalogue!$F$2:$J$259,5,0))=16,0,VLOOKUP(U4,Catalogue!$F$2:$J$259,5,0))</f>
        <v>0</v>
      </c>
      <c r="X4" s="256">
        <v>1.87</v>
      </c>
      <c r="Y4" s="256">
        <v>1.1599999999999999</v>
      </c>
      <c r="Z4" s="256">
        <v>1</v>
      </c>
      <c r="AA4" s="256">
        <f>X4*Y4*Z4</f>
        <v>2.1692</v>
      </c>
      <c r="AB4" s="228">
        <f>Q4*AA4</f>
        <v>726682</v>
      </c>
      <c r="AC4" s="228">
        <f t="shared" ref="AC4:AC9" si="1">T4*AA4</f>
        <v>108460</v>
      </c>
      <c r="AD4" s="228">
        <f t="shared" ref="AD4:AD9" si="2">W4*AA4</f>
        <v>0</v>
      </c>
      <c r="AE4" s="231"/>
      <c r="AF4" s="227" t="str">
        <f>IF(TYPE(VLOOKUP(AE4,Catalogue!$F$2:$J$259,3,0))=16," ",VLOOKUP(AE4,Catalogue!$F$2:$J$259,3,0))</f>
        <v xml:space="preserve"> </v>
      </c>
      <c r="AG4" s="228">
        <f>IF(TYPE(VLOOKUP(AE4,Catalogue!$F$2:$J$259,5,0))=16,0,VLOOKUP(AE4,Catalogue!$F$2:$J$259,5,0))</f>
        <v>0</v>
      </c>
      <c r="AH4" s="227"/>
      <c r="AI4" s="228">
        <f>AG4*AH4</f>
        <v>0</v>
      </c>
      <c r="AJ4" s="228" t="s">
        <v>919</v>
      </c>
      <c r="AK4" s="261">
        <f t="shared" ref="AK4:AK36" si="3">AI4+AC4+AD4+AB4+L4+N4</f>
        <v>1225142</v>
      </c>
      <c r="AL4" s="286"/>
      <c r="AM4" s="286"/>
      <c r="AN4" s="286"/>
      <c r="AO4" s="286"/>
    </row>
    <row r="5" spans="1:41" ht="34.5" customHeight="1">
      <c r="A5" s="402"/>
      <c r="B5" s="271"/>
      <c r="C5" s="258" t="s">
        <v>934</v>
      </c>
      <c r="D5" s="258" t="s">
        <v>935</v>
      </c>
      <c r="E5" s="258">
        <v>27</v>
      </c>
      <c r="F5" s="258" t="s">
        <v>936</v>
      </c>
      <c r="G5" s="258"/>
      <c r="H5" s="258" t="s">
        <v>937</v>
      </c>
      <c r="I5" s="258" t="s">
        <v>938</v>
      </c>
      <c r="J5" s="258" t="s">
        <v>226</v>
      </c>
      <c r="K5" s="258"/>
      <c r="L5" s="228">
        <f>IF(TYPE(VLOOKUP(K5,Catalogue!$F$2:$J$259,5,0))=16,0,VLOOKUP(K5,Catalogue!$F$2:$J$259,5,0))</f>
        <v>0</v>
      </c>
      <c r="M5" s="227"/>
      <c r="N5" s="228">
        <f>IF(TYPE(VLOOKUP(M5,Catalogue!$F$2:$J$259,5,0))=16,0,VLOOKUP(M5,Catalogue!$F$2:$J$259,5,0))</f>
        <v>0</v>
      </c>
      <c r="O5" s="10" t="s">
        <v>180</v>
      </c>
      <c r="P5" s="252" t="str">
        <f>IF(TYPE(VLOOKUP(O5,Catalogue!$F$2:$J$259,3,0))=16," ",VLOOKUP(O5,Catalogue!$F$2:$J$259,3,0))</f>
        <v>m2</v>
      </c>
      <c r="Q5" s="228">
        <f>IF(TYPE(VLOOKUP(O5,Catalogue!$F$2:$J$259,5,0))=16,0,VLOOKUP(O5,Catalogue!$F$2:$J$259,5,0))</f>
        <v>335000</v>
      </c>
      <c r="R5" s="231" t="s">
        <v>278</v>
      </c>
      <c r="S5" s="252" t="str">
        <f>IF(TYPE(VLOOKUP(R5,Catalogue!$F$2:$J$259,3,0))=16," ",VLOOKUP(R5,Catalogue!$F$2:$J$259,3,0))</f>
        <v>m2</v>
      </c>
      <c r="T5" s="228">
        <f>IF(TYPE(VLOOKUP(R5,Catalogue!$F$2:$J$259,5,0))=16,0,VLOOKUP(R5,Catalogue!$F$2:$J$259,5,0))</f>
        <v>50000</v>
      </c>
      <c r="U5" s="231"/>
      <c r="V5" s="227" t="str">
        <f>IF(TYPE(VLOOKUP(U5,Catalogue!$F$2:$J$259,3,0))=16," ",VLOOKUP(U5,Catalogue!$F$2:$J$259,3,0))</f>
        <v xml:space="preserve"> </v>
      </c>
      <c r="W5" s="228">
        <f>IF(TYPE(VLOOKUP(U5,Catalogue!$F$2:$J$259,5,0))=16,0,VLOOKUP(U5,Catalogue!$F$2:$J$259,5,0))</f>
        <v>0</v>
      </c>
      <c r="X5" s="256">
        <v>1.75</v>
      </c>
      <c r="Y5" s="256">
        <v>1.1599999999999999</v>
      </c>
      <c r="Z5" s="256">
        <v>1</v>
      </c>
      <c r="AA5" s="256">
        <f t="shared" ref="AA5:AA120" si="4">X5*Y5*Z5</f>
        <v>2.0299999999999998</v>
      </c>
      <c r="AB5" s="228">
        <f>AA5*Q5</f>
        <v>680049.99999999988</v>
      </c>
      <c r="AC5" s="228">
        <f t="shared" si="1"/>
        <v>101499.99999999999</v>
      </c>
      <c r="AD5" s="228">
        <f t="shared" si="2"/>
        <v>0</v>
      </c>
      <c r="AE5" s="231"/>
      <c r="AF5" s="227" t="str">
        <f>IF(TYPE(VLOOKUP(AE5,Catalogue!$F$2:$J$259,3,0))=16," ",VLOOKUP(AE5,Catalogue!$F$2:$J$259,3,0))</f>
        <v xml:space="preserve"> </v>
      </c>
      <c r="AG5" s="228">
        <f>IF(TYPE(VLOOKUP(AE5,Catalogue!$F$2:$J$259,5,0))=16,0,VLOOKUP(AE5,Catalogue!$F$2:$J$259,5,0))</f>
        <v>0</v>
      </c>
      <c r="AH5" s="227"/>
      <c r="AI5" s="228">
        <f t="shared" ref="AI5:AI19" si="5">AG5*AH5</f>
        <v>0</v>
      </c>
      <c r="AJ5" s="228" t="s">
        <v>925</v>
      </c>
      <c r="AK5" s="261">
        <f t="shared" si="3"/>
        <v>781549.99999999988</v>
      </c>
    </row>
    <row r="6" spans="1:41" ht="22.5">
      <c r="A6" s="402"/>
      <c r="B6" s="271"/>
      <c r="C6" s="258" t="s">
        <v>934</v>
      </c>
      <c r="D6" s="258" t="s">
        <v>935</v>
      </c>
      <c r="E6" s="258">
        <v>27</v>
      </c>
      <c r="F6" s="258" t="s">
        <v>936</v>
      </c>
      <c r="G6" s="258"/>
      <c r="H6" s="258" t="s">
        <v>937</v>
      </c>
      <c r="I6" s="258" t="s">
        <v>938</v>
      </c>
      <c r="J6" s="258" t="s">
        <v>226</v>
      </c>
      <c r="K6" s="258"/>
      <c r="L6" s="228">
        <f>IF(TYPE(VLOOKUP(K6,Catalogue!$F$2:$J$259,5,0))=16,0,VLOOKUP(K6,Catalogue!$F$2:$J$259,5,0))</f>
        <v>0</v>
      </c>
      <c r="M6" s="227"/>
      <c r="N6" s="228">
        <f>IF(TYPE(VLOOKUP(M6,Catalogue!$F$2:$J$259,5,0))=16,0,VLOOKUP(M6,Catalogue!$F$2:$J$259,5,0))</f>
        <v>0</v>
      </c>
      <c r="O6" s="10" t="s">
        <v>180</v>
      </c>
      <c r="P6" s="252" t="str">
        <f>IF(TYPE(VLOOKUP(O6,Catalogue!$F$2:$J$259,3,0))=16," ",VLOOKUP(O6,Catalogue!$F$2:$J$259,3,0))</f>
        <v>m2</v>
      </c>
      <c r="Q6" s="228">
        <f>IF(TYPE(VLOOKUP(O6,Catalogue!$F$2:$J$259,5,0))=16,0,VLOOKUP(O6,Catalogue!$F$2:$J$259,5,0))</f>
        <v>335000</v>
      </c>
      <c r="R6" s="231" t="s">
        <v>278</v>
      </c>
      <c r="S6" s="252" t="str">
        <f>IF(TYPE(VLOOKUP(R6,Catalogue!$F$2:$J$259,3,0))=16," ",VLOOKUP(R6,Catalogue!$F$2:$J$259,3,0))</f>
        <v>m2</v>
      </c>
      <c r="T6" s="228">
        <f>IF(TYPE(VLOOKUP(R6,Catalogue!$F$2:$J$259,5,0))=16,0,VLOOKUP(R6,Catalogue!$F$2:$J$259,5,0))</f>
        <v>50000</v>
      </c>
      <c r="U6" s="231"/>
      <c r="V6" s="227" t="str">
        <f>IF(TYPE(VLOOKUP(U6,Catalogue!$F$2:$J$259,3,0))=16," ",VLOOKUP(U6,Catalogue!$F$2:$J$259,3,0))</f>
        <v xml:space="preserve"> </v>
      </c>
      <c r="W6" s="228">
        <f>IF(TYPE(VLOOKUP(U6,Catalogue!$F$2:$J$259,5,0))=16,0,VLOOKUP(U6,Catalogue!$F$2:$J$259,5,0))</f>
        <v>0</v>
      </c>
      <c r="X6" s="256">
        <v>1.56</v>
      </c>
      <c r="Y6" s="256">
        <v>0.63</v>
      </c>
      <c r="Z6" s="256">
        <v>1</v>
      </c>
      <c r="AA6" s="256">
        <f t="shared" si="4"/>
        <v>0.98280000000000001</v>
      </c>
      <c r="AB6" s="228">
        <f>AA6*Q6</f>
        <v>329238</v>
      </c>
      <c r="AC6" s="228">
        <f t="shared" si="1"/>
        <v>49140</v>
      </c>
      <c r="AD6" s="228">
        <f t="shared" si="2"/>
        <v>0</v>
      </c>
      <c r="AE6" s="231"/>
      <c r="AF6" s="227" t="str">
        <f>IF(TYPE(VLOOKUP(AE6,Catalogue!$F$2:$J$259,3,0))=16," ",VLOOKUP(AE6,Catalogue!$F$2:$J$259,3,0))</f>
        <v xml:space="preserve"> </v>
      </c>
      <c r="AG6" s="228">
        <f>IF(TYPE(VLOOKUP(AE6,Catalogue!$F$2:$J$259,5,0))=16,0,VLOOKUP(AE6,Catalogue!$F$2:$J$259,5,0))</f>
        <v>0</v>
      </c>
      <c r="AH6" s="227"/>
      <c r="AI6" s="228">
        <f t="shared" si="5"/>
        <v>0</v>
      </c>
      <c r="AJ6" s="228" t="s">
        <v>939</v>
      </c>
      <c r="AK6" s="261">
        <f t="shared" si="3"/>
        <v>378378</v>
      </c>
    </row>
    <row r="7" spans="1:41" ht="23.25" customHeight="1">
      <c r="A7" s="402">
        <v>255</v>
      </c>
      <c r="B7" s="270"/>
      <c r="C7" s="258" t="s">
        <v>940</v>
      </c>
      <c r="D7" s="258" t="s">
        <v>941</v>
      </c>
      <c r="E7" s="258" t="s">
        <v>929</v>
      </c>
      <c r="F7" s="258" t="s">
        <v>942</v>
      </c>
      <c r="G7" s="258"/>
      <c r="H7" s="258" t="s">
        <v>930</v>
      </c>
      <c r="I7" s="258" t="s">
        <v>938</v>
      </c>
      <c r="J7" s="258" t="s">
        <v>226</v>
      </c>
      <c r="K7" s="227" t="s">
        <v>242</v>
      </c>
      <c r="L7" s="228">
        <f>IF(TYPE(VLOOKUP(K7,Catalogue!$F$2:$J$259,5,0))=16,0,VLOOKUP(K7,Catalogue!$F$2:$J$259,5,0))</f>
        <v>40000</v>
      </c>
      <c r="M7" s="227" t="s">
        <v>341</v>
      </c>
      <c r="N7" s="228">
        <f>IF(TYPE(VLOOKUP(M7,Catalogue!$F$2:$J$259,5,0))=16,0,VLOOKUP(M7,Catalogue!$F$2:$J$259,5,0))</f>
        <v>350000</v>
      </c>
      <c r="O7" s="10" t="s">
        <v>180</v>
      </c>
      <c r="P7" s="252" t="str">
        <f>IF(TYPE(VLOOKUP(O7,Catalogue!$F$2:$J$259,3,0))=16," ",VLOOKUP(O7,Catalogue!$F$2:$J$259,3,0))</f>
        <v>m2</v>
      </c>
      <c r="Q7" s="228">
        <f>IF(TYPE(VLOOKUP(O7,Catalogue!$F$2:$J$259,5,0))=16,0,VLOOKUP(O7,Catalogue!$F$2:$J$259,5,0))</f>
        <v>335000</v>
      </c>
      <c r="R7" s="231" t="s">
        <v>278</v>
      </c>
      <c r="S7" s="252" t="str">
        <f>IF(TYPE(VLOOKUP(R7,Catalogue!$F$2:$J$259,3,0))=16," ",VLOOKUP(R7,Catalogue!$F$2:$J$259,3,0))</f>
        <v>m2</v>
      </c>
      <c r="T7" s="228">
        <f>IF(TYPE(VLOOKUP(R7,Catalogue!$F$2:$J$259,5,0))=16,0,VLOOKUP(R7,Catalogue!$F$2:$J$259,5,0))</f>
        <v>50000</v>
      </c>
      <c r="U7" s="231"/>
      <c r="V7" s="227" t="str">
        <f>IF(TYPE(VLOOKUP(U7,Catalogue!$F$2:$J$259,3,0))=16," ",VLOOKUP(U7,Catalogue!$F$2:$J$259,3,0))</f>
        <v xml:space="preserve"> </v>
      </c>
      <c r="W7" s="228">
        <f>IF(TYPE(VLOOKUP(U7,Catalogue!$F$2:$J$259,5,0))=16,0,VLOOKUP(U7,Catalogue!$F$2:$J$259,5,0))</f>
        <v>0</v>
      </c>
      <c r="X7" s="256">
        <v>1.43</v>
      </c>
      <c r="Y7" s="256">
        <v>0.89</v>
      </c>
      <c r="Z7" s="256">
        <v>2</v>
      </c>
      <c r="AA7" s="256">
        <f t="shared" si="4"/>
        <v>2.5453999999999999</v>
      </c>
      <c r="AB7" s="228">
        <f>AA7*Q7</f>
        <v>852709</v>
      </c>
      <c r="AC7" s="228">
        <f t="shared" si="1"/>
        <v>127270</v>
      </c>
      <c r="AD7" s="228">
        <f t="shared" si="2"/>
        <v>0</v>
      </c>
      <c r="AE7" s="231"/>
      <c r="AF7" s="227" t="str">
        <f>IF(TYPE(VLOOKUP(AE7,Catalogue!$F$2:$J$259,3,0))=16," ",VLOOKUP(AE7,Catalogue!$F$2:$J$259,3,0))</f>
        <v xml:space="preserve"> </v>
      </c>
      <c r="AG7" s="228">
        <f>IF(TYPE(VLOOKUP(AE7,Catalogue!$F$2:$J$259,5,0))=16,0,VLOOKUP(AE7,Catalogue!$F$2:$J$259,5,0))</f>
        <v>0</v>
      </c>
      <c r="AH7" s="227"/>
      <c r="AI7" s="228">
        <f t="shared" si="5"/>
        <v>0</v>
      </c>
      <c r="AJ7" s="228" t="s">
        <v>943</v>
      </c>
      <c r="AK7" s="261">
        <f t="shared" si="3"/>
        <v>1369979</v>
      </c>
    </row>
    <row r="8" spans="1:41" ht="22.5">
      <c r="A8" s="402"/>
      <c r="B8" s="271"/>
      <c r="C8" s="258" t="s">
        <v>940</v>
      </c>
      <c r="D8" s="258" t="s">
        <v>941</v>
      </c>
      <c r="E8" s="258" t="s">
        <v>929</v>
      </c>
      <c r="F8" s="258" t="s">
        <v>942</v>
      </c>
      <c r="G8" s="258"/>
      <c r="H8" s="258" t="s">
        <v>930</v>
      </c>
      <c r="I8" s="258" t="s">
        <v>938</v>
      </c>
      <c r="J8" s="258" t="s">
        <v>226</v>
      </c>
      <c r="K8" s="227"/>
      <c r="L8" s="228">
        <f>IF(TYPE(VLOOKUP(K8,Catalogue!$F$2:$J$259,5,0))=16,0,VLOOKUP(K8,Catalogue!$F$2:$J$259,5,0))</f>
        <v>0</v>
      </c>
      <c r="M8" s="227"/>
      <c r="N8" s="228">
        <f>IF(TYPE(VLOOKUP(M8,Catalogue!$F$2:$J$259,5,0))=16,0,VLOOKUP(M8,Catalogue!$F$2:$J$259,5,0))</f>
        <v>0</v>
      </c>
      <c r="O8" s="231" t="s">
        <v>156</v>
      </c>
      <c r="P8" s="252" t="str">
        <f>IF(TYPE(VLOOKUP(O8,Catalogue!$F$2:$J$259,3,0))=16," ",VLOOKUP(O8,Catalogue!$F$2:$J$259,3,0))</f>
        <v>m2</v>
      </c>
      <c r="Q8" s="228">
        <f>IF(TYPE(VLOOKUP(O8,Catalogue!$F$2:$J$259,5,0))=16,0,VLOOKUP(O8,Catalogue!$F$2:$J$259,5,0))</f>
        <v>202000</v>
      </c>
      <c r="R8" s="10" t="s">
        <v>274</v>
      </c>
      <c r="S8" s="252" t="str">
        <f>IF(TYPE(VLOOKUP(R8,Catalogue!$F$2:$J$259,3,0))=16," ",VLOOKUP(R8,Catalogue!$F$2:$J$259,3,0))</f>
        <v>m2</v>
      </c>
      <c r="T8" s="228">
        <f>IF(TYPE(VLOOKUP(R8,Catalogue!$F$2:$J$259,5,0))=16,0,VLOOKUP(R8,Catalogue!$F$2:$J$259,5,0))</f>
        <v>50000</v>
      </c>
      <c r="U8" s="231" t="s">
        <v>216</v>
      </c>
      <c r="V8" s="227" t="str">
        <f>IF(TYPE(VLOOKUP(U8,Catalogue!$F$2:$J$259,3,0))=16," ",VLOOKUP(U8,Catalogue!$F$2:$J$259,3,0))</f>
        <v>m2</v>
      </c>
      <c r="W8" s="228">
        <f>IF(TYPE(VLOOKUP(U8,Catalogue!$F$2:$J$259,5,0))=16,0,VLOOKUP(U8,Catalogue!$F$2:$J$259,5,0))</f>
        <v>145000</v>
      </c>
      <c r="X8" s="256">
        <v>0.5</v>
      </c>
      <c r="Y8" s="256">
        <v>1.6</v>
      </c>
      <c r="Z8" s="256">
        <v>1</v>
      </c>
      <c r="AA8" s="256">
        <f t="shared" si="4"/>
        <v>0.8</v>
      </c>
      <c r="AB8" s="228">
        <f>AA8*Q8</f>
        <v>161600</v>
      </c>
      <c r="AC8" s="228">
        <f t="shared" si="1"/>
        <v>40000</v>
      </c>
      <c r="AD8" s="228">
        <f t="shared" si="2"/>
        <v>116000</v>
      </c>
      <c r="AE8" s="231"/>
      <c r="AF8" s="227" t="str">
        <f>IF(TYPE(VLOOKUP(AE8,Catalogue!$F$2:$J$259,3,0))=16," ",VLOOKUP(AE8,Catalogue!$F$2:$J$259,3,0))</f>
        <v xml:space="preserve"> </v>
      </c>
      <c r="AG8" s="228">
        <f>IF(TYPE(VLOOKUP(AE8,Catalogue!$F$2:$J$259,5,0))=16,0,VLOOKUP(AE8,Catalogue!$F$2:$J$259,5,0))</f>
        <v>0</v>
      </c>
      <c r="AH8" s="227"/>
      <c r="AI8" s="228">
        <f t="shared" si="5"/>
        <v>0</v>
      </c>
      <c r="AJ8" s="228" t="s">
        <v>923</v>
      </c>
      <c r="AK8" s="261">
        <f t="shared" si="3"/>
        <v>317600</v>
      </c>
    </row>
    <row r="9" spans="1:41" ht="22.5">
      <c r="A9" s="402"/>
      <c r="B9" s="271"/>
      <c r="C9" s="258" t="s">
        <v>940</v>
      </c>
      <c r="D9" s="258" t="s">
        <v>941</v>
      </c>
      <c r="E9" s="258" t="s">
        <v>929</v>
      </c>
      <c r="F9" s="258" t="s">
        <v>942</v>
      </c>
      <c r="G9" s="258"/>
      <c r="H9" s="258" t="s">
        <v>930</v>
      </c>
      <c r="I9" s="258" t="s">
        <v>938</v>
      </c>
      <c r="J9" s="258" t="s">
        <v>226</v>
      </c>
      <c r="K9" s="227"/>
      <c r="L9" s="228">
        <f>IF(TYPE(VLOOKUP(K9,Catalogue!$F$2:$J$259,5,0))=16,0,VLOOKUP(K9,Catalogue!$F$2:$J$259,5,0))</f>
        <v>0</v>
      </c>
      <c r="M9" s="227"/>
      <c r="N9" s="228">
        <f>IF(TYPE(VLOOKUP(M9,Catalogue!$F$2:$J$259,5,0))=16,0,VLOOKUP(M9,Catalogue!$F$2:$J$259,5,0))</f>
        <v>0</v>
      </c>
      <c r="O9" s="10" t="s">
        <v>60</v>
      </c>
      <c r="P9" s="252" t="str">
        <f>IF(TYPE(VLOOKUP(O9,Catalogue!$F$2:$J$259,3,0))=16," ",VLOOKUP(O9,Catalogue!$F$2:$J$259,3,0))</f>
        <v>m2</v>
      </c>
      <c r="Q9" s="228">
        <f>IF(TYPE(VLOOKUP(O9,Catalogue!$F$2:$J$259,5,0))=16,0,VLOOKUP(O9,Catalogue!$F$2:$J$259,5,0))</f>
        <v>316000</v>
      </c>
      <c r="R9" s="231" t="s">
        <v>278</v>
      </c>
      <c r="S9" s="252" t="str">
        <f>IF(TYPE(VLOOKUP(R9,Catalogue!$F$2:$J$259,3,0))=16," ",VLOOKUP(R9,Catalogue!$F$2:$J$259,3,0))</f>
        <v>m2</v>
      </c>
      <c r="T9" s="228">
        <f>IF(TYPE(VLOOKUP(R9,Catalogue!$F$2:$J$259,5,0))=16,0,VLOOKUP(R9,Catalogue!$F$2:$J$259,5,0))</f>
        <v>50000</v>
      </c>
      <c r="U9" s="231" t="s">
        <v>216</v>
      </c>
      <c r="V9" s="227" t="str">
        <f>IF(TYPE(VLOOKUP(U9,Catalogue!$F$2:$J$259,3,0))=16," ",VLOOKUP(U9,Catalogue!$F$2:$J$259,3,0))</f>
        <v>m2</v>
      </c>
      <c r="W9" s="228">
        <f>IF(TYPE(VLOOKUP(U9,Catalogue!$F$2:$J$259,5,0))=16,0,VLOOKUP(U9,Catalogue!$F$2:$J$259,5,0))</f>
        <v>145000</v>
      </c>
      <c r="X9" s="256">
        <v>1.02</v>
      </c>
      <c r="Y9" s="256">
        <v>0.86</v>
      </c>
      <c r="Z9" s="256">
        <v>1</v>
      </c>
      <c r="AA9" s="256">
        <f t="shared" si="4"/>
        <v>0.87719999999999998</v>
      </c>
      <c r="AB9" s="228">
        <f>AA9*Q9</f>
        <v>277195.2</v>
      </c>
      <c r="AC9" s="228">
        <f t="shared" si="1"/>
        <v>43860</v>
      </c>
      <c r="AD9" s="228">
        <f t="shared" si="2"/>
        <v>127194</v>
      </c>
      <c r="AE9" s="231" t="s">
        <v>103</v>
      </c>
      <c r="AF9" s="227" t="str">
        <f>IF(TYPE(VLOOKUP(AE9,Catalogue!$F$2:$J$259,3,0))=16," ",VLOOKUP(AE9,Catalogue!$F$2:$J$259,3,0))</f>
        <v>Job</v>
      </c>
      <c r="AG9" s="228">
        <f>IF(TYPE(VLOOKUP(AE9,Catalogue!$F$2:$J$259,5,0))=16,0,VLOOKUP(AE9,Catalogue!$F$2:$J$259,5,0))</f>
        <v>100000</v>
      </c>
      <c r="AH9" s="227">
        <v>1</v>
      </c>
      <c r="AI9" s="228">
        <f t="shared" si="5"/>
        <v>100000</v>
      </c>
      <c r="AJ9" s="228" t="s">
        <v>921</v>
      </c>
      <c r="AK9" s="261">
        <f t="shared" si="3"/>
        <v>548249.19999999995</v>
      </c>
    </row>
    <row r="10" spans="1:41" ht="22.5">
      <c r="A10" s="402"/>
      <c r="B10" s="271"/>
      <c r="C10" s="258" t="s">
        <v>940</v>
      </c>
      <c r="D10" s="258" t="s">
        <v>941</v>
      </c>
      <c r="E10" s="258" t="s">
        <v>929</v>
      </c>
      <c r="F10" s="258" t="s">
        <v>942</v>
      </c>
      <c r="G10" s="258"/>
      <c r="H10" s="258" t="s">
        <v>930</v>
      </c>
      <c r="I10" s="258" t="s">
        <v>938</v>
      </c>
      <c r="J10" s="258" t="s">
        <v>226</v>
      </c>
      <c r="K10" s="227"/>
      <c r="L10" s="228">
        <f>IF(TYPE(VLOOKUP(K10,Catalogue!$F$2:$J$259,5,0))=16,0,VLOOKUP(K10,Catalogue!$F$2:$J$259,5,0))</f>
        <v>0</v>
      </c>
      <c r="M10" s="227"/>
      <c r="N10" s="228">
        <f>IF(TYPE(VLOOKUP(M10,Catalogue!$F$2:$J$259,5,0))=16,0,VLOOKUP(M10,Catalogue!$F$2:$J$259,5,0))</f>
        <v>0</v>
      </c>
      <c r="O10" s="231"/>
      <c r="P10" s="282"/>
      <c r="Q10" s="228"/>
      <c r="R10" s="231"/>
      <c r="S10" s="282"/>
      <c r="T10" s="228">
        <f>IF(TYPE(VLOOKUP(R10,Catalogue!$F$2:$J$259,5,0))=16,0,VLOOKUP(R10,Catalogue!$F$2:$J$259,5,0))</f>
        <v>0</v>
      </c>
      <c r="U10" s="231"/>
      <c r="V10" s="227"/>
      <c r="W10" s="228"/>
      <c r="X10" s="256"/>
      <c r="Y10" s="256"/>
      <c r="Z10" s="256"/>
      <c r="AA10" s="256"/>
      <c r="AB10" s="228"/>
      <c r="AC10" s="228"/>
      <c r="AD10" s="228"/>
      <c r="AE10" s="231" t="s">
        <v>143</v>
      </c>
      <c r="AF10" s="227" t="str">
        <f>IF(TYPE(VLOOKUP(AE10,Catalogue!$F$2:$J$259,3,0))=16," ",VLOOKUP(AE10,Catalogue!$F$2:$J$259,3,0))</f>
        <v>Job</v>
      </c>
      <c r="AG10" s="228">
        <f>IF(TYPE(VLOOKUP(AE10,Catalogue!$F$2:$J$259,5,0))=16,0,VLOOKUP(AE10,Catalogue!$F$2:$J$259,5,0))</f>
        <v>15000</v>
      </c>
      <c r="AH10" s="227">
        <v>2</v>
      </c>
      <c r="AI10" s="228">
        <f t="shared" si="5"/>
        <v>30000</v>
      </c>
      <c r="AJ10" s="228"/>
      <c r="AK10" s="261">
        <f t="shared" si="3"/>
        <v>30000</v>
      </c>
    </row>
    <row r="11" spans="1:41" ht="22.5">
      <c r="A11" s="402"/>
      <c r="B11" s="271"/>
      <c r="C11" s="258" t="s">
        <v>940</v>
      </c>
      <c r="D11" s="258" t="s">
        <v>941</v>
      </c>
      <c r="E11" s="258" t="s">
        <v>929</v>
      </c>
      <c r="F11" s="258" t="s">
        <v>942</v>
      </c>
      <c r="G11" s="258"/>
      <c r="H11" s="258" t="s">
        <v>930</v>
      </c>
      <c r="I11" s="258" t="s">
        <v>938</v>
      </c>
      <c r="J11" s="258" t="s">
        <v>226</v>
      </c>
      <c r="K11" s="227"/>
      <c r="L11" s="228">
        <f>IF(TYPE(VLOOKUP(K11,Catalogue!$F$2:$J$259,5,0))=16,0,VLOOKUP(K11,Catalogue!$F$2:$J$259,5,0))</f>
        <v>0</v>
      </c>
      <c r="M11" s="227"/>
      <c r="N11" s="228">
        <f>IF(TYPE(VLOOKUP(M11,Catalogue!$F$2:$J$259,5,0))=16,0,VLOOKUP(M11,Catalogue!$F$2:$J$259,5,0))</f>
        <v>0</v>
      </c>
      <c r="O11" s="231"/>
      <c r="P11" s="282"/>
      <c r="Q11" s="228"/>
      <c r="R11" s="231"/>
      <c r="S11" s="282"/>
      <c r="T11" s="228">
        <f>IF(TYPE(VLOOKUP(R11,Catalogue!$F$2:$J$259,5,0))=16,0,VLOOKUP(R11,Catalogue!$F$2:$J$259,5,0))</f>
        <v>0</v>
      </c>
      <c r="U11" s="231"/>
      <c r="V11" s="227"/>
      <c r="W11" s="228"/>
      <c r="X11" s="256"/>
      <c r="Y11" s="256"/>
      <c r="Z11" s="256"/>
      <c r="AA11" s="256"/>
      <c r="AB11" s="228"/>
      <c r="AC11" s="228"/>
      <c r="AD11" s="228"/>
      <c r="AE11" s="231" t="s">
        <v>146</v>
      </c>
      <c r="AF11" s="227" t="str">
        <f>IF(TYPE(VLOOKUP(AE11,Catalogue!$F$2:$J$259,3,0))=16," ",VLOOKUP(AE11,Catalogue!$F$2:$J$259,3,0))</f>
        <v>Job</v>
      </c>
      <c r="AG11" s="228">
        <f>IF(TYPE(VLOOKUP(AE11,Catalogue!$F$2:$J$259,5,0))=16,0,VLOOKUP(AE11,Catalogue!$F$2:$J$259,5,0))</f>
        <v>300000</v>
      </c>
      <c r="AH11" s="227">
        <v>1</v>
      </c>
      <c r="AI11" s="228">
        <f t="shared" si="5"/>
        <v>300000</v>
      </c>
      <c r="AJ11" s="228"/>
      <c r="AK11" s="261">
        <f t="shared" si="3"/>
        <v>300000</v>
      </c>
    </row>
    <row r="12" spans="1:41" ht="22.5">
      <c r="A12" s="402"/>
      <c r="B12" s="271"/>
      <c r="C12" s="258" t="s">
        <v>940</v>
      </c>
      <c r="D12" s="258" t="s">
        <v>941</v>
      </c>
      <c r="E12" s="258" t="s">
        <v>929</v>
      </c>
      <c r="F12" s="258" t="s">
        <v>942</v>
      </c>
      <c r="G12" s="258"/>
      <c r="H12" s="258" t="s">
        <v>930</v>
      </c>
      <c r="I12" s="258" t="s">
        <v>938</v>
      </c>
      <c r="J12" s="258" t="s">
        <v>226</v>
      </c>
      <c r="K12" s="227"/>
      <c r="L12" s="228">
        <f>IF(TYPE(VLOOKUP(K12,Catalogue!$F$2:$J$259,5,0))=16,0,VLOOKUP(K12,Catalogue!$F$2:$J$259,5,0))</f>
        <v>0</v>
      </c>
      <c r="M12" s="227"/>
      <c r="N12" s="228">
        <f>IF(TYPE(VLOOKUP(M12,Catalogue!$F$2:$J$259,5,0))=16,0,VLOOKUP(M12,Catalogue!$F$2:$J$259,5,0))</f>
        <v>0</v>
      </c>
      <c r="O12" s="231" t="s">
        <v>156</v>
      </c>
      <c r="P12" s="252" t="str">
        <f>IF(TYPE(VLOOKUP(O12,Catalogue!$F$2:$J$259,3,0))=16," ",VLOOKUP(O12,Catalogue!$F$2:$J$259,3,0))</f>
        <v>m2</v>
      </c>
      <c r="Q12" s="228">
        <f>IF(TYPE(VLOOKUP(O12,Catalogue!$F$2:$J$259,5,0))=16,0,VLOOKUP(O12,Catalogue!$F$2:$J$259,5,0))</f>
        <v>202000</v>
      </c>
      <c r="R12" s="10" t="s">
        <v>274</v>
      </c>
      <c r="S12" s="252" t="str">
        <f>IF(TYPE(VLOOKUP(R12,Catalogue!$F$2:$J$259,3,0))=16," ",VLOOKUP(R12,Catalogue!$F$2:$J$259,3,0))</f>
        <v>m2</v>
      </c>
      <c r="T12" s="228">
        <f>IF(TYPE(VLOOKUP(R12,Catalogue!$F$2:$J$259,5,0))=16,0,VLOOKUP(R12,Catalogue!$F$2:$J$259,5,0))</f>
        <v>50000</v>
      </c>
      <c r="U12" s="231"/>
      <c r="V12" s="227" t="str">
        <f>IF(TYPE(VLOOKUP(U12,Catalogue!$F$2:$J$259,3,0))=16," ",VLOOKUP(U12,Catalogue!$F$2:$J$259,3,0))</f>
        <v xml:space="preserve"> </v>
      </c>
      <c r="W12" s="228">
        <f>IF(TYPE(VLOOKUP(U12,Catalogue!$F$2:$J$259,5,0))=16,0,VLOOKUP(U12,Catalogue!$F$2:$J$259,5,0))</f>
        <v>0</v>
      </c>
      <c r="X12" s="256">
        <v>0.37</v>
      </c>
      <c r="Y12" s="256">
        <v>1.68</v>
      </c>
      <c r="Z12" s="256">
        <v>1</v>
      </c>
      <c r="AA12" s="256">
        <f t="shared" si="4"/>
        <v>0.62159999999999993</v>
      </c>
      <c r="AB12" s="228">
        <f t="shared" ref="AB12:AB43" si="6">AA12*Q12</f>
        <v>125563.19999999998</v>
      </c>
      <c r="AC12" s="228">
        <f t="shared" ref="AC12:AC43" si="7">T12*AA12</f>
        <v>31079.999999999996</v>
      </c>
      <c r="AD12" s="228">
        <f t="shared" ref="AD12:AD43" si="8">W12*AA12</f>
        <v>0</v>
      </c>
      <c r="AE12" s="231"/>
      <c r="AF12" s="227" t="str">
        <f>IF(TYPE(VLOOKUP(AE12,Catalogue!$F$2:$J$259,3,0))=16," ",VLOOKUP(AE12,Catalogue!$F$2:$J$259,3,0))</f>
        <v xml:space="preserve"> </v>
      </c>
      <c r="AG12" s="228">
        <f>IF(TYPE(VLOOKUP(AE12,Catalogue!$F$2:$J$259,5,0))=16,0,VLOOKUP(AE12,Catalogue!$F$2:$J$259,5,0))</f>
        <v>0</v>
      </c>
      <c r="AH12" s="227"/>
      <c r="AI12" s="228">
        <f t="shared" si="5"/>
        <v>0</v>
      </c>
      <c r="AJ12" s="228" t="s">
        <v>922</v>
      </c>
      <c r="AK12" s="261">
        <f t="shared" si="3"/>
        <v>156643.19999999998</v>
      </c>
    </row>
    <row r="13" spans="1:41" ht="22.5">
      <c r="A13" s="283">
        <v>256</v>
      </c>
      <c r="B13" s="271"/>
      <c r="C13" s="258" t="s">
        <v>944</v>
      </c>
      <c r="D13" s="258" t="s">
        <v>945</v>
      </c>
      <c r="E13" s="258">
        <v>97</v>
      </c>
      <c r="F13" s="258" t="s">
        <v>946</v>
      </c>
      <c r="G13" s="258"/>
      <c r="H13" s="258" t="s">
        <v>928</v>
      </c>
      <c r="I13" s="258" t="s">
        <v>938</v>
      </c>
      <c r="J13" s="258" t="s">
        <v>226</v>
      </c>
      <c r="K13" s="227" t="s">
        <v>242</v>
      </c>
      <c r="L13" s="228">
        <f>IF(TYPE(VLOOKUP(K13,Catalogue!$F$2:$J$259,5,0))=16,0,VLOOKUP(K13,Catalogue!$F$2:$J$259,5,0))</f>
        <v>40000</v>
      </c>
      <c r="M13" s="227" t="s">
        <v>341</v>
      </c>
      <c r="N13" s="228">
        <f>IF(TYPE(VLOOKUP(M13,Catalogue!$F$2:$J$259,5,0))=16,0,VLOOKUP(M13,Catalogue!$F$2:$J$259,5,0))</f>
        <v>350000</v>
      </c>
      <c r="O13" s="231" t="s">
        <v>180</v>
      </c>
      <c r="P13" s="252" t="str">
        <f>IF(TYPE(VLOOKUP(O13,Catalogue!$F$2:$J$259,3,0))=16," ",VLOOKUP(O13,Catalogue!$F$2:$J$259,3,0))</f>
        <v>m2</v>
      </c>
      <c r="Q13" s="228">
        <f>IF(TYPE(VLOOKUP(O13,Catalogue!$F$2:$J$259,5,0))=16,0,VLOOKUP(O13,Catalogue!$F$2:$J$259,5,0))</f>
        <v>335000</v>
      </c>
      <c r="R13" s="231" t="s">
        <v>278</v>
      </c>
      <c r="S13" s="252" t="str">
        <f>IF(TYPE(VLOOKUP(R13,Catalogue!$F$2:$J$259,3,0))=16," ",VLOOKUP(R13,Catalogue!$F$2:$J$259,3,0))</f>
        <v>m2</v>
      </c>
      <c r="T13" s="228">
        <f>IF(TYPE(VLOOKUP(R13,Catalogue!$F$2:$J$259,5,0))=16,0,VLOOKUP(R13,Catalogue!$F$2:$J$259,5,0))</f>
        <v>50000</v>
      </c>
      <c r="U13" s="231"/>
      <c r="V13" s="227" t="str">
        <f>IF(TYPE(VLOOKUP(U13,Catalogue!$F$2:$J$259,3,0))=16," ",VLOOKUP(U13,Catalogue!$F$2:$J$259,3,0))</f>
        <v xml:space="preserve"> </v>
      </c>
      <c r="W13" s="228">
        <f>IF(TYPE(VLOOKUP(U13,Catalogue!$F$2:$J$259,5,0))=16,0,VLOOKUP(U13,Catalogue!$F$2:$J$259,5,0))</f>
        <v>0</v>
      </c>
      <c r="X13" s="256">
        <v>0.86</v>
      </c>
      <c r="Y13" s="256">
        <v>0.46</v>
      </c>
      <c r="Z13" s="256">
        <v>3</v>
      </c>
      <c r="AA13" s="256">
        <f t="shared" si="4"/>
        <v>1.1868000000000001</v>
      </c>
      <c r="AB13" s="228">
        <f t="shared" si="6"/>
        <v>397578</v>
      </c>
      <c r="AC13" s="228">
        <f t="shared" si="7"/>
        <v>59340.000000000007</v>
      </c>
      <c r="AD13" s="228">
        <f t="shared" si="8"/>
        <v>0</v>
      </c>
      <c r="AE13" s="231"/>
      <c r="AF13" s="227" t="str">
        <f>IF(TYPE(VLOOKUP(AE13,Catalogue!$F$2:$J$259,3,0))=16," ",VLOOKUP(AE13,Catalogue!$F$2:$J$259,3,0))</f>
        <v xml:space="preserve"> </v>
      </c>
      <c r="AG13" s="228">
        <f>IF(TYPE(VLOOKUP(AE13,Catalogue!$F$2:$J$259,5,0))=16,0,VLOOKUP(AE13,Catalogue!$F$2:$J$259,5,0))</f>
        <v>0</v>
      </c>
      <c r="AH13" s="227"/>
      <c r="AI13" s="228">
        <f t="shared" si="5"/>
        <v>0</v>
      </c>
      <c r="AJ13" s="228" t="s">
        <v>947</v>
      </c>
      <c r="AK13" s="261">
        <f t="shared" si="3"/>
        <v>846918</v>
      </c>
    </row>
    <row r="14" spans="1:41" ht="22.5">
      <c r="A14" s="402">
        <v>257</v>
      </c>
      <c r="B14" s="271"/>
      <c r="C14" s="258" t="s">
        <v>948</v>
      </c>
      <c r="D14" s="258" t="s">
        <v>949</v>
      </c>
      <c r="E14" s="258" t="s">
        <v>950</v>
      </c>
      <c r="F14" s="258" t="s">
        <v>951</v>
      </c>
      <c r="G14" s="258"/>
      <c r="H14" s="258" t="s">
        <v>928</v>
      </c>
      <c r="I14" s="258" t="s">
        <v>938</v>
      </c>
      <c r="J14" s="258" t="s">
        <v>226</v>
      </c>
      <c r="K14" s="227" t="s">
        <v>242</v>
      </c>
      <c r="L14" s="228">
        <f>IF(TYPE(VLOOKUP(K14,Catalogue!$F$2:$J$259,5,0))=16,0,VLOOKUP(K14,Catalogue!$F$2:$J$259,5,0))</f>
        <v>40000</v>
      </c>
      <c r="M14" s="227" t="s">
        <v>341</v>
      </c>
      <c r="N14" s="228">
        <f>IF(TYPE(VLOOKUP(M14,Catalogue!$F$2:$J$259,5,0))=16,0,VLOOKUP(M14,Catalogue!$F$2:$J$259,5,0))</f>
        <v>350000</v>
      </c>
      <c r="O14" s="231" t="s">
        <v>57</v>
      </c>
      <c r="P14" s="282" t="str">
        <f>IF(TYPE(VLOOKUP(O14,Catalogue!$F$2:$J$259,3,0))=16," ",VLOOKUP(O14,Catalogue!$F$2:$J$259,3,0))</f>
        <v>m2</v>
      </c>
      <c r="Q14" s="228">
        <f>IF(TYPE(VLOOKUP(O14,Catalogue!$F$2:$J$259,5,0))=16,0,VLOOKUP(O14,Catalogue!$F$2:$J$259,5,0))</f>
        <v>222000</v>
      </c>
      <c r="R14" s="231" t="s">
        <v>278</v>
      </c>
      <c r="S14" s="282" t="str">
        <f>IF(TYPE(VLOOKUP(R14,Catalogue!$F$2:$J$259,3,0))=16," ",VLOOKUP(R14,Catalogue!$F$2:$J$259,3,0))</f>
        <v>m2</v>
      </c>
      <c r="T14" s="228">
        <f>IF(TYPE(VLOOKUP(R14,Catalogue!$F$2:$J$259,5,0))=16,0,VLOOKUP(R14,Catalogue!$F$2:$J$259,5,0))</f>
        <v>50000</v>
      </c>
      <c r="U14" s="231" t="s">
        <v>216</v>
      </c>
      <c r="V14" s="227" t="str">
        <f>IF(TYPE(VLOOKUP(U14,Catalogue!$F$2:$J$259,3,0))=16," ",VLOOKUP(U14,Catalogue!$F$2:$J$259,3,0))</f>
        <v>m2</v>
      </c>
      <c r="W14" s="228">
        <f>IF(TYPE(VLOOKUP(U14,Catalogue!$F$2:$J$259,5,0))=16,0,VLOOKUP(U14,Catalogue!$F$2:$J$259,5,0))</f>
        <v>145000</v>
      </c>
      <c r="X14" s="256">
        <v>1.55</v>
      </c>
      <c r="Y14" s="256">
        <v>1.1200000000000001</v>
      </c>
      <c r="Z14" s="256">
        <v>2</v>
      </c>
      <c r="AA14" s="256">
        <f t="shared" si="4"/>
        <v>3.4720000000000004</v>
      </c>
      <c r="AB14" s="228">
        <f t="shared" si="6"/>
        <v>770784.00000000012</v>
      </c>
      <c r="AC14" s="228">
        <f t="shared" si="7"/>
        <v>173600.00000000003</v>
      </c>
      <c r="AD14" s="228">
        <f t="shared" si="8"/>
        <v>503440.00000000006</v>
      </c>
      <c r="AE14" s="231" t="s">
        <v>103</v>
      </c>
      <c r="AF14" s="227" t="str">
        <f>IF(TYPE(VLOOKUP(AE14,Catalogue!$F$2:$J$259,3,0))=16," ",VLOOKUP(AE14,Catalogue!$F$2:$J$259,3,0))</f>
        <v>Job</v>
      </c>
      <c r="AG14" s="228">
        <f>IF(TYPE(VLOOKUP(AE14,Catalogue!$F$2:$J$259,5,0))=16,0,VLOOKUP(AE14,Catalogue!$F$2:$J$259,5,0))</f>
        <v>100000</v>
      </c>
      <c r="AH14" s="227">
        <v>1</v>
      </c>
      <c r="AI14" s="228">
        <f t="shared" si="5"/>
        <v>100000</v>
      </c>
      <c r="AJ14" s="228" t="s">
        <v>927</v>
      </c>
      <c r="AK14" s="261">
        <f t="shared" si="3"/>
        <v>1937824</v>
      </c>
    </row>
    <row r="15" spans="1:41" ht="22.5">
      <c r="A15" s="402"/>
      <c r="B15" s="271"/>
      <c r="C15" s="258" t="s">
        <v>948</v>
      </c>
      <c r="D15" s="258" t="s">
        <v>949</v>
      </c>
      <c r="E15" s="258" t="s">
        <v>950</v>
      </c>
      <c r="F15" s="258" t="s">
        <v>951</v>
      </c>
      <c r="G15" s="258"/>
      <c r="H15" s="258" t="s">
        <v>928</v>
      </c>
      <c r="I15" s="258" t="s">
        <v>938</v>
      </c>
      <c r="J15" s="258" t="s">
        <v>226</v>
      </c>
      <c r="K15" s="227"/>
      <c r="L15" s="228">
        <f>IF(TYPE(VLOOKUP(K15,Catalogue!$F$2:$J$259,5,0))=16,0,VLOOKUP(K15,Catalogue!$F$2:$J$259,5,0))</f>
        <v>0</v>
      </c>
      <c r="M15" s="227"/>
      <c r="N15" s="228">
        <f>IF(TYPE(VLOOKUP(M15,Catalogue!$F$2:$J$259,5,0))=16,0,VLOOKUP(M15,Catalogue!$F$2:$J$259,5,0))</f>
        <v>0</v>
      </c>
      <c r="O15" s="231"/>
      <c r="P15" s="282" t="str">
        <f>IF(TYPE(VLOOKUP(O15,Catalogue!$F$2:$J$259,3,0))=16," ",VLOOKUP(O15,Catalogue!$F$2:$J$259,3,0))</f>
        <v xml:space="preserve"> </v>
      </c>
      <c r="Q15" s="228">
        <f>IF(TYPE(VLOOKUP(O15,Catalogue!$F$2:$J$259,5,0))=16,0,VLOOKUP(O15,Catalogue!$F$2:$J$259,5,0))</f>
        <v>0</v>
      </c>
      <c r="R15" s="231"/>
      <c r="S15" s="282" t="str">
        <f>IF(TYPE(VLOOKUP(R15,Catalogue!$F$2:$J$259,3,0))=16," ",VLOOKUP(R15,Catalogue!$F$2:$J$259,3,0))</f>
        <v xml:space="preserve"> </v>
      </c>
      <c r="T15" s="228">
        <f>IF(TYPE(VLOOKUP(R15,Catalogue!$F$2:$J$259,5,0))=16,0,VLOOKUP(R15,Catalogue!$F$2:$J$259,5,0))</f>
        <v>0</v>
      </c>
      <c r="U15" s="231"/>
      <c r="V15" s="227" t="str">
        <f>IF(TYPE(VLOOKUP(U15,Catalogue!$F$2:$J$259,3,0))=16," ",VLOOKUP(U15,Catalogue!$F$2:$J$259,3,0))</f>
        <v xml:space="preserve"> </v>
      </c>
      <c r="W15" s="228">
        <f>IF(TYPE(VLOOKUP(U15,Catalogue!$F$2:$J$259,5,0))=16,0,VLOOKUP(U15,Catalogue!$F$2:$J$259,5,0))</f>
        <v>0</v>
      </c>
      <c r="X15" s="227"/>
      <c r="Y15" s="227"/>
      <c r="Z15" s="227"/>
      <c r="AA15" s="256">
        <f t="shared" si="4"/>
        <v>0</v>
      </c>
      <c r="AB15" s="228">
        <f t="shared" si="6"/>
        <v>0</v>
      </c>
      <c r="AC15" s="228">
        <f t="shared" si="7"/>
        <v>0</v>
      </c>
      <c r="AD15" s="228">
        <f t="shared" si="8"/>
        <v>0</v>
      </c>
      <c r="AE15" s="231" t="s">
        <v>143</v>
      </c>
      <c r="AF15" s="227" t="str">
        <f>IF(TYPE(VLOOKUP(AE15,Catalogue!$F$2:$J$259,3,0))=16," ",VLOOKUP(AE15,Catalogue!$F$2:$J$259,3,0))</f>
        <v>Job</v>
      </c>
      <c r="AG15" s="228">
        <f>IF(TYPE(VLOOKUP(AE15,Catalogue!$F$2:$J$259,5,0))=16,0,VLOOKUP(AE15,Catalogue!$F$2:$J$259,5,0))</f>
        <v>15000</v>
      </c>
      <c r="AH15" s="227">
        <v>2</v>
      </c>
      <c r="AI15" s="228">
        <f t="shared" si="5"/>
        <v>30000</v>
      </c>
      <c r="AJ15" s="228"/>
      <c r="AK15" s="261">
        <f t="shared" si="3"/>
        <v>30000</v>
      </c>
    </row>
    <row r="16" spans="1:41" ht="22.5">
      <c r="A16" s="402"/>
      <c r="B16" s="271"/>
      <c r="C16" s="258" t="s">
        <v>948</v>
      </c>
      <c r="D16" s="258" t="s">
        <v>949</v>
      </c>
      <c r="E16" s="258" t="s">
        <v>950</v>
      </c>
      <c r="F16" s="258" t="s">
        <v>951</v>
      </c>
      <c r="G16" s="258"/>
      <c r="H16" s="258" t="s">
        <v>928</v>
      </c>
      <c r="I16" s="258" t="s">
        <v>938</v>
      </c>
      <c r="J16" s="258" t="s">
        <v>226</v>
      </c>
      <c r="K16" s="227"/>
      <c r="L16" s="228">
        <f>IF(TYPE(VLOOKUP(K16,Catalogue!$F$2:$J$259,5,0))=16,0,VLOOKUP(K16,Catalogue!$F$2:$J$259,5,0))</f>
        <v>0</v>
      </c>
      <c r="M16" s="227"/>
      <c r="N16" s="228">
        <f>IF(TYPE(VLOOKUP(M16,Catalogue!$F$2:$J$259,5,0))=16,0,VLOOKUP(M16,Catalogue!$F$2:$J$259,5,0))</f>
        <v>0</v>
      </c>
      <c r="O16" s="231"/>
      <c r="P16" s="282" t="str">
        <f>IF(TYPE(VLOOKUP(O16,Catalogue!$F$2:$J$259,3,0))=16," ",VLOOKUP(O16,Catalogue!$F$2:$J$259,3,0))</f>
        <v xml:space="preserve"> </v>
      </c>
      <c r="Q16" s="228">
        <f>IF(TYPE(VLOOKUP(O16,Catalogue!$F$2:$J$259,5,0))=16,0,VLOOKUP(O16,Catalogue!$F$2:$J$259,5,0))</f>
        <v>0</v>
      </c>
      <c r="R16" s="231"/>
      <c r="S16" s="282" t="str">
        <f>IF(TYPE(VLOOKUP(R16,Catalogue!$F$2:$J$259,3,0))=16," ",VLOOKUP(R16,Catalogue!$F$2:$J$259,3,0))</f>
        <v xml:space="preserve"> </v>
      </c>
      <c r="T16" s="228">
        <f>IF(TYPE(VLOOKUP(R16,Catalogue!$F$2:$J$259,5,0))=16,0,VLOOKUP(R16,Catalogue!$F$2:$J$259,5,0))</f>
        <v>0</v>
      </c>
      <c r="U16" s="231"/>
      <c r="V16" s="227" t="str">
        <f>IF(TYPE(VLOOKUP(U16,Catalogue!$F$2:$J$259,3,0))=16," ",VLOOKUP(U16,Catalogue!$F$2:$J$259,3,0))</f>
        <v xml:space="preserve"> </v>
      </c>
      <c r="W16" s="228">
        <f>IF(TYPE(VLOOKUP(U16,Catalogue!$F$2:$J$259,5,0))=16,0,VLOOKUP(U16,Catalogue!$F$2:$J$259,5,0))</f>
        <v>0</v>
      </c>
      <c r="X16" s="227"/>
      <c r="Y16" s="227"/>
      <c r="Z16" s="227"/>
      <c r="AA16" s="256">
        <f t="shared" si="4"/>
        <v>0</v>
      </c>
      <c r="AB16" s="228">
        <f t="shared" si="6"/>
        <v>0</v>
      </c>
      <c r="AC16" s="228">
        <f t="shared" si="7"/>
        <v>0</v>
      </c>
      <c r="AD16" s="228">
        <f t="shared" si="8"/>
        <v>0</v>
      </c>
      <c r="AE16" s="231" t="s">
        <v>146</v>
      </c>
      <c r="AF16" s="227" t="str">
        <f>IF(TYPE(VLOOKUP(AE16,Catalogue!$F$2:$J$259,3,0))=16," ",VLOOKUP(AE16,Catalogue!$F$2:$J$259,3,0))</f>
        <v>Job</v>
      </c>
      <c r="AG16" s="228">
        <f>IF(TYPE(VLOOKUP(AE16,Catalogue!$F$2:$J$259,5,0))=16,0,VLOOKUP(AE16,Catalogue!$F$2:$J$259,5,0))</f>
        <v>300000</v>
      </c>
      <c r="AH16" s="227">
        <v>1</v>
      </c>
      <c r="AI16" s="228">
        <f t="shared" si="5"/>
        <v>300000</v>
      </c>
      <c r="AJ16" s="228"/>
      <c r="AK16" s="261">
        <f t="shared" si="3"/>
        <v>300000</v>
      </c>
    </row>
    <row r="17" spans="1:37" ht="22.5">
      <c r="A17" s="402"/>
      <c r="B17" s="271"/>
      <c r="C17" s="258" t="s">
        <v>948</v>
      </c>
      <c r="D17" s="258" t="s">
        <v>949</v>
      </c>
      <c r="E17" s="258" t="s">
        <v>950</v>
      </c>
      <c r="F17" s="258" t="s">
        <v>951</v>
      </c>
      <c r="G17" s="258"/>
      <c r="H17" s="258" t="s">
        <v>928</v>
      </c>
      <c r="I17" s="258" t="s">
        <v>938</v>
      </c>
      <c r="J17" s="258" t="s">
        <v>226</v>
      </c>
      <c r="K17" s="227"/>
      <c r="L17" s="228">
        <f>IF(TYPE(VLOOKUP(K17,Catalogue!$F$2:$J$259,5,0))=16,0,VLOOKUP(K17,Catalogue!$F$2:$J$259,5,0))</f>
        <v>0</v>
      </c>
      <c r="M17" s="227"/>
      <c r="N17" s="228">
        <f>IF(TYPE(VLOOKUP(M17,Catalogue!$F$2:$J$259,5,0))=16,0,VLOOKUP(M17,Catalogue!$F$2:$J$259,5,0))</f>
        <v>0</v>
      </c>
      <c r="O17" s="231" t="s">
        <v>171</v>
      </c>
      <c r="P17" s="282" t="str">
        <f>IF(TYPE(VLOOKUP(O17,Catalogue!$F$2:$J$259,3,0))=16," ",VLOOKUP(O17,Catalogue!$F$2:$J$259,3,0))</f>
        <v>m2</v>
      </c>
      <c r="Q17" s="228">
        <f>IF(TYPE(VLOOKUP(O17,Catalogue!$F$2:$J$259,5,0))=16,0,VLOOKUP(O17,Catalogue!$F$2:$J$259,5,0))</f>
        <v>235000</v>
      </c>
      <c r="R17" s="231"/>
      <c r="S17" s="282" t="str">
        <f>IF(TYPE(VLOOKUP(R17,Catalogue!$F$2:$J$259,3,0))=16," ",VLOOKUP(R17,Catalogue!$F$2:$J$259,3,0))</f>
        <v xml:space="preserve"> </v>
      </c>
      <c r="T17" s="228">
        <f>IF(TYPE(VLOOKUP(R17,Catalogue!$F$2:$J$259,5,0))=16,0,VLOOKUP(R17,Catalogue!$F$2:$J$259,5,0))</f>
        <v>0</v>
      </c>
      <c r="U17" s="231"/>
      <c r="V17" s="227" t="str">
        <f>IF(TYPE(VLOOKUP(U17,Catalogue!$F$2:$J$259,3,0))=16," ",VLOOKUP(U17,Catalogue!$F$2:$J$259,3,0))</f>
        <v xml:space="preserve"> </v>
      </c>
      <c r="W17" s="228">
        <f>IF(TYPE(VLOOKUP(U17,Catalogue!$F$2:$J$259,5,0))=16,0,VLOOKUP(U17,Catalogue!$F$2:$J$259,5,0))</f>
        <v>0</v>
      </c>
      <c r="X17" s="256">
        <v>1.5</v>
      </c>
      <c r="Y17" s="256">
        <v>0.63</v>
      </c>
      <c r="Z17" s="256">
        <v>1</v>
      </c>
      <c r="AA17" s="256">
        <f t="shared" si="4"/>
        <v>0.94500000000000006</v>
      </c>
      <c r="AB17" s="228">
        <f t="shared" si="6"/>
        <v>222075.00000000003</v>
      </c>
      <c r="AC17" s="228">
        <f t="shared" si="7"/>
        <v>0</v>
      </c>
      <c r="AD17" s="228">
        <f t="shared" si="8"/>
        <v>0</v>
      </c>
      <c r="AE17" s="231"/>
      <c r="AF17" s="227" t="str">
        <f>IF(TYPE(VLOOKUP(AE17,Catalogue!$F$2:$J$259,3,0))=16," ",VLOOKUP(AE17,Catalogue!$F$2:$J$259,3,0))</f>
        <v xml:space="preserve"> </v>
      </c>
      <c r="AG17" s="228">
        <f>IF(TYPE(VLOOKUP(AE17,Catalogue!$F$2:$J$259,5,0))=16,0,VLOOKUP(AE17,Catalogue!$F$2:$J$259,5,0))</f>
        <v>0</v>
      </c>
      <c r="AH17" s="227"/>
      <c r="AI17" s="228">
        <f t="shared" si="5"/>
        <v>0</v>
      </c>
      <c r="AJ17" s="229" t="s">
        <v>920</v>
      </c>
      <c r="AK17" s="261">
        <f t="shared" si="3"/>
        <v>222075.00000000003</v>
      </c>
    </row>
    <row r="18" spans="1:37" ht="22.5">
      <c r="A18" s="402"/>
      <c r="B18" s="271"/>
      <c r="C18" s="258" t="s">
        <v>948</v>
      </c>
      <c r="D18" s="258" t="s">
        <v>949</v>
      </c>
      <c r="E18" s="258" t="s">
        <v>950</v>
      </c>
      <c r="F18" s="258" t="s">
        <v>951</v>
      </c>
      <c r="G18" s="258"/>
      <c r="H18" s="258" t="s">
        <v>928</v>
      </c>
      <c r="I18" s="258" t="s">
        <v>938</v>
      </c>
      <c r="J18" s="258" t="s">
        <v>226</v>
      </c>
      <c r="K18" s="227"/>
      <c r="L18" s="228">
        <f>IF(TYPE(VLOOKUP(K18,Catalogue!$F$2:$J$259,5,0))=16,0,VLOOKUP(K18,Catalogue!$F$2:$J$259,5,0))</f>
        <v>0</v>
      </c>
      <c r="M18" s="227"/>
      <c r="N18" s="228">
        <f>IF(TYPE(VLOOKUP(M18,Catalogue!$F$2:$J$259,5,0))=16,0,VLOOKUP(M18,Catalogue!$F$2:$J$259,5,0))</f>
        <v>0</v>
      </c>
      <c r="O18" s="231" t="s">
        <v>156</v>
      </c>
      <c r="P18" s="282" t="str">
        <f>IF(TYPE(VLOOKUP(O18,Catalogue!$F$2:$J$259,3,0))=16," ",VLOOKUP(O18,Catalogue!$F$2:$J$259,3,0))</f>
        <v>m2</v>
      </c>
      <c r="Q18" s="228">
        <f>IF(TYPE(VLOOKUP(O18,Catalogue!$F$2:$J$259,5,0))=16,0,VLOOKUP(O18,Catalogue!$F$2:$J$259,5,0))</f>
        <v>202000</v>
      </c>
      <c r="R18" s="10" t="s">
        <v>274</v>
      </c>
      <c r="S18" s="282" t="str">
        <f>IF(TYPE(VLOOKUP(R18,Catalogue!$F$2:$J$259,3,0))=16," ",VLOOKUP(R18,Catalogue!$F$2:$J$259,3,0))</f>
        <v>m2</v>
      </c>
      <c r="T18" s="228">
        <f>IF(TYPE(VLOOKUP(R18,Catalogue!$F$2:$J$259,5,0))=16,0,VLOOKUP(R18,Catalogue!$F$2:$J$259,5,0))</f>
        <v>50000</v>
      </c>
      <c r="U18" s="231"/>
      <c r="V18" s="227" t="str">
        <f>IF(TYPE(VLOOKUP(U18,Catalogue!$F$2:$J$259,3,0))=16," ",VLOOKUP(U18,Catalogue!$F$2:$J$259,3,0))</f>
        <v xml:space="preserve"> </v>
      </c>
      <c r="W18" s="228">
        <f>IF(TYPE(VLOOKUP(U18,Catalogue!$F$2:$J$259,5,0))=16,0,VLOOKUP(U18,Catalogue!$F$2:$J$259,5,0))</f>
        <v>0</v>
      </c>
      <c r="X18" s="256">
        <v>1</v>
      </c>
      <c r="Y18" s="256">
        <v>0.9</v>
      </c>
      <c r="Z18" s="256">
        <v>1</v>
      </c>
      <c r="AA18" s="256">
        <f t="shared" si="4"/>
        <v>0.9</v>
      </c>
      <c r="AB18" s="228">
        <f t="shared" si="6"/>
        <v>181800</v>
      </c>
      <c r="AC18" s="228">
        <f t="shared" si="7"/>
        <v>45000</v>
      </c>
      <c r="AD18" s="228">
        <f t="shared" si="8"/>
        <v>0</v>
      </c>
      <c r="AE18" s="231"/>
      <c r="AF18" s="227" t="str">
        <f>IF(TYPE(VLOOKUP(AE18,Catalogue!$F$2:$J$259,3,0))=16," ",VLOOKUP(AE18,Catalogue!$F$2:$J$259,3,0))</f>
        <v xml:space="preserve"> </v>
      </c>
      <c r="AG18" s="228">
        <f>IF(TYPE(VLOOKUP(AE18,Catalogue!$F$2:$J$259,5,0))=16,0,VLOOKUP(AE18,Catalogue!$F$2:$J$259,5,0))</f>
        <v>0</v>
      </c>
      <c r="AH18" s="227"/>
      <c r="AI18" s="228">
        <f t="shared" si="5"/>
        <v>0</v>
      </c>
      <c r="AJ18" s="228" t="s">
        <v>939</v>
      </c>
      <c r="AK18" s="261">
        <f t="shared" si="3"/>
        <v>226800</v>
      </c>
    </row>
    <row r="19" spans="1:37" ht="22.5">
      <c r="A19" s="402">
        <v>258</v>
      </c>
      <c r="B19" s="271"/>
      <c r="C19" s="258" t="s">
        <v>952</v>
      </c>
      <c r="D19" s="258" t="s">
        <v>953</v>
      </c>
      <c r="E19" s="258" t="s">
        <v>954</v>
      </c>
      <c r="F19" s="258" t="s">
        <v>955</v>
      </c>
      <c r="G19" s="258"/>
      <c r="H19" s="258" t="s">
        <v>937</v>
      </c>
      <c r="I19" s="258" t="s">
        <v>938</v>
      </c>
      <c r="J19" s="258" t="s">
        <v>226</v>
      </c>
      <c r="K19" s="227" t="s">
        <v>242</v>
      </c>
      <c r="L19" s="228">
        <f>IF(TYPE(VLOOKUP(K19,Catalogue!$F$2:$J$259,5,0))=16,0,VLOOKUP(K19,Catalogue!$F$2:$J$259,5,0))</f>
        <v>40000</v>
      </c>
      <c r="M19" s="227" t="s">
        <v>341</v>
      </c>
      <c r="N19" s="228">
        <f>IF(TYPE(VLOOKUP(M19,Catalogue!$F$2:$J$259,5,0))=16,0,VLOOKUP(M19,Catalogue!$F$2:$J$259,5,0))</f>
        <v>350000</v>
      </c>
      <c r="O19" s="231" t="s">
        <v>180</v>
      </c>
      <c r="P19" s="282" t="str">
        <f>IF(TYPE(VLOOKUP(O19,Catalogue!$F$2:$J$259,3,0))=16," ",VLOOKUP(O19,Catalogue!$F$2:$J$259,3,0))</f>
        <v>m2</v>
      </c>
      <c r="Q19" s="228">
        <f>IF(TYPE(VLOOKUP(O19,Catalogue!$F$2:$J$259,5,0))=16,0,VLOOKUP(O19,Catalogue!$F$2:$J$259,5,0))</f>
        <v>335000</v>
      </c>
      <c r="R19" s="231" t="s">
        <v>278</v>
      </c>
      <c r="S19" s="282" t="str">
        <f>IF(TYPE(VLOOKUP(R19,Catalogue!$F$2:$J$259,3,0))=16," ",VLOOKUP(R19,Catalogue!$F$2:$J$259,3,0))</f>
        <v>m2</v>
      </c>
      <c r="T19" s="228">
        <f>IF(TYPE(VLOOKUP(R19,Catalogue!$F$2:$J$259,5,0))=16,0,VLOOKUP(R19,Catalogue!$F$2:$J$259,5,0))</f>
        <v>50000</v>
      </c>
      <c r="U19" s="231"/>
      <c r="V19" s="227" t="str">
        <f>IF(TYPE(VLOOKUP(U19,Catalogue!$F$2:$J$259,3,0))=16," ",VLOOKUP(U19,Catalogue!$F$2:$J$259,3,0))</f>
        <v xml:space="preserve"> </v>
      </c>
      <c r="W19" s="228">
        <f>IF(TYPE(VLOOKUP(U19,Catalogue!$F$2:$J$259,5,0))=16,0,VLOOKUP(U19,Catalogue!$F$2:$J$259,5,0))</f>
        <v>0</v>
      </c>
      <c r="X19" s="256">
        <v>0.95</v>
      </c>
      <c r="Y19" s="256">
        <v>0.6</v>
      </c>
      <c r="Z19" s="256">
        <v>2</v>
      </c>
      <c r="AA19" s="256">
        <f t="shared" si="4"/>
        <v>1.1399999999999999</v>
      </c>
      <c r="AB19" s="228">
        <f t="shared" si="6"/>
        <v>381899.99999999994</v>
      </c>
      <c r="AC19" s="228">
        <f t="shared" si="7"/>
        <v>56999.999999999993</v>
      </c>
      <c r="AD19" s="228">
        <f t="shared" si="8"/>
        <v>0</v>
      </c>
      <c r="AE19" s="231"/>
      <c r="AF19" s="227" t="str">
        <f>IF(TYPE(VLOOKUP(AE19,Catalogue!$F$2:$J$259,3,0))=16," ",VLOOKUP(AE19,Catalogue!$F$2:$J$259,3,0))</f>
        <v xml:space="preserve"> </v>
      </c>
      <c r="AG19" s="228">
        <f>IF(TYPE(VLOOKUP(AE19,Catalogue!$F$2:$J$259,5,0))=16,0,VLOOKUP(AE19,Catalogue!$F$2:$J$259,5,0))</f>
        <v>0</v>
      </c>
      <c r="AH19" s="227"/>
      <c r="AI19" s="228">
        <f t="shared" si="5"/>
        <v>0</v>
      </c>
      <c r="AJ19" s="228" t="s">
        <v>956</v>
      </c>
      <c r="AK19" s="261">
        <f t="shared" si="3"/>
        <v>828900</v>
      </c>
    </row>
    <row r="20" spans="1:37">
      <c r="A20" s="402"/>
      <c r="B20" s="271"/>
      <c r="C20" s="258" t="s">
        <v>952</v>
      </c>
      <c r="D20" s="258" t="s">
        <v>953</v>
      </c>
      <c r="E20" s="258" t="s">
        <v>954</v>
      </c>
      <c r="F20" s="258" t="s">
        <v>955</v>
      </c>
      <c r="G20" s="258"/>
      <c r="H20" s="258" t="s">
        <v>937</v>
      </c>
      <c r="I20" s="258" t="s">
        <v>938</v>
      </c>
      <c r="J20" s="258" t="s">
        <v>226</v>
      </c>
      <c r="K20" s="227"/>
      <c r="L20" s="228">
        <f>IF(TYPE(VLOOKUP(K20,Catalogue!$F$2:$J$259,5,0))=16,0,VLOOKUP(K20,Catalogue!$F$2:$J$259,5,0))</f>
        <v>0</v>
      </c>
      <c r="M20" s="227"/>
      <c r="N20" s="228">
        <f>IF(TYPE(VLOOKUP(M20,Catalogue!$F$2:$J$259,5,0))=16,0,VLOOKUP(M20,Catalogue!$F$2:$J$259,5,0))</f>
        <v>0</v>
      </c>
      <c r="O20" s="231" t="s">
        <v>173</v>
      </c>
      <c r="P20" s="282" t="str">
        <f>IF(TYPE(VLOOKUP(O20,Catalogue!$F$2:$J$259,3,0))=16," ",VLOOKUP(O20,Catalogue!$F$2:$J$259,3,0))</f>
        <v>m2</v>
      </c>
      <c r="Q20" s="228">
        <f>IF(TYPE(VLOOKUP(O20,Catalogue!$F$2:$J$259,5,0))=16,0,VLOOKUP(O20,Catalogue!$F$2:$J$259,5,0))</f>
        <v>255000</v>
      </c>
      <c r="R20" s="231"/>
      <c r="S20" s="282" t="str">
        <f>IF(TYPE(VLOOKUP(R20,Catalogue!$F$2:$J$259,3,0))=16," ",VLOOKUP(R20,Catalogue!$F$2:$J$259,3,0))</f>
        <v xml:space="preserve"> </v>
      </c>
      <c r="T20" s="228">
        <f>IF(TYPE(VLOOKUP(R20,Catalogue!$F$2:$J$259,5,0))=16,0,VLOOKUP(R20,Catalogue!$F$2:$J$259,5,0))</f>
        <v>0</v>
      </c>
      <c r="U20" s="231"/>
      <c r="V20" s="227" t="str">
        <f>IF(TYPE(VLOOKUP(U20,Catalogue!$F$2:$J$259,3,0))=16," ",VLOOKUP(U20,Catalogue!$F$2:$J$259,3,0))</f>
        <v xml:space="preserve"> </v>
      </c>
      <c r="W20" s="228">
        <f>IF(TYPE(VLOOKUP(U20,Catalogue!$F$2:$J$259,5,0))=16,0,VLOOKUP(U20,Catalogue!$F$2:$J$259,5,0))</f>
        <v>0</v>
      </c>
      <c r="X20" s="256">
        <v>0.98</v>
      </c>
      <c r="Y20" s="256">
        <v>0.79</v>
      </c>
      <c r="Z20" s="256">
        <v>1</v>
      </c>
      <c r="AA20" s="256">
        <f t="shared" si="4"/>
        <v>0.7742</v>
      </c>
      <c r="AB20" s="228">
        <f t="shared" si="6"/>
        <v>197421</v>
      </c>
      <c r="AC20" s="228">
        <f t="shared" si="7"/>
        <v>0</v>
      </c>
      <c r="AD20" s="228">
        <f t="shared" si="8"/>
        <v>0</v>
      </c>
      <c r="AE20" s="231"/>
      <c r="AF20" s="227" t="str">
        <f>IF(TYPE(VLOOKUP(AE20,Catalogue!$F$2:$J$259,3,0))=16," ",VLOOKUP(AE20,Catalogue!$F$2:$J$259,3,0))</f>
        <v xml:space="preserve"> </v>
      </c>
      <c r="AG20" s="228">
        <f>IF(TYPE(VLOOKUP(AE20,Catalogue!$F$2:$J$259,5,0))=16,0,VLOOKUP(AE20,Catalogue!$F$2:$J$259,5,0))</f>
        <v>0</v>
      </c>
      <c r="AH20" s="227"/>
      <c r="AI20" s="228">
        <f t="shared" ref="AI20:AI83" si="9">AG20*AH20</f>
        <v>0</v>
      </c>
      <c r="AJ20" s="228" t="s">
        <v>939</v>
      </c>
      <c r="AK20" s="261">
        <f t="shared" si="3"/>
        <v>197421</v>
      </c>
    </row>
    <row r="21" spans="1:37">
      <c r="A21" s="402"/>
      <c r="B21" s="271"/>
      <c r="C21" s="258" t="s">
        <v>952</v>
      </c>
      <c r="D21" s="258" t="s">
        <v>953</v>
      </c>
      <c r="E21" s="258" t="s">
        <v>954</v>
      </c>
      <c r="F21" s="258" t="s">
        <v>955</v>
      </c>
      <c r="G21" s="258"/>
      <c r="H21" s="258" t="s">
        <v>937</v>
      </c>
      <c r="I21" s="258" t="s">
        <v>938</v>
      </c>
      <c r="J21" s="258" t="s">
        <v>226</v>
      </c>
      <c r="K21" s="227"/>
      <c r="L21" s="228">
        <f>IF(TYPE(VLOOKUP(K21,Catalogue!$F$2:$J$259,5,0))=16,0,VLOOKUP(K21,Catalogue!$F$2:$J$259,5,0))</f>
        <v>0</v>
      </c>
      <c r="M21" s="227"/>
      <c r="N21" s="228">
        <f>IF(TYPE(VLOOKUP(M21,Catalogue!$F$2:$J$259,5,0))=16,0,VLOOKUP(M21,Catalogue!$F$2:$J$259,5,0))</f>
        <v>0</v>
      </c>
      <c r="O21" s="231" t="s">
        <v>173</v>
      </c>
      <c r="P21" s="282" t="str">
        <f>IF(TYPE(VLOOKUP(O21,Catalogue!$F$2:$J$259,3,0))=16," ",VLOOKUP(O21,Catalogue!$F$2:$J$259,3,0))</f>
        <v>m2</v>
      </c>
      <c r="Q21" s="228">
        <f>IF(TYPE(VLOOKUP(O21,Catalogue!$F$2:$J$259,5,0))=16,0,VLOOKUP(O21,Catalogue!$F$2:$J$259,5,0))</f>
        <v>255000</v>
      </c>
      <c r="R21" s="231"/>
      <c r="S21" s="282" t="str">
        <f>IF(TYPE(VLOOKUP(R21,Catalogue!$F$2:$J$259,3,0))=16," ",VLOOKUP(R21,Catalogue!$F$2:$J$259,3,0))</f>
        <v xml:space="preserve"> </v>
      </c>
      <c r="T21" s="228">
        <f>IF(TYPE(VLOOKUP(R21,Catalogue!$F$2:$J$259,5,0))=16,0,VLOOKUP(R21,Catalogue!$F$2:$J$259,5,0))</f>
        <v>0</v>
      </c>
      <c r="U21" s="231"/>
      <c r="V21" s="227" t="str">
        <f>IF(TYPE(VLOOKUP(U21,Catalogue!$F$2:$J$259,3,0))=16," ",VLOOKUP(U21,Catalogue!$F$2:$J$259,3,0))</f>
        <v xml:space="preserve"> </v>
      </c>
      <c r="W21" s="228">
        <f>IF(TYPE(VLOOKUP(U21,Catalogue!$F$2:$J$259,5,0))=16,0,VLOOKUP(U21,Catalogue!$F$2:$J$259,5,0))</f>
        <v>0</v>
      </c>
      <c r="X21" s="256">
        <v>1</v>
      </c>
      <c r="Y21" s="256">
        <v>0.79</v>
      </c>
      <c r="Z21" s="256">
        <v>1</v>
      </c>
      <c r="AA21" s="256">
        <f t="shared" si="4"/>
        <v>0.79</v>
      </c>
      <c r="AB21" s="228">
        <f t="shared" si="6"/>
        <v>201450</v>
      </c>
      <c r="AC21" s="228">
        <f t="shared" si="7"/>
        <v>0</v>
      </c>
      <c r="AD21" s="228">
        <f t="shared" si="8"/>
        <v>0</v>
      </c>
      <c r="AE21" s="231"/>
      <c r="AF21" s="227" t="str">
        <f>IF(TYPE(VLOOKUP(AE21,Catalogue!$F$2:$J$259,3,0))=16," ",VLOOKUP(AE21,Catalogue!$F$2:$J$259,3,0))</f>
        <v xml:space="preserve"> </v>
      </c>
      <c r="AG21" s="228">
        <f>IF(TYPE(VLOOKUP(AE21,Catalogue!$F$2:$J$259,5,0))=16,0,VLOOKUP(AE21,Catalogue!$F$2:$J$259,5,0))</f>
        <v>0</v>
      </c>
      <c r="AH21" s="227"/>
      <c r="AI21" s="228">
        <f t="shared" si="9"/>
        <v>0</v>
      </c>
      <c r="AJ21" s="228" t="s">
        <v>918</v>
      </c>
      <c r="AK21" s="261">
        <f t="shared" si="3"/>
        <v>201450</v>
      </c>
    </row>
    <row r="22" spans="1:37" ht="24" customHeight="1">
      <c r="A22" s="402">
        <v>259</v>
      </c>
      <c r="B22" s="277"/>
      <c r="C22" s="258" t="s">
        <v>957</v>
      </c>
      <c r="D22" s="258" t="s">
        <v>958</v>
      </c>
      <c r="E22" s="258" t="s">
        <v>959</v>
      </c>
      <c r="F22" s="258" t="s">
        <v>960</v>
      </c>
      <c r="G22" s="258"/>
      <c r="H22" s="258" t="s">
        <v>928</v>
      </c>
      <c r="I22" s="258" t="s">
        <v>938</v>
      </c>
      <c r="J22" s="258" t="s">
        <v>226</v>
      </c>
      <c r="K22" s="227" t="s">
        <v>242</v>
      </c>
      <c r="L22" s="228">
        <f>IF(TYPE(VLOOKUP(K22,Catalogue!$F$2:$J$259,5,0))=16,0,VLOOKUP(K22,Catalogue!$F$2:$J$259,5,0))</f>
        <v>40000</v>
      </c>
      <c r="M22" s="227" t="s">
        <v>341</v>
      </c>
      <c r="N22" s="228">
        <f>IF(TYPE(VLOOKUP(M22,Catalogue!$F$2:$J$259,5,0))=16,0,VLOOKUP(M22,Catalogue!$F$2:$J$259,5,0))</f>
        <v>350000</v>
      </c>
      <c r="O22" s="231" t="s">
        <v>180</v>
      </c>
      <c r="P22" s="282" t="str">
        <f>IF(TYPE(VLOOKUP(O22,Catalogue!$F$2:$J$259,3,0))=16," ",VLOOKUP(O22,Catalogue!$F$2:$J$259,3,0))</f>
        <v>m2</v>
      </c>
      <c r="Q22" s="228">
        <f>IF(TYPE(VLOOKUP(O22,Catalogue!$F$2:$J$259,5,0))=16,0,VLOOKUP(O22,Catalogue!$F$2:$J$259,5,0))</f>
        <v>335000</v>
      </c>
      <c r="R22" s="231" t="s">
        <v>278</v>
      </c>
      <c r="S22" s="282" t="str">
        <f>IF(TYPE(VLOOKUP(R22,Catalogue!$F$2:$J$259,3,0))=16," ",VLOOKUP(R22,Catalogue!$F$2:$J$259,3,0))</f>
        <v>m2</v>
      </c>
      <c r="T22" s="228">
        <f>IF(TYPE(VLOOKUP(R22,Catalogue!$F$2:$J$259,5,0))=16,0,VLOOKUP(R22,Catalogue!$F$2:$J$259,5,0))</f>
        <v>50000</v>
      </c>
      <c r="U22" s="231"/>
      <c r="V22" s="227" t="str">
        <f>IF(TYPE(VLOOKUP(U22,Catalogue!$F$2:$J$259,3,0))=16," ",VLOOKUP(U22,Catalogue!$F$2:$J$259,3,0))</f>
        <v xml:space="preserve"> </v>
      </c>
      <c r="W22" s="228">
        <f>IF(TYPE(VLOOKUP(U22,Catalogue!$F$2:$J$259,5,0))=16,0,VLOOKUP(U22,Catalogue!$F$2:$J$259,5,0))</f>
        <v>0</v>
      </c>
      <c r="X22" s="256">
        <v>3.6</v>
      </c>
      <c r="Y22" s="256">
        <v>0.41</v>
      </c>
      <c r="Z22" s="256">
        <v>1</v>
      </c>
      <c r="AA22" s="256">
        <f t="shared" si="4"/>
        <v>1.476</v>
      </c>
      <c r="AB22" s="228">
        <f t="shared" si="6"/>
        <v>494460</v>
      </c>
      <c r="AC22" s="228">
        <f t="shared" si="7"/>
        <v>73800</v>
      </c>
      <c r="AD22" s="228">
        <f t="shared" si="8"/>
        <v>0</v>
      </c>
      <c r="AE22" s="231"/>
      <c r="AF22" s="227" t="str">
        <f>IF(TYPE(VLOOKUP(AE22,Catalogue!$F$2:$J$259,3,0))=16," ",VLOOKUP(AE22,Catalogue!$F$2:$J$259,3,0))</f>
        <v xml:space="preserve"> </v>
      </c>
      <c r="AG22" s="228">
        <f>IF(TYPE(VLOOKUP(AE22,Catalogue!$F$2:$J$259,5,0))=16,0,VLOOKUP(AE22,Catalogue!$F$2:$J$259,5,0))</f>
        <v>0</v>
      </c>
      <c r="AH22" s="227"/>
      <c r="AI22" s="228">
        <f t="shared" si="9"/>
        <v>0</v>
      </c>
      <c r="AJ22" s="228" t="s">
        <v>961</v>
      </c>
      <c r="AK22" s="261">
        <f t="shared" si="3"/>
        <v>958260</v>
      </c>
    </row>
    <row r="23" spans="1:37" ht="22.5">
      <c r="A23" s="402"/>
      <c r="B23" s="275"/>
      <c r="C23" s="258" t="s">
        <v>957</v>
      </c>
      <c r="D23" s="258" t="s">
        <v>958</v>
      </c>
      <c r="E23" s="258" t="s">
        <v>959</v>
      </c>
      <c r="F23" s="258" t="s">
        <v>960</v>
      </c>
      <c r="G23" s="258"/>
      <c r="H23" s="258" t="s">
        <v>928</v>
      </c>
      <c r="I23" s="258" t="s">
        <v>938</v>
      </c>
      <c r="J23" s="258" t="s">
        <v>226</v>
      </c>
      <c r="K23" s="227"/>
      <c r="L23" s="228">
        <f>IF(TYPE(VLOOKUP(K23,Catalogue!$F$2:$J$259,5,0))=16,0,VLOOKUP(K23,Catalogue!$F$2:$J$259,5,0))</f>
        <v>0</v>
      </c>
      <c r="M23" s="227"/>
      <c r="N23" s="228">
        <f>IF(TYPE(VLOOKUP(M23,Catalogue!$F$2:$J$259,5,0))=16,0,VLOOKUP(M23,Catalogue!$F$2:$J$259,5,0))</f>
        <v>0</v>
      </c>
      <c r="O23" s="231" t="s">
        <v>171</v>
      </c>
      <c r="P23" s="282" t="str">
        <f>IF(TYPE(VLOOKUP(O23,Catalogue!$F$2:$J$259,3,0))=16," ",VLOOKUP(O23,Catalogue!$F$2:$J$259,3,0))</f>
        <v>m2</v>
      </c>
      <c r="Q23" s="228">
        <f>IF(TYPE(VLOOKUP(O23,Catalogue!$F$2:$J$259,5,0))=16,0,VLOOKUP(O23,Catalogue!$F$2:$J$259,5,0))</f>
        <v>235000</v>
      </c>
      <c r="R23" s="231"/>
      <c r="S23" s="282" t="str">
        <f>IF(TYPE(VLOOKUP(R23,Catalogue!$F$2:$J$259,3,0))=16," ",VLOOKUP(R23,Catalogue!$F$2:$J$259,3,0))</f>
        <v xml:space="preserve"> </v>
      </c>
      <c r="T23" s="228">
        <f>IF(TYPE(VLOOKUP(R23,Catalogue!$F$2:$J$259,5,0))=16,0,VLOOKUP(R23,Catalogue!$F$2:$J$259,5,0))</f>
        <v>0</v>
      </c>
      <c r="U23" s="231"/>
      <c r="V23" s="227" t="str">
        <f>IF(TYPE(VLOOKUP(U23,Catalogue!$F$2:$J$259,3,0))=16," ",VLOOKUP(U23,Catalogue!$F$2:$J$259,3,0))</f>
        <v xml:space="preserve"> </v>
      </c>
      <c r="W23" s="228">
        <f>IF(TYPE(VLOOKUP(U23,Catalogue!$F$2:$J$259,5,0))=16,0,VLOOKUP(U23,Catalogue!$F$2:$J$259,5,0))</f>
        <v>0</v>
      </c>
      <c r="X23" s="256">
        <v>1.1200000000000001</v>
      </c>
      <c r="Y23" s="256">
        <v>0.7</v>
      </c>
      <c r="Z23" s="256">
        <v>1</v>
      </c>
      <c r="AA23" s="256">
        <f t="shared" si="4"/>
        <v>0.78400000000000003</v>
      </c>
      <c r="AB23" s="228">
        <f t="shared" si="6"/>
        <v>184240</v>
      </c>
      <c r="AC23" s="228">
        <f t="shared" si="7"/>
        <v>0</v>
      </c>
      <c r="AD23" s="228">
        <f t="shared" si="8"/>
        <v>0</v>
      </c>
      <c r="AE23" s="231"/>
      <c r="AF23" s="227" t="str">
        <f>IF(TYPE(VLOOKUP(AE23,Catalogue!$F$2:$J$259,3,0))=16," ",VLOOKUP(AE23,Catalogue!$F$2:$J$259,3,0))</f>
        <v xml:space="preserve"> </v>
      </c>
      <c r="AG23" s="228">
        <f>IF(TYPE(VLOOKUP(AE23,Catalogue!$F$2:$J$259,5,0))=16,0,VLOOKUP(AE23,Catalogue!$F$2:$J$259,5,0))</f>
        <v>0</v>
      </c>
      <c r="AH23" s="259"/>
      <c r="AI23" s="228">
        <f t="shared" si="9"/>
        <v>0</v>
      </c>
      <c r="AJ23" s="266" t="s">
        <v>939</v>
      </c>
      <c r="AK23" s="261">
        <f t="shared" si="3"/>
        <v>184240</v>
      </c>
    </row>
    <row r="24" spans="1:37" s="260" customFormat="1" ht="22.5">
      <c r="A24" s="402">
        <v>260</v>
      </c>
      <c r="B24" s="276"/>
      <c r="C24" s="258" t="s">
        <v>962</v>
      </c>
      <c r="D24" s="258" t="s">
        <v>963</v>
      </c>
      <c r="E24" s="258">
        <v>198</v>
      </c>
      <c r="F24" s="258" t="s">
        <v>936</v>
      </c>
      <c r="G24" s="258"/>
      <c r="H24" s="258" t="s">
        <v>931</v>
      </c>
      <c r="I24" s="258" t="s">
        <v>938</v>
      </c>
      <c r="J24" s="258" t="s">
        <v>226</v>
      </c>
      <c r="K24" s="227" t="s">
        <v>242</v>
      </c>
      <c r="L24" s="228">
        <f>IF(TYPE(VLOOKUP(K24,Catalogue!$F$2:$J$259,5,0))=16,0,VLOOKUP(K24,Catalogue!$F$2:$J$259,5,0))</f>
        <v>40000</v>
      </c>
      <c r="M24" s="227" t="s">
        <v>341</v>
      </c>
      <c r="N24" s="228">
        <f>IF(TYPE(VLOOKUP(M24,Catalogue!$F$2:$J$259,5,0))=16,0,VLOOKUP(M24,Catalogue!$F$2:$J$259,5,0))</f>
        <v>350000</v>
      </c>
      <c r="O24" s="231" t="s">
        <v>180</v>
      </c>
      <c r="P24" s="282" t="str">
        <f>IF(TYPE(VLOOKUP(O24,Catalogue!$F$2:$J$259,3,0))=16," ",VLOOKUP(O24,Catalogue!$F$2:$J$259,3,0))</f>
        <v>m2</v>
      </c>
      <c r="Q24" s="228">
        <f>IF(TYPE(VLOOKUP(O24,Catalogue!$F$2:$J$259,5,0))=16,0,VLOOKUP(O24,Catalogue!$F$2:$J$259,5,0))</f>
        <v>335000</v>
      </c>
      <c r="R24" s="231" t="s">
        <v>278</v>
      </c>
      <c r="S24" s="282" t="str">
        <f>IF(TYPE(VLOOKUP(R24,Catalogue!$F$2:$J$259,3,0))=16," ",VLOOKUP(R24,Catalogue!$F$2:$J$259,3,0))</f>
        <v>m2</v>
      </c>
      <c r="T24" s="228">
        <f>IF(TYPE(VLOOKUP(R24,Catalogue!$F$2:$J$259,5,0))=16,0,VLOOKUP(R24,Catalogue!$F$2:$J$259,5,0))</f>
        <v>50000</v>
      </c>
      <c r="U24" s="231"/>
      <c r="V24" s="227" t="str">
        <f>IF(TYPE(VLOOKUP(U24,Catalogue!$F$2:$J$259,3,0))=16," ",VLOOKUP(U24,Catalogue!$F$2:$J$259,3,0))</f>
        <v xml:space="preserve"> </v>
      </c>
      <c r="W24" s="228">
        <f>IF(TYPE(VLOOKUP(U24,Catalogue!$F$2:$J$259,5,0))=16,0,VLOOKUP(U24,Catalogue!$F$2:$J$259,5,0))</f>
        <v>0</v>
      </c>
      <c r="X24" s="256">
        <v>1.99</v>
      </c>
      <c r="Y24" s="256">
        <v>0.6</v>
      </c>
      <c r="Z24" s="256">
        <v>1</v>
      </c>
      <c r="AA24" s="256">
        <f t="shared" si="4"/>
        <v>1.194</v>
      </c>
      <c r="AB24" s="228">
        <f t="shared" si="6"/>
        <v>399990</v>
      </c>
      <c r="AC24" s="228">
        <f t="shared" si="7"/>
        <v>59700</v>
      </c>
      <c r="AD24" s="228">
        <f t="shared" si="8"/>
        <v>0</v>
      </c>
      <c r="AE24" s="231"/>
      <c r="AF24" s="227" t="str">
        <f>IF(TYPE(VLOOKUP(AE24,Catalogue!$F$2:$J$259,3,0))=16," ",VLOOKUP(AE24,Catalogue!$F$2:$J$259,3,0))</f>
        <v xml:space="preserve"> </v>
      </c>
      <c r="AG24" s="228">
        <f>IF(TYPE(VLOOKUP(AE24,Catalogue!$F$2:$J$259,5,0))=16,0,VLOOKUP(AE24,Catalogue!$F$2:$J$259,5,0))</f>
        <v>0</v>
      </c>
      <c r="AH24" s="259"/>
      <c r="AI24" s="228">
        <f t="shared" si="9"/>
        <v>0</v>
      </c>
      <c r="AJ24" s="228" t="s">
        <v>926</v>
      </c>
      <c r="AK24" s="261">
        <f t="shared" si="3"/>
        <v>849690</v>
      </c>
    </row>
    <row r="25" spans="1:37" s="260" customFormat="1" ht="22.5">
      <c r="A25" s="402"/>
      <c r="B25" s="277"/>
      <c r="C25" s="258" t="s">
        <v>962</v>
      </c>
      <c r="D25" s="258" t="s">
        <v>963</v>
      </c>
      <c r="E25" s="258">
        <v>198</v>
      </c>
      <c r="F25" s="258" t="s">
        <v>936</v>
      </c>
      <c r="G25" s="258"/>
      <c r="H25" s="258" t="s">
        <v>931</v>
      </c>
      <c r="I25" s="258" t="s">
        <v>938</v>
      </c>
      <c r="J25" s="258" t="s">
        <v>226</v>
      </c>
      <c r="K25" s="227"/>
      <c r="L25" s="228">
        <f>IF(TYPE(VLOOKUP(K25,Catalogue!$F$2:$J$259,5,0))=16,0,VLOOKUP(K25,Catalogue!$F$2:$J$259,5,0))</f>
        <v>0</v>
      </c>
      <c r="M25" s="227"/>
      <c r="N25" s="228">
        <f>IF(TYPE(VLOOKUP(M25,Catalogue!$F$2:$J$259,5,0))=16,0,VLOOKUP(M25,Catalogue!$F$2:$J$259,5,0))</f>
        <v>0</v>
      </c>
      <c r="O25" s="231" t="s">
        <v>171</v>
      </c>
      <c r="P25" s="282" t="str">
        <f>IF(TYPE(VLOOKUP(O25,Catalogue!$F$2:$J$259,3,0))=16," ",VLOOKUP(O25,Catalogue!$F$2:$J$259,3,0))</f>
        <v>m2</v>
      </c>
      <c r="Q25" s="228">
        <f>IF(TYPE(VLOOKUP(O25,Catalogue!$F$2:$J$259,5,0))=16,0,VLOOKUP(O25,Catalogue!$F$2:$J$259,5,0))</f>
        <v>235000</v>
      </c>
      <c r="R25" s="231"/>
      <c r="S25" s="282" t="str">
        <f>IF(TYPE(VLOOKUP(R25,Catalogue!$F$2:$J$259,3,0))=16," ",VLOOKUP(R25,Catalogue!$F$2:$J$259,3,0))</f>
        <v xml:space="preserve"> </v>
      </c>
      <c r="T25" s="228">
        <f>IF(TYPE(VLOOKUP(R25,Catalogue!$F$2:$J$259,5,0))=16,0,VLOOKUP(R25,Catalogue!$F$2:$J$259,5,0))</f>
        <v>0</v>
      </c>
      <c r="U25" s="231"/>
      <c r="V25" s="227" t="str">
        <f>IF(TYPE(VLOOKUP(U25,Catalogue!$F$2:$J$259,3,0))=16," ",VLOOKUP(U25,Catalogue!$F$2:$J$259,3,0))</f>
        <v xml:space="preserve"> </v>
      </c>
      <c r="W25" s="228">
        <f>IF(TYPE(VLOOKUP(U25,Catalogue!$F$2:$J$259,5,0))=16,0,VLOOKUP(U25,Catalogue!$F$2:$J$259,5,0))</f>
        <v>0</v>
      </c>
      <c r="X25" s="256">
        <v>1.85</v>
      </c>
      <c r="Y25" s="256">
        <v>0.62</v>
      </c>
      <c r="Z25" s="256">
        <v>1</v>
      </c>
      <c r="AA25" s="256">
        <f t="shared" si="4"/>
        <v>1.147</v>
      </c>
      <c r="AB25" s="228">
        <f t="shared" si="6"/>
        <v>269545</v>
      </c>
      <c r="AC25" s="228">
        <f t="shared" si="7"/>
        <v>0</v>
      </c>
      <c r="AD25" s="228">
        <f t="shared" si="8"/>
        <v>0</v>
      </c>
      <c r="AE25" s="231"/>
      <c r="AF25" s="227" t="str">
        <f>IF(TYPE(VLOOKUP(AE25,Catalogue!$F$2:$J$259,3,0))=16," ",VLOOKUP(AE25,Catalogue!$F$2:$J$259,3,0))</f>
        <v xml:space="preserve"> </v>
      </c>
      <c r="AG25" s="228">
        <f>IF(TYPE(VLOOKUP(AE25,Catalogue!$F$2:$J$259,5,0))=16,0,VLOOKUP(AE25,Catalogue!$F$2:$J$259,5,0))</f>
        <v>0</v>
      </c>
      <c r="AH25" s="227"/>
      <c r="AI25" s="228">
        <f t="shared" si="9"/>
        <v>0</v>
      </c>
      <c r="AJ25" s="228" t="s">
        <v>939</v>
      </c>
      <c r="AK25" s="261">
        <f t="shared" si="3"/>
        <v>269545</v>
      </c>
    </row>
    <row r="26" spans="1:37" ht="22.5">
      <c r="A26" s="402">
        <v>261</v>
      </c>
      <c r="B26" s="271"/>
      <c r="C26" s="258" t="s">
        <v>964</v>
      </c>
      <c r="D26" s="258" t="s">
        <v>965</v>
      </c>
      <c r="E26" s="258" t="s">
        <v>966</v>
      </c>
      <c r="F26" s="258" t="s">
        <v>967</v>
      </c>
      <c r="G26" s="258"/>
      <c r="H26" s="258" t="s">
        <v>931</v>
      </c>
      <c r="I26" s="258" t="s">
        <v>938</v>
      </c>
      <c r="J26" s="258" t="s">
        <v>226</v>
      </c>
      <c r="K26" s="227" t="s">
        <v>242</v>
      </c>
      <c r="L26" s="228">
        <f>IF(TYPE(VLOOKUP(K26,Catalogue!$F$2:$J$259,5,0))=16,0,VLOOKUP(K26,Catalogue!$F$2:$J$259,5,0))</f>
        <v>40000</v>
      </c>
      <c r="M26" s="227" t="s">
        <v>341</v>
      </c>
      <c r="N26" s="228">
        <f>IF(TYPE(VLOOKUP(M26,Catalogue!$F$2:$J$259,5,0))=16,0,VLOOKUP(M26,Catalogue!$F$2:$J$259,5,0))</f>
        <v>350000</v>
      </c>
      <c r="O26" s="231" t="s">
        <v>180</v>
      </c>
      <c r="P26" s="282" t="str">
        <f>IF(TYPE(VLOOKUP(O26,Catalogue!$F$2:$J$259,3,0))=16," ",VLOOKUP(O26,Catalogue!$F$2:$J$259,3,0))</f>
        <v>m2</v>
      </c>
      <c r="Q26" s="228">
        <f>IF(TYPE(VLOOKUP(O26,Catalogue!$F$2:$J$259,5,0))=16,0,VLOOKUP(O26,Catalogue!$F$2:$J$259,5,0))</f>
        <v>335000</v>
      </c>
      <c r="R26" s="231" t="s">
        <v>278</v>
      </c>
      <c r="S26" s="282" t="str">
        <f>IF(TYPE(VLOOKUP(R26,Catalogue!$F$2:$J$259,3,0))=16," ",VLOOKUP(R26,Catalogue!$F$2:$J$259,3,0))</f>
        <v>m2</v>
      </c>
      <c r="T26" s="228">
        <f>IF(TYPE(VLOOKUP(R26,Catalogue!$F$2:$J$259,5,0))=16,0,VLOOKUP(R26,Catalogue!$F$2:$J$259,5,0))</f>
        <v>50000</v>
      </c>
      <c r="U26" s="231"/>
      <c r="V26" s="227" t="str">
        <f>IF(TYPE(VLOOKUP(U26,Catalogue!$F$2:$J$259,3,0))=16," ",VLOOKUP(U26,Catalogue!$F$2:$J$259,3,0))</f>
        <v xml:space="preserve"> </v>
      </c>
      <c r="W26" s="228">
        <f>IF(TYPE(VLOOKUP(U26,Catalogue!$F$2:$J$259,5,0))=16,0,VLOOKUP(U26,Catalogue!$F$2:$J$259,5,0))</f>
        <v>0</v>
      </c>
      <c r="X26" s="256">
        <v>1.32</v>
      </c>
      <c r="Y26" s="256">
        <v>1.71</v>
      </c>
      <c r="Z26" s="256">
        <v>2</v>
      </c>
      <c r="AA26" s="256">
        <f t="shared" si="4"/>
        <v>4.5144000000000002</v>
      </c>
      <c r="AB26" s="228">
        <f t="shared" si="6"/>
        <v>1512324</v>
      </c>
      <c r="AC26" s="228">
        <f t="shared" si="7"/>
        <v>225720</v>
      </c>
      <c r="AD26" s="228">
        <f t="shared" si="8"/>
        <v>0</v>
      </c>
      <c r="AE26" s="231"/>
      <c r="AF26" s="227" t="str">
        <f>IF(TYPE(VLOOKUP(AE26,Catalogue!$F$2:$J$259,3,0))=16," ",VLOOKUP(AE26,Catalogue!$F$2:$J$259,3,0))</f>
        <v xml:space="preserve"> </v>
      </c>
      <c r="AG26" s="228">
        <f>IF(TYPE(VLOOKUP(AE26,Catalogue!$F$2:$J$259,5,0))=16,0,VLOOKUP(AE26,Catalogue!$F$2:$J$259,5,0))</f>
        <v>0</v>
      </c>
      <c r="AH26" s="227"/>
      <c r="AI26" s="228">
        <f t="shared" si="9"/>
        <v>0</v>
      </c>
      <c r="AJ26" s="228" t="s">
        <v>933</v>
      </c>
      <c r="AK26" s="261">
        <f t="shared" si="3"/>
        <v>2128044</v>
      </c>
    </row>
    <row r="27" spans="1:37" ht="22.5">
      <c r="A27" s="402"/>
      <c r="B27" s="278"/>
      <c r="C27" s="258" t="s">
        <v>964</v>
      </c>
      <c r="D27" s="258" t="s">
        <v>965</v>
      </c>
      <c r="E27" s="258" t="s">
        <v>966</v>
      </c>
      <c r="F27" s="258" t="s">
        <v>967</v>
      </c>
      <c r="G27" s="258"/>
      <c r="H27" s="258" t="s">
        <v>931</v>
      </c>
      <c r="I27" s="258" t="s">
        <v>938</v>
      </c>
      <c r="J27" s="258" t="s">
        <v>226</v>
      </c>
      <c r="K27" s="227"/>
      <c r="L27" s="228">
        <f>IF(TYPE(VLOOKUP(K27,Catalogue!$F$2:$J$259,5,0))=16,0,VLOOKUP(K27,Catalogue!$F$2:$J$259,5,0))</f>
        <v>0</v>
      </c>
      <c r="M27" s="227"/>
      <c r="N27" s="228">
        <f>IF(TYPE(VLOOKUP(M27,Catalogue!$F$2:$J$259,5,0))=16,0,VLOOKUP(M27,Catalogue!$F$2:$J$259,5,0))</f>
        <v>0</v>
      </c>
      <c r="O27" s="231" t="s">
        <v>60</v>
      </c>
      <c r="P27" s="282" t="str">
        <f>IF(TYPE(VLOOKUP(O27,Catalogue!$F$2:$J$259,3,0))=16," ",VLOOKUP(O27,Catalogue!$F$2:$J$259,3,0))</f>
        <v>m2</v>
      </c>
      <c r="Q27" s="228">
        <f>IF(TYPE(VLOOKUP(O27,Catalogue!$F$2:$J$259,5,0))=16,0,VLOOKUP(O27,Catalogue!$F$2:$J$259,5,0))</f>
        <v>316000</v>
      </c>
      <c r="R27" s="231" t="s">
        <v>278</v>
      </c>
      <c r="S27" s="282" t="str">
        <f>IF(TYPE(VLOOKUP(R27,Catalogue!$F$2:$J$259,3,0))=16," ",VLOOKUP(R27,Catalogue!$F$2:$J$259,3,0))</f>
        <v>m2</v>
      </c>
      <c r="T27" s="228">
        <f>IF(TYPE(VLOOKUP(R27,Catalogue!$F$2:$J$259,5,0))=16,0,VLOOKUP(R27,Catalogue!$F$2:$J$259,5,0))</f>
        <v>50000</v>
      </c>
      <c r="U27" s="231" t="s">
        <v>216</v>
      </c>
      <c r="V27" s="227" t="str">
        <f>IF(TYPE(VLOOKUP(U27,Catalogue!$F$2:$J$259,3,0))=16," ",VLOOKUP(U27,Catalogue!$F$2:$J$259,3,0))</f>
        <v>m2</v>
      </c>
      <c r="W27" s="228">
        <f>IF(TYPE(VLOOKUP(U27,Catalogue!$F$2:$J$259,5,0))=16,0,VLOOKUP(U27,Catalogue!$F$2:$J$259,5,0))</f>
        <v>145000</v>
      </c>
      <c r="X27" s="256">
        <v>1.5</v>
      </c>
      <c r="Y27" s="256">
        <v>1.5</v>
      </c>
      <c r="Z27" s="256">
        <v>1</v>
      </c>
      <c r="AA27" s="256">
        <f t="shared" si="4"/>
        <v>2.25</v>
      </c>
      <c r="AB27" s="228">
        <f t="shared" si="6"/>
        <v>711000</v>
      </c>
      <c r="AC27" s="228">
        <f t="shared" si="7"/>
        <v>112500</v>
      </c>
      <c r="AD27" s="228">
        <f t="shared" si="8"/>
        <v>326250</v>
      </c>
      <c r="AE27" s="231"/>
      <c r="AF27" s="227" t="str">
        <f>IF(TYPE(VLOOKUP(AE27,Catalogue!$F$2:$J$259,3,0))=16," ",VLOOKUP(AE27,Catalogue!$F$2:$J$259,3,0))</f>
        <v xml:space="preserve"> </v>
      </c>
      <c r="AG27" s="228">
        <f>IF(TYPE(VLOOKUP(AE27,Catalogue!$F$2:$J$259,5,0))=16,0,VLOOKUP(AE27,Catalogue!$F$2:$J$259,5,0))</f>
        <v>0</v>
      </c>
      <c r="AH27" s="227"/>
      <c r="AI27" s="228">
        <f t="shared" si="9"/>
        <v>0</v>
      </c>
      <c r="AJ27" s="228" t="s">
        <v>1477</v>
      </c>
      <c r="AK27" s="261">
        <f t="shared" si="3"/>
        <v>1149750</v>
      </c>
    </row>
    <row r="28" spans="1:37" ht="22.5">
      <c r="A28" s="402"/>
      <c r="B28" s="278"/>
      <c r="C28" s="258" t="s">
        <v>964</v>
      </c>
      <c r="D28" s="258" t="s">
        <v>965</v>
      </c>
      <c r="E28" s="258" t="s">
        <v>966</v>
      </c>
      <c r="F28" s="258" t="s">
        <v>967</v>
      </c>
      <c r="G28" s="258"/>
      <c r="H28" s="258" t="s">
        <v>931</v>
      </c>
      <c r="I28" s="258" t="s">
        <v>938</v>
      </c>
      <c r="J28" s="258" t="s">
        <v>226</v>
      </c>
      <c r="K28" s="227"/>
      <c r="L28" s="228">
        <f>IF(TYPE(VLOOKUP(K28,Catalogue!$F$2:$J$259,5,0))=16,0,VLOOKUP(K28,Catalogue!$F$2:$J$259,5,0))</f>
        <v>0</v>
      </c>
      <c r="M28" s="227"/>
      <c r="N28" s="228">
        <f>IF(TYPE(VLOOKUP(M28,Catalogue!$F$2:$J$259,5,0))=16,0,VLOOKUP(M28,Catalogue!$F$2:$J$259,5,0))</f>
        <v>0</v>
      </c>
      <c r="O28" s="231"/>
      <c r="P28" s="282" t="str">
        <f>IF(TYPE(VLOOKUP(O28,Catalogue!$F$2:$J$259,3,0))=16," ",VLOOKUP(O28,Catalogue!$F$2:$J$259,3,0))</f>
        <v xml:space="preserve"> </v>
      </c>
      <c r="Q28" s="228">
        <f>IF(TYPE(VLOOKUP(O28,Catalogue!$F$2:$J$259,5,0))=16,0,VLOOKUP(O28,Catalogue!$F$2:$J$259,5,0))</f>
        <v>0</v>
      </c>
      <c r="R28" s="231"/>
      <c r="S28" s="282" t="str">
        <f>IF(TYPE(VLOOKUP(R28,Catalogue!$F$2:$J$259,3,0))=16," ",VLOOKUP(R28,Catalogue!$F$2:$J$259,3,0))</f>
        <v xml:space="preserve"> </v>
      </c>
      <c r="T28" s="228">
        <f>IF(TYPE(VLOOKUP(R28,Catalogue!$F$2:$J$259,5,0))=16,0,VLOOKUP(R28,Catalogue!$F$2:$J$259,5,0))</f>
        <v>0</v>
      </c>
      <c r="U28" s="231"/>
      <c r="V28" s="227" t="str">
        <f>IF(TYPE(VLOOKUP(U28,Catalogue!$F$2:$J$259,3,0))=16," ",VLOOKUP(U28,Catalogue!$F$2:$J$259,3,0))</f>
        <v xml:space="preserve"> </v>
      </c>
      <c r="W28" s="228">
        <f>IF(TYPE(VLOOKUP(U28,Catalogue!$F$2:$J$259,5,0))=16,0,VLOOKUP(U28,Catalogue!$F$2:$J$259,5,0))</f>
        <v>0</v>
      </c>
      <c r="X28" s="256">
        <v>1.5</v>
      </c>
      <c r="Y28" s="256">
        <v>1.5</v>
      </c>
      <c r="Z28" s="256">
        <v>1</v>
      </c>
      <c r="AA28" s="256">
        <f t="shared" si="4"/>
        <v>2.25</v>
      </c>
      <c r="AB28" s="228">
        <f t="shared" si="6"/>
        <v>0</v>
      </c>
      <c r="AC28" s="228">
        <f t="shared" si="7"/>
        <v>0</v>
      </c>
      <c r="AD28" s="228">
        <f t="shared" si="8"/>
        <v>0</v>
      </c>
      <c r="AE28" s="231" t="s">
        <v>201</v>
      </c>
      <c r="AF28" s="227" t="str">
        <f>IF(TYPE(VLOOKUP(AE28,Catalogue!$F$2:$J$259,3,0))=16," ",VLOOKUP(AE28,Catalogue!$F$2:$J$259,3,0))</f>
        <v>set</v>
      </c>
      <c r="AG28" s="228">
        <f>IF(TYPE(VLOOKUP(AE28,Catalogue!$F$2:$J$259,5,0))=16,0,VLOOKUP(AE28,Catalogue!$F$2:$J$259,5,0))</f>
        <v>125000</v>
      </c>
      <c r="AH28" s="227">
        <v>1</v>
      </c>
      <c r="AI28" s="228">
        <f t="shared" si="9"/>
        <v>125000</v>
      </c>
      <c r="AJ28" s="228" t="s">
        <v>939</v>
      </c>
      <c r="AK28" s="261">
        <f t="shared" si="3"/>
        <v>125000</v>
      </c>
    </row>
    <row r="29" spans="1:37" ht="22.5">
      <c r="A29" s="400">
        <v>262</v>
      </c>
      <c r="B29" s="271"/>
      <c r="C29" s="258" t="s">
        <v>968</v>
      </c>
      <c r="D29" s="258" t="s">
        <v>969</v>
      </c>
      <c r="E29" s="258" t="s">
        <v>970</v>
      </c>
      <c r="F29" s="258" t="s">
        <v>971</v>
      </c>
      <c r="G29" s="258"/>
      <c r="H29" s="258" t="s">
        <v>930</v>
      </c>
      <c r="I29" s="258" t="s">
        <v>938</v>
      </c>
      <c r="J29" s="258" t="s">
        <v>226</v>
      </c>
      <c r="K29" s="227" t="s">
        <v>242</v>
      </c>
      <c r="L29" s="228">
        <f>IF(TYPE(VLOOKUP(K29,Catalogue!$F$2:$J$259,5,0))=16,0,VLOOKUP(K29,Catalogue!$F$2:$J$259,5,0))</f>
        <v>40000</v>
      </c>
      <c r="M29" s="227" t="s">
        <v>341</v>
      </c>
      <c r="N29" s="228">
        <f>IF(TYPE(VLOOKUP(M29,Catalogue!$F$2:$J$259,5,0))=16,0,VLOOKUP(M29,Catalogue!$F$2:$J$259,5,0))</f>
        <v>350000</v>
      </c>
      <c r="O29" s="231" t="s">
        <v>180</v>
      </c>
      <c r="P29" s="282" t="str">
        <f>IF(TYPE(VLOOKUP(O29,Catalogue!$F$2:$J$259,3,0))=16," ",VLOOKUP(O29,Catalogue!$F$2:$J$259,3,0))</f>
        <v>m2</v>
      </c>
      <c r="Q29" s="228">
        <f>IF(TYPE(VLOOKUP(O29,Catalogue!$F$2:$J$259,5,0))=16,0,VLOOKUP(O29,Catalogue!$F$2:$J$259,5,0))</f>
        <v>335000</v>
      </c>
      <c r="R29" s="231" t="s">
        <v>278</v>
      </c>
      <c r="S29" s="282" t="str">
        <f>IF(TYPE(VLOOKUP(R29,Catalogue!$F$2:$J$259,3,0))=16," ",VLOOKUP(R29,Catalogue!$F$2:$J$259,3,0))</f>
        <v>m2</v>
      </c>
      <c r="T29" s="228">
        <f>IF(TYPE(VLOOKUP(R29,Catalogue!$F$2:$J$259,5,0))=16,0,VLOOKUP(R29,Catalogue!$F$2:$J$259,5,0))</f>
        <v>50000</v>
      </c>
      <c r="U29" s="231"/>
      <c r="V29" s="227" t="str">
        <f>IF(TYPE(VLOOKUP(U29,Catalogue!$F$2:$J$259,3,0))=16," ",VLOOKUP(U29,Catalogue!$F$2:$J$259,3,0))</f>
        <v xml:space="preserve"> </v>
      </c>
      <c r="W29" s="228">
        <f>IF(TYPE(VLOOKUP(U29,Catalogue!$F$2:$J$259,5,0))=16,0,VLOOKUP(U29,Catalogue!$F$2:$J$259,5,0))</f>
        <v>0</v>
      </c>
      <c r="X29" s="256">
        <v>1.85</v>
      </c>
      <c r="Y29" s="256">
        <v>1.1000000000000001</v>
      </c>
      <c r="Z29" s="256">
        <v>2</v>
      </c>
      <c r="AA29" s="256">
        <f t="shared" si="4"/>
        <v>4.07</v>
      </c>
      <c r="AB29" s="228">
        <f t="shared" si="6"/>
        <v>1363450</v>
      </c>
      <c r="AC29" s="228">
        <f t="shared" si="7"/>
        <v>203500</v>
      </c>
      <c r="AD29" s="228">
        <f t="shared" si="8"/>
        <v>0</v>
      </c>
      <c r="AE29" s="231"/>
      <c r="AF29" s="227" t="str">
        <f>IF(TYPE(VLOOKUP(AE29,Catalogue!$F$2:$J$259,3,0))=16," ",VLOOKUP(AE29,Catalogue!$F$2:$J$259,3,0))</f>
        <v xml:space="preserve"> </v>
      </c>
      <c r="AG29" s="228">
        <f>IF(TYPE(VLOOKUP(AE29,Catalogue!$F$2:$J$259,5,0))=16,0,VLOOKUP(AE29,Catalogue!$F$2:$J$259,5,0))</f>
        <v>0</v>
      </c>
      <c r="AH29" s="227"/>
      <c r="AI29" s="228">
        <f t="shared" si="9"/>
        <v>0</v>
      </c>
      <c r="AJ29" s="228" t="s">
        <v>972</v>
      </c>
      <c r="AK29" s="261">
        <f t="shared" si="3"/>
        <v>1956950</v>
      </c>
    </row>
    <row r="30" spans="1:37" ht="22.5">
      <c r="A30" s="403"/>
      <c r="B30" s="271"/>
      <c r="C30" s="258" t="s">
        <v>968</v>
      </c>
      <c r="D30" s="258" t="s">
        <v>969</v>
      </c>
      <c r="E30" s="258" t="s">
        <v>970</v>
      </c>
      <c r="F30" s="258" t="s">
        <v>971</v>
      </c>
      <c r="G30" s="258"/>
      <c r="H30" s="258" t="s">
        <v>930</v>
      </c>
      <c r="I30" s="258" t="s">
        <v>938</v>
      </c>
      <c r="J30" s="258" t="s">
        <v>226</v>
      </c>
      <c r="K30" s="227"/>
      <c r="L30" s="228">
        <f>IF(TYPE(VLOOKUP(K30,Catalogue!$F$2:$J$259,5,0))=16,0,VLOOKUP(K30,Catalogue!$F$2:$J$259,5,0))</f>
        <v>0</v>
      </c>
      <c r="M30" s="227"/>
      <c r="N30" s="228">
        <f>IF(TYPE(VLOOKUP(M30,Catalogue!$F$2:$J$259,5,0))=16,0,VLOOKUP(M30,Catalogue!$F$2:$J$259,5,0))</f>
        <v>0</v>
      </c>
      <c r="O30" s="231" t="s">
        <v>171</v>
      </c>
      <c r="P30" s="282" t="str">
        <f>IF(TYPE(VLOOKUP(O30,Catalogue!$F$2:$J$259,3,0))=16," ",VLOOKUP(O30,Catalogue!$F$2:$J$259,3,0))</f>
        <v>m2</v>
      </c>
      <c r="Q30" s="228">
        <f>IF(TYPE(VLOOKUP(O30,Catalogue!$F$2:$J$259,5,0))=16,0,VLOOKUP(O30,Catalogue!$F$2:$J$259,5,0))</f>
        <v>235000</v>
      </c>
      <c r="R30" s="231"/>
      <c r="S30" s="282" t="str">
        <f>IF(TYPE(VLOOKUP(R30,Catalogue!$F$2:$J$259,3,0))=16," ",VLOOKUP(R30,Catalogue!$F$2:$J$259,3,0))</f>
        <v xml:space="preserve"> </v>
      </c>
      <c r="T30" s="228">
        <f>IF(TYPE(VLOOKUP(R30,Catalogue!$F$2:$J$259,5,0))=16,0,VLOOKUP(R30,Catalogue!$F$2:$J$259,5,0))</f>
        <v>0</v>
      </c>
      <c r="U30" s="231"/>
      <c r="V30" s="227" t="str">
        <f>IF(TYPE(VLOOKUP(U30,Catalogue!$F$2:$J$259,3,0))=16," ",VLOOKUP(U30,Catalogue!$F$2:$J$259,3,0))</f>
        <v xml:space="preserve"> </v>
      </c>
      <c r="W30" s="228">
        <f>IF(TYPE(VLOOKUP(U30,Catalogue!$F$2:$J$259,5,0))=16,0,VLOOKUP(U30,Catalogue!$F$2:$J$259,5,0))</f>
        <v>0</v>
      </c>
      <c r="X30" s="256">
        <v>1.74</v>
      </c>
      <c r="Y30" s="256">
        <v>0.95</v>
      </c>
      <c r="Z30" s="256">
        <v>1</v>
      </c>
      <c r="AA30" s="256">
        <f t="shared" si="4"/>
        <v>1.653</v>
      </c>
      <c r="AB30" s="228">
        <f t="shared" si="6"/>
        <v>388455</v>
      </c>
      <c r="AC30" s="228">
        <f t="shared" si="7"/>
        <v>0</v>
      </c>
      <c r="AD30" s="228">
        <f t="shared" si="8"/>
        <v>0</v>
      </c>
      <c r="AE30" s="231"/>
      <c r="AF30" s="227" t="str">
        <f>IF(TYPE(VLOOKUP(AE30,Catalogue!$F$2:$J$259,3,0))=16," ",VLOOKUP(AE30,Catalogue!$F$2:$J$259,3,0))</f>
        <v xml:space="preserve"> </v>
      </c>
      <c r="AG30" s="228">
        <f>IF(TYPE(VLOOKUP(AE30,Catalogue!$F$2:$J$259,5,0))=16,0,VLOOKUP(AE30,Catalogue!$F$2:$J$259,5,0))</f>
        <v>0</v>
      </c>
      <c r="AH30" s="227"/>
      <c r="AI30" s="228">
        <f t="shared" si="9"/>
        <v>0</v>
      </c>
      <c r="AJ30" s="228" t="s">
        <v>924</v>
      </c>
      <c r="AK30" s="261">
        <f t="shared" si="3"/>
        <v>388455</v>
      </c>
    </row>
    <row r="31" spans="1:37" ht="22.5">
      <c r="A31" s="403"/>
      <c r="B31" s="271"/>
      <c r="C31" s="258" t="s">
        <v>968</v>
      </c>
      <c r="D31" s="258" t="s">
        <v>969</v>
      </c>
      <c r="E31" s="258" t="s">
        <v>970</v>
      </c>
      <c r="F31" s="258" t="s">
        <v>971</v>
      </c>
      <c r="G31" s="258"/>
      <c r="H31" s="258" t="s">
        <v>930</v>
      </c>
      <c r="I31" s="258" t="s">
        <v>938</v>
      </c>
      <c r="J31" s="258" t="s">
        <v>226</v>
      </c>
      <c r="K31" s="227"/>
      <c r="L31" s="228">
        <f>IF(TYPE(VLOOKUP(K31,Catalogue!$F$2:$J$259,5,0))=16,0,VLOOKUP(K31,Catalogue!$F$2:$J$259,5,0))</f>
        <v>0</v>
      </c>
      <c r="M31" s="227"/>
      <c r="N31" s="228">
        <f>IF(TYPE(VLOOKUP(M31,Catalogue!$F$2:$J$259,5,0))=16,0,VLOOKUP(M31,Catalogue!$F$2:$J$259,5,0))</f>
        <v>0</v>
      </c>
      <c r="O31" s="231" t="s">
        <v>156</v>
      </c>
      <c r="P31" s="282" t="str">
        <f>IF(TYPE(VLOOKUP(O31,Catalogue!$F$2:$J$259,3,0))=16," ",VLOOKUP(O31,Catalogue!$F$2:$J$259,3,0))</f>
        <v>m2</v>
      </c>
      <c r="Q31" s="228">
        <f>IF(TYPE(VLOOKUP(O31,Catalogue!$F$2:$J$259,5,0))=16,0,VLOOKUP(O31,Catalogue!$F$2:$J$259,5,0))</f>
        <v>202000</v>
      </c>
      <c r="R31" s="10" t="s">
        <v>274</v>
      </c>
      <c r="S31" s="282" t="str">
        <f>IF(TYPE(VLOOKUP(R31,Catalogue!$F$2:$J$259,3,0))=16," ",VLOOKUP(R31,Catalogue!$F$2:$J$259,3,0))</f>
        <v>m2</v>
      </c>
      <c r="T31" s="228">
        <f>IF(TYPE(VLOOKUP(R31,Catalogue!$F$2:$J$259,5,0))=16,0,VLOOKUP(R31,Catalogue!$F$2:$J$259,5,0))</f>
        <v>50000</v>
      </c>
      <c r="U31" s="231" t="s">
        <v>216</v>
      </c>
      <c r="V31" s="227" t="str">
        <f>IF(TYPE(VLOOKUP(U31,Catalogue!$F$2:$J$259,3,0))=16," ",VLOOKUP(U31,Catalogue!$F$2:$J$259,3,0))</f>
        <v>m2</v>
      </c>
      <c r="W31" s="228">
        <f>IF(TYPE(VLOOKUP(U31,Catalogue!$F$2:$J$259,5,0))=16,0,VLOOKUP(U31,Catalogue!$F$2:$J$259,5,0))</f>
        <v>145000</v>
      </c>
      <c r="X31" s="256">
        <v>0.5</v>
      </c>
      <c r="Y31" s="256">
        <v>2.33</v>
      </c>
      <c r="Z31" s="256">
        <v>1</v>
      </c>
      <c r="AA31" s="256">
        <f t="shared" si="4"/>
        <v>1.165</v>
      </c>
      <c r="AB31" s="228">
        <f t="shared" si="6"/>
        <v>235330</v>
      </c>
      <c r="AC31" s="228">
        <f t="shared" si="7"/>
        <v>58250</v>
      </c>
      <c r="AD31" s="228">
        <f t="shared" si="8"/>
        <v>168925</v>
      </c>
      <c r="AE31" s="231"/>
      <c r="AF31" s="227" t="str">
        <f>IF(TYPE(VLOOKUP(AE31,Catalogue!$F$2:$J$259,3,0))=16," ",VLOOKUP(AE31,Catalogue!$F$2:$J$259,3,0))</f>
        <v xml:space="preserve"> </v>
      </c>
      <c r="AG31" s="228">
        <f>IF(TYPE(VLOOKUP(AE31,Catalogue!$F$2:$J$259,5,0))=16,0,VLOOKUP(AE31,Catalogue!$F$2:$J$259,5,0))</f>
        <v>0</v>
      </c>
      <c r="AH31" s="227"/>
      <c r="AI31" s="228">
        <f t="shared" si="9"/>
        <v>0</v>
      </c>
      <c r="AJ31" s="228" t="s">
        <v>921</v>
      </c>
      <c r="AK31" s="261">
        <f t="shared" si="3"/>
        <v>462505</v>
      </c>
    </row>
    <row r="32" spans="1:37" ht="22.5">
      <c r="A32" s="401"/>
      <c r="B32" s="271"/>
      <c r="C32" s="258" t="s">
        <v>968</v>
      </c>
      <c r="D32" s="258" t="s">
        <v>969</v>
      </c>
      <c r="E32" s="258" t="s">
        <v>970</v>
      </c>
      <c r="F32" s="258" t="s">
        <v>971</v>
      </c>
      <c r="G32" s="258"/>
      <c r="H32" s="258" t="s">
        <v>930</v>
      </c>
      <c r="I32" s="258" t="s">
        <v>938</v>
      </c>
      <c r="J32" s="258" t="s">
        <v>226</v>
      </c>
      <c r="K32" s="227"/>
      <c r="L32" s="228">
        <f>IF(TYPE(VLOOKUP(K32,Catalogue!$F$2:$J$259,5,0))=16,0,VLOOKUP(K32,Catalogue!$F$2:$J$259,5,0))</f>
        <v>0</v>
      </c>
      <c r="M32" s="227"/>
      <c r="N32" s="228">
        <f>IF(TYPE(VLOOKUP(M32,Catalogue!$F$2:$J$259,5,0))=16,0,VLOOKUP(M32,Catalogue!$F$2:$J$259,5,0))</f>
        <v>0</v>
      </c>
      <c r="O32" s="231" t="s">
        <v>156</v>
      </c>
      <c r="P32" s="282" t="str">
        <f>IF(TYPE(VLOOKUP(O32,Catalogue!$F$2:$J$259,3,0))=16," ",VLOOKUP(O32,Catalogue!$F$2:$J$259,3,0))</f>
        <v>m2</v>
      </c>
      <c r="Q32" s="228">
        <f>IF(TYPE(VLOOKUP(O32,Catalogue!$F$2:$J$259,5,0))=16,0,VLOOKUP(O32,Catalogue!$F$2:$J$259,5,0))</f>
        <v>202000</v>
      </c>
      <c r="R32" s="10" t="s">
        <v>274</v>
      </c>
      <c r="S32" s="282" t="str">
        <f>IF(TYPE(VLOOKUP(R32,Catalogue!$F$2:$J$259,3,0))=16," ",VLOOKUP(R32,Catalogue!$F$2:$J$259,3,0))</f>
        <v>m2</v>
      </c>
      <c r="T32" s="228">
        <f>IF(TYPE(VLOOKUP(R32,Catalogue!$F$2:$J$259,5,0))=16,0,VLOOKUP(R32,Catalogue!$F$2:$J$259,5,0))</f>
        <v>50000</v>
      </c>
      <c r="U32" s="231" t="s">
        <v>216</v>
      </c>
      <c r="V32" s="227" t="str">
        <f>IF(TYPE(VLOOKUP(U32,Catalogue!$F$2:$J$259,3,0))=16," ",VLOOKUP(U32,Catalogue!$F$2:$J$259,3,0))</f>
        <v>m2</v>
      </c>
      <c r="W32" s="228">
        <f>IF(TYPE(VLOOKUP(U32,Catalogue!$F$2:$J$259,5,0))=16,0,VLOOKUP(U32,Catalogue!$F$2:$J$259,5,0))</f>
        <v>145000</v>
      </c>
      <c r="X32" s="256">
        <v>0.68</v>
      </c>
      <c r="Y32" s="256">
        <v>2.35</v>
      </c>
      <c r="Z32" s="256">
        <v>1</v>
      </c>
      <c r="AA32" s="256">
        <f t="shared" si="4"/>
        <v>1.5980000000000001</v>
      </c>
      <c r="AB32" s="228">
        <f t="shared" si="6"/>
        <v>322796</v>
      </c>
      <c r="AC32" s="228">
        <f t="shared" si="7"/>
        <v>79900</v>
      </c>
      <c r="AD32" s="228">
        <f t="shared" si="8"/>
        <v>231710</v>
      </c>
      <c r="AE32" s="231"/>
      <c r="AF32" s="227" t="str">
        <f>IF(TYPE(VLOOKUP(AE32,Catalogue!$F$2:$J$259,3,0))=16," ",VLOOKUP(AE32,Catalogue!$F$2:$J$259,3,0))</f>
        <v xml:space="preserve"> </v>
      </c>
      <c r="AG32" s="228">
        <f>IF(TYPE(VLOOKUP(AE32,Catalogue!$F$2:$J$259,5,0))=16,0,VLOOKUP(AE32,Catalogue!$F$2:$J$259,5,0))</f>
        <v>0</v>
      </c>
      <c r="AH32" s="227"/>
      <c r="AI32" s="228">
        <f t="shared" si="9"/>
        <v>0</v>
      </c>
      <c r="AJ32" s="228" t="s">
        <v>920</v>
      </c>
      <c r="AK32" s="261">
        <f t="shared" si="3"/>
        <v>634406</v>
      </c>
    </row>
    <row r="33" spans="1:37" ht="16.5" customHeight="1">
      <c r="A33" s="402">
        <v>263</v>
      </c>
      <c r="B33" s="271"/>
      <c r="C33" s="258" t="s">
        <v>973</v>
      </c>
      <c r="D33" s="258" t="s">
        <v>974</v>
      </c>
      <c r="E33" s="258">
        <v>15</v>
      </c>
      <c r="F33" s="258" t="s">
        <v>975</v>
      </c>
      <c r="G33" s="258" t="s">
        <v>976</v>
      </c>
      <c r="H33" s="258" t="s">
        <v>932</v>
      </c>
      <c r="I33" s="258" t="s">
        <v>938</v>
      </c>
      <c r="J33" s="258" t="s">
        <v>226</v>
      </c>
      <c r="K33" s="227" t="s">
        <v>242</v>
      </c>
      <c r="L33" s="228">
        <f>IF(TYPE(VLOOKUP(K33,Catalogue!$F$2:$J$259,5,0))=16,0,VLOOKUP(K33,Catalogue!$F$2:$J$259,5,0))</f>
        <v>40000</v>
      </c>
      <c r="M33" s="227" t="s">
        <v>341</v>
      </c>
      <c r="N33" s="228">
        <f>IF(TYPE(VLOOKUP(M33,Catalogue!$F$2:$J$259,5,0))=16,0,VLOOKUP(M33,Catalogue!$F$2:$J$259,5,0))</f>
        <v>350000</v>
      </c>
      <c r="O33" s="231" t="s">
        <v>180</v>
      </c>
      <c r="P33" s="282" t="str">
        <f>IF(TYPE(VLOOKUP(O33,Catalogue!$F$2:$J$259,3,0))=16," ",VLOOKUP(O33,Catalogue!$F$2:$J$259,3,0))</f>
        <v>m2</v>
      </c>
      <c r="Q33" s="228">
        <f>IF(TYPE(VLOOKUP(O33,Catalogue!$F$2:$J$259,5,0))=16,0,VLOOKUP(O33,Catalogue!$F$2:$J$259,5,0))</f>
        <v>335000</v>
      </c>
      <c r="R33" s="231" t="s">
        <v>278</v>
      </c>
      <c r="S33" s="282" t="str">
        <f>IF(TYPE(VLOOKUP(R33,Catalogue!$F$2:$J$259,3,0))=16," ",VLOOKUP(R33,Catalogue!$F$2:$J$259,3,0))</f>
        <v>m2</v>
      </c>
      <c r="T33" s="228">
        <f>IF(TYPE(VLOOKUP(R33,Catalogue!$F$2:$J$259,5,0))=16,0,VLOOKUP(R33,Catalogue!$F$2:$J$259,5,0))</f>
        <v>50000</v>
      </c>
      <c r="U33" s="231"/>
      <c r="V33" s="227" t="str">
        <f>IF(TYPE(VLOOKUP(U33,Catalogue!$F$2:$J$259,3,0))=16," ",VLOOKUP(U33,Catalogue!$F$2:$J$259,3,0))</f>
        <v xml:space="preserve"> </v>
      </c>
      <c r="W33" s="228">
        <f>IF(TYPE(VLOOKUP(U33,Catalogue!$F$2:$J$259,5,0))=16,0,VLOOKUP(U33,Catalogue!$F$2:$J$259,5,0))</f>
        <v>0</v>
      </c>
      <c r="X33" s="256">
        <v>0.88</v>
      </c>
      <c r="Y33" s="256">
        <v>0.75</v>
      </c>
      <c r="Z33" s="256">
        <v>1</v>
      </c>
      <c r="AA33" s="256">
        <f t="shared" si="4"/>
        <v>0.66</v>
      </c>
      <c r="AB33" s="228">
        <f t="shared" si="6"/>
        <v>221100</v>
      </c>
      <c r="AC33" s="228">
        <f t="shared" si="7"/>
        <v>33000</v>
      </c>
      <c r="AD33" s="228">
        <f t="shared" si="8"/>
        <v>0</v>
      </c>
      <c r="AE33" s="231"/>
      <c r="AF33" s="227" t="str">
        <f>IF(TYPE(VLOOKUP(AE33,Catalogue!$F$2:$J$259,3,0))=16," ",VLOOKUP(AE33,Catalogue!$F$2:$J$259,3,0))</f>
        <v xml:space="preserve"> </v>
      </c>
      <c r="AG33" s="228">
        <f>IF(TYPE(VLOOKUP(AE33,Catalogue!$F$2:$J$259,5,0))=16,0,VLOOKUP(AE33,Catalogue!$F$2:$J$259,5,0))</f>
        <v>0</v>
      </c>
      <c r="AH33" s="227"/>
      <c r="AI33" s="228">
        <f t="shared" si="9"/>
        <v>0</v>
      </c>
      <c r="AJ33" s="228" t="s">
        <v>920</v>
      </c>
      <c r="AK33" s="261">
        <f t="shared" si="3"/>
        <v>644100</v>
      </c>
    </row>
    <row r="34" spans="1:37" ht="18.75" customHeight="1">
      <c r="A34" s="402"/>
      <c r="B34" s="271"/>
      <c r="C34" s="258" t="s">
        <v>973</v>
      </c>
      <c r="D34" s="258" t="s">
        <v>974</v>
      </c>
      <c r="E34" s="258">
        <v>15</v>
      </c>
      <c r="F34" s="258" t="s">
        <v>975</v>
      </c>
      <c r="G34" s="258" t="s">
        <v>976</v>
      </c>
      <c r="H34" s="258" t="s">
        <v>932</v>
      </c>
      <c r="I34" s="258" t="s">
        <v>938</v>
      </c>
      <c r="J34" s="258" t="s">
        <v>226</v>
      </c>
      <c r="K34" s="227"/>
      <c r="L34" s="228">
        <f>IF(TYPE(VLOOKUP(K34,Catalogue!$F$2:$J$259,5,0))=16,0,VLOOKUP(K34,Catalogue!$F$2:$J$259,5,0))</f>
        <v>0</v>
      </c>
      <c r="M34" s="227"/>
      <c r="N34" s="228">
        <f>IF(TYPE(VLOOKUP(M34,Catalogue!$F$2:$J$259,5,0))=16,0,VLOOKUP(M34,Catalogue!$F$2:$J$259,5,0))</f>
        <v>0</v>
      </c>
      <c r="O34" s="231" t="s">
        <v>180</v>
      </c>
      <c r="P34" s="282" t="str">
        <f>IF(TYPE(VLOOKUP(O34,Catalogue!$F$2:$J$259,3,0))=16," ",VLOOKUP(O34,Catalogue!$F$2:$J$259,3,0))</f>
        <v>m2</v>
      </c>
      <c r="Q34" s="228">
        <f>IF(TYPE(VLOOKUP(O34,Catalogue!$F$2:$J$259,5,0))=16,0,VLOOKUP(O34,Catalogue!$F$2:$J$259,5,0))</f>
        <v>335000</v>
      </c>
      <c r="R34" s="231" t="s">
        <v>278</v>
      </c>
      <c r="S34" s="282" t="str">
        <f>IF(TYPE(VLOOKUP(R34,Catalogue!$F$2:$J$259,3,0))=16," ",VLOOKUP(R34,Catalogue!$F$2:$J$259,3,0))</f>
        <v>m2</v>
      </c>
      <c r="T34" s="228">
        <f>IF(TYPE(VLOOKUP(R34,Catalogue!$F$2:$J$259,5,0))=16,0,VLOOKUP(R34,Catalogue!$F$2:$J$259,5,0))</f>
        <v>50000</v>
      </c>
      <c r="U34" s="231"/>
      <c r="V34" s="227" t="str">
        <f>IF(TYPE(VLOOKUP(U34,Catalogue!$F$2:$J$259,3,0))=16," ",VLOOKUP(U34,Catalogue!$F$2:$J$259,3,0))</f>
        <v xml:space="preserve"> </v>
      </c>
      <c r="W34" s="228">
        <f>IF(TYPE(VLOOKUP(U34,Catalogue!$F$2:$J$259,5,0))=16,0,VLOOKUP(U34,Catalogue!$F$2:$J$259,5,0))</f>
        <v>0</v>
      </c>
      <c r="X34" s="256">
        <v>2</v>
      </c>
      <c r="Y34" s="256">
        <v>0.75</v>
      </c>
      <c r="Z34" s="256">
        <v>1</v>
      </c>
      <c r="AA34" s="256">
        <f t="shared" si="4"/>
        <v>1.5</v>
      </c>
      <c r="AB34" s="228">
        <f t="shared" si="6"/>
        <v>502500</v>
      </c>
      <c r="AC34" s="228">
        <f t="shared" si="7"/>
        <v>75000</v>
      </c>
      <c r="AD34" s="228">
        <f t="shared" si="8"/>
        <v>0</v>
      </c>
      <c r="AE34" s="231"/>
      <c r="AF34" s="227" t="str">
        <f>IF(TYPE(VLOOKUP(AE34,Catalogue!$F$2:$J$259,3,0))=16," ",VLOOKUP(AE34,Catalogue!$F$2:$J$259,3,0))</f>
        <v xml:space="preserve"> </v>
      </c>
      <c r="AG34" s="228">
        <f>IF(TYPE(VLOOKUP(AE34,Catalogue!$F$2:$J$259,5,0))=16,0,VLOOKUP(AE34,Catalogue!$F$2:$J$259,5,0))</f>
        <v>0</v>
      </c>
      <c r="AH34" s="227"/>
      <c r="AI34" s="228">
        <f t="shared" si="9"/>
        <v>0</v>
      </c>
      <c r="AJ34" s="228" t="s">
        <v>977</v>
      </c>
      <c r="AK34" s="261">
        <f t="shared" si="3"/>
        <v>577500</v>
      </c>
    </row>
    <row r="35" spans="1:37" ht="14.25" customHeight="1">
      <c r="A35" s="402"/>
      <c r="B35" s="271"/>
      <c r="C35" s="258" t="s">
        <v>973</v>
      </c>
      <c r="D35" s="258" t="s">
        <v>974</v>
      </c>
      <c r="E35" s="258">
        <v>15</v>
      </c>
      <c r="F35" s="258" t="s">
        <v>975</v>
      </c>
      <c r="G35" s="258" t="s">
        <v>976</v>
      </c>
      <c r="H35" s="258" t="s">
        <v>932</v>
      </c>
      <c r="I35" s="258" t="s">
        <v>938</v>
      </c>
      <c r="J35" s="258" t="s">
        <v>226</v>
      </c>
      <c r="K35" s="227"/>
      <c r="L35" s="228">
        <f>IF(TYPE(VLOOKUP(K35,Catalogue!$F$2:$J$259,5,0))=16,0,VLOOKUP(K35,Catalogue!$F$2:$J$259,5,0))</f>
        <v>0</v>
      </c>
      <c r="M35" s="227"/>
      <c r="N35" s="228">
        <f>IF(TYPE(VLOOKUP(M35,Catalogue!$F$2:$J$259,5,0))=16,0,VLOOKUP(M35,Catalogue!$F$2:$J$259,5,0))</f>
        <v>0</v>
      </c>
      <c r="O35" s="231" t="s">
        <v>171</v>
      </c>
      <c r="P35" s="282" t="str">
        <f>IF(TYPE(VLOOKUP(O35,Catalogue!$F$2:$J$259,3,0))=16," ",VLOOKUP(O35,Catalogue!$F$2:$J$259,3,0))</f>
        <v>m2</v>
      </c>
      <c r="Q35" s="228">
        <f>IF(TYPE(VLOOKUP(O35,Catalogue!$F$2:$J$259,5,0))=16,0,VLOOKUP(O35,Catalogue!$F$2:$J$259,5,0))</f>
        <v>235000</v>
      </c>
      <c r="R35" s="231"/>
      <c r="S35" s="282" t="str">
        <f>IF(TYPE(VLOOKUP(R35,Catalogue!$F$2:$J$259,3,0))=16," ",VLOOKUP(R35,Catalogue!$F$2:$J$259,3,0))</f>
        <v xml:space="preserve"> </v>
      </c>
      <c r="T35" s="228">
        <f>IF(TYPE(VLOOKUP(R35,Catalogue!$F$2:$J$259,5,0))=16,0,VLOOKUP(R35,Catalogue!$F$2:$J$259,5,0))</f>
        <v>0</v>
      </c>
      <c r="U35" s="231"/>
      <c r="V35" s="227" t="str">
        <f>IF(TYPE(VLOOKUP(U35,Catalogue!$F$2:$J$259,3,0))=16," ",VLOOKUP(U35,Catalogue!$F$2:$J$259,3,0))</f>
        <v xml:space="preserve"> </v>
      </c>
      <c r="W35" s="228">
        <f>IF(TYPE(VLOOKUP(U35,Catalogue!$F$2:$J$259,5,0))=16,0,VLOOKUP(U35,Catalogue!$F$2:$J$259,5,0))</f>
        <v>0</v>
      </c>
      <c r="X35" s="256">
        <v>1.29</v>
      </c>
      <c r="Y35" s="256">
        <v>0.7</v>
      </c>
      <c r="Z35" s="256">
        <v>1</v>
      </c>
      <c r="AA35" s="256">
        <f t="shared" si="4"/>
        <v>0.90299999999999991</v>
      </c>
      <c r="AB35" s="228">
        <f t="shared" si="6"/>
        <v>212204.99999999997</v>
      </c>
      <c r="AC35" s="228">
        <f t="shared" si="7"/>
        <v>0</v>
      </c>
      <c r="AD35" s="228">
        <f t="shared" si="8"/>
        <v>0</v>
      </c>
      <c r="AE35" s="231"/>
      <c r="AF35" s="227" t="str">
        <f>IF(TYPE(VLOOKUP(AE35,Catalogue!$F$2:$J$259,3,0))=16," ",VLOOKUP(AE35,Catalogue!$F$2:$J$259,3,0))</f>
        <v xml:space="preserve"> </v>
      </c>
      <c r="AG35" s="228">
        <f>IF(TYPE(VLOOKUP(AE35,Catalogue!$F$2:$J$259,5,0))=16,0,VLOOKUP(AE35,Catalogue!$F$2:$J$259,5,0))</f>
        <v>0</v>
      </c>
      <c r="AH35" s="227"/>
      <c r="AI35" s="228">
        <f t="shared" si="9"/>
        <v>0</v>
      </c>
      <c r="AJ35" s="228" t="s">
        <v>924</v>
      </c>
      <c r="AK35" s="261">
        <f t="shared" si="3"/>
        <v>212204.99999999997</v>
      </c>
    </row>
    <row r="36" spans="1:37" ht="15" customHeight="1">
      <c r="A36" s="402"/>
      <c r="B36" s="271"/>
      <c r="C36" s="258" t="s">
        <v>973</v>
      </c>
      <c r="D36" s="258" t="s">
        <v>974</v>
      </c>
      <c r="E36" s="258">
        <v>15</v>
      </c>
      <c r="F36" s="258" t="s">
        <v>975</v>
      </c>
      <c r="G36" s="258" t="s">
        <v>976</v>
      </c>
      <c r="H36" s="258" t="s">
        <v>932</v>
      </c>
      <c r="I36" s="258" t="s">
        <v>938</v>
      </c>
      <c r="J36" s="258" t="s">
        <v>226</v>
      </c>
      <c r="K36" s="227"/>
      <c r="L36" s="228">
        <f>IF(TYPE(VLOOKUP(K36,Catalogue!$F$2:$J$259,5,0))=16,0,VLOOKUP(K36,Catalogue!$F$2:$J$259,5,0))</f>
        <v>0</v>
      </c>
      <c r="M36" s="227"/>
      <c r="N36" s="228">
        <f>IF(TYPE(VLOOKUP(M36,Catalogue!$F$2:$J$259,5,0))=16,0,VLOOKUP(M36,Catalogue!$F$2:$J$259,5,0))</f>
        <v>0</v>
      </c>
      <c r="O36" s="231" t="s">
        <v>171</v>
      </c>
      <c r="P36" s="282" t="str">
        <f>IF(TYPE(VLOOKUP(O36,Catalogue!$F$2:$J$259,3,0))=16," ",VLOOKUP(O36,Catalogue!$F$2:$J$259,3,0))</f>
        <v>m2</v>
      </c>
      <c r="Q36" s="228">
        <f>IF(TYPE(VLOOKUP(O36,Catalogue!$F$2:$J$259,5,0))=16,0,VLOOKUP(O36,Catalogue!$F$2:$J$259,5,0))</f>
        <v>235000</v>
      </c>
      <c r="R36" s="231"/>
      <c r="S36" s="282" t="str">
        <f>IF(TYPE(VLOOKUP(R36,Catalogue!$F$2:$J$259,3,0))=16," ",VLOOKUP(R36,Catalogue!$F$2:$J$259,3,0))</f>
        <v xml:space="preserve"> </v>
      </c>
      <c r="T36" s="228">
        <f>IF(TYPE(VLOOKUP(R36,Catalogue!$F$2:$J$259,5,0))=16,0,VLOOKUP(R36,Catalogue!$F$2:$J$259,5,0))</f>
        <v>0</v>
      </c>
      <c r="U36" s="231"/>
      <c r="V36" s="227" t="str">
        <f>IF(TYPE(VLOOKUP(U36,Catalogue!$F$2:$J$259,3,0))=16," ",VLOOKUP(U36,Catalogue!$F$2:$J$259,3,0))</f>
        <v xml:space="preserve"> </v>
      </c>
      <c r="W36" s="228">
        <f>IF(TYPE(VLOOKUP(U36,Catalogue!$F$2:$J$259,5,0))=16,0,VLOOKUP(U36,Catalogue!$F$2:$J$259,5,0))</f>
        <v>0</v>
      </c>
      <c r="X36" s="256">
        <v>0.75</v>
      </c>
      <c r="Y36" s="256">
        <v>0.7</v>
      </c>
      <c r="Z36" s="256">
        <v>1</v>
      </c>
      <c r="AA36" s="256">
        <f t="shared" si="4"/>
        <v>0.52499999999999991</v>
      </c>
      <c r="AB36" s="228">
        <f t="shared" si="6"/>
        <v>123374.99999999999</v>
      </c>
      <c r="AC36" s="228">
        <f t="shared" si="7"/>
        <v>0</v>
      </c>
      <c r="AD36" s="228">
        <f t="shared" si="8"/>
        <v>0</v>
      </c>
      <c r="AE36" s="231"/>
      <c r="AF36" s="227" t="str">
        <f>IF(TYPE(VLOOKUP(AE36,Catalogue!$F$2:$J$259,3,0))=16," ",VLOOKUP(AE36,Catalogue!$F$2:$J$259,3,0))</f>
        <v xml:space="preserve"> </v>
      </c>
      <c r="AG36" s="228">
        <f>IF(TYPE(VLOOKUP(AE36,Catalogue!$F$2:$J$259,5,0))=16,0,VLOOKUP(AE36,Catalogue!$F$2:$J$259,5,0))</f>
        <v>0</v>
      </c>
      <c r="AH36" s="227"/>
      <c r="AI36" s="228">
        <f t="shared" si="9"/>
        <v>0</v>
      </c>
      <c r="AJ36" s="228" t="s">
        <v>923</v>
      </c>
      <c r="AK36" s="261">
        <f t="shared" si="3"/>
        <v>123374.99999999999</v>
      </c>
    </row>
    <row r="37" spans="1:37" ht="13.5" customHeight="1">
      <c r="A37" s="402"/>
      <c r="B37" s="271"/>
      <c r="C37" s="258" t="s">
        <v>973</v>
      </c>
      <c r="D37" s="258" t="s">
        <v>974</v>
      </c>
      <c r="E37" s="258">
        <v>15</v>
      </c>
      <c r="F37" s="258" t="s">
        <v>975</v>
      </c>
      <c r="G37" s="258" t="s">
        <v>976</v>
      </c>
      <c r="H37" s="258" t="s">
        <v>932</v>
      </c>
      <c r="I37" s="258" t="s">
        <v>938</v>
      </c>
      <c r="J37" s="258" t="s">
        <v>226</v>
      </c>
      <c r="K37" s="227"/>
      <c r="L37" s="228">
        <f>IF(TYPE(VLOOKUP(K37,Catalogue!$F$2:$J$259,5,0))=16,0,VLOOKUP(K37,Catalogue!$F$2:$J$259,5,0))</f>
        <v>0</v>
      </c>
      <c r="M37" s="227"/>
      <c r="N37" s="228">
        <f>IF(TYPE(VLOOKUP(M37,Catalogue!$F$2:$J$259,5,0))=16,0,VLOOKUP(M37,Catalogue!$F$2:$J$259,5,0))</f>
        <v>0</v>
      </c>
      <c r="O37" s="231" t="s">
        <v>171</v>
      </c>
      <c r="P37" s="282" t="str">
        <f>IF(TYPE(VLOOKUP(O37,Catalogue!$F$2:$J$259,3,0))=16," ",VLOOKUP(O37,Catalogue!$F$2:$J$259,3,0))</f>
        <v>m2</v>
      </c>
      <c r="Q37" s="228">
        <f>IF(TYPE(VLOOKUP(O37,Catalogue!$F$2:$J$259,5,0))=16,0,VLOOKUP(O37,Catalogue!$F$2:$J$259,5,0))</f>
        <v>235000</v>
      </c>
      <c r="R37" s="231"/>
      <c r="S37" s="282" t="str">
        <f>IF(TYPE(VLOOKUP(R37,Catalogue!$F$2:$J$259,3,0))=16," ",VLOOKUP(R37,Catalogue!$F$2:$J$259,3,0))</f>
        <v xml:space="preserve"> </v>
      </c>
      <c r="T37" s="228">
        <f>IF(TYPE(VLOOKUP(R37,Catalogue!$F$2:$J$259,5,0))=16,0,VLOOKUP(R37,Catalogue!$F$2:$J$259,5,0))</f>
        <v>0</v>
      </c>
      <c r="U37" s="231"/>
      <c r="V37" s="227" t="str">
        <f>IF(TYPE(VLOOKUP(U37,Catalogue!$F$2:$J$259,3,0))=16," ",VLOOKUP(U37,Catalogue!$F$2:$J$259,3,0))</f>
        <v xml:space="preserve"> </v>
      </c>
      <c r="W37" s="228">
        <f>IF(TYPE(VLOOKUP(U37,Catalogue!$F$2:$J$259,5,0))=16,0,VLOOKUP(U37,Catalogue!$F$2:$J$259,5,0))</f>
        <v>0</v>
      </c>
      <c r="X37" s="256">
        <v>1.46</v>
      </c>
      <c r="Y37" s="256">
        <v>0.7</v>
      </c>
      <c r="Z37" s="256">
        <v>1</v>
      </c>
      <c r="AA37" s="256">
        <f t="shared" si="4"/>
        <v>1.022</v>
      </c>
      <c r="AB37" s="228">
        <f t="shared" si="6"/>
        <v>240170</v>
      </c>
      <c r="AC37" s="228">
        <f t="shared" si="7"/>
        <v>0</v>
      </c>
      <c r="AD37" s="228">
        <f t="shared" si="8"/>
        <v>0</v>
      </c>
      <c r="AE37" s="231"/>
      <c r="AF37" s="227" t="str">
        <f>IF(TYPE(VLOOKUP(AE37,Catalogue!$F$2:$J$259,3,0))=16," ",VLOOKUP(AE37,Catalogue!$F$2:$J$259,3,0))</f>
        <v xml:space="preserve"> </v>
      </c>
      <c r="AG37" s="228">
        <f>IF(TYPE(VLOOKUP(AE37,Catalogue!$F$2:$J$259,5,0))=16,0,VLOOKUP(AE37,Catalogue!$F$2:$J$259,5,0))</f>
        <v>0</v>
      </c>
      <c r="AH37" s="227"/>
      <c r="AI37" s="228">
        <f t="shared" si="9"/>
        <v>0</v>
      </c>
      <c r="AJ37" s="228" t="s">
        <v>939</v>
      </c>
      <c r="AK37" s="261">
        <f t="shared" ref="AK37:AK68" si="10">AI37+AC37+AD37+AB37+L37+N37</f>
        <v>240170</v>
      </c>
    </row>
    <row r="38" spans="1:37" ht="22.5">
      <c r="A38" s="402">
        <v>264</v>
      </c>
      <c r="B38" s="271"/>
      <c r="C38" s="258" t="s">
        <v>978</v>
      </c>
      <c r="D38" s="258" t="s">
        <v>979</v>
      </c>
      <c r="E38" s="258" t="s">
        <v>980</v>
      </c>
      <c r="F38" s="258" t="s">
        <v>981</v>
      </c>
      <c r="G38" s="258"/>
      <c r="H38" s="258" t="s">
        <v>931</v>
      </c>
      <c r="I38" s="258" t="s">
        <v>938</v>
      </c>
      <c r="J38" s="258" t="s">
        <v>226</v>
      </c>
      <c r="K38" s="227" t="s">
        <v>242</v>
      </c>
      <c r="L38" s="228">
        <f>IF(TYPE(VLOOKUP(K38,Catalogue!$F$2:$J$259,5,0))=16,0,VLOOKUP(K38,Catalogue!$F$2:$J$259,5,0))</f>
        <v>40000</v>
      </c>
      <c r="M38" s="227" t="s">
        <v>341</v>
      </c>
      <c r="N38" s="228">
        <f>IF(TYPE(VLOOKUP(M38,Catalogue!$F$2:$J$259,5,0))=16,0,VLOOKUP(M38,Catalogue!$F$2:$J$259,5,0))</f>
        <v>350000</v>
      </c>
      <c r="O38" s="231" t="s">
        <v>180</v>
      </c>
      <c r="P38" s="282" t="str">
        <f>IF(TYPE(VLOOKUP(O38,Catalogue!$F$2:$J$259,3,0))=16," ",VLOOKUP(O38,Catalogue!$F$2:$J$259,3,0))</f>
        <v>m2</v>
      </c>
      <c r="Q38" s="228">
        <f>IF(TYPE(VLOOKUP(O38,Catalogue!$F$2:$J$259,5,0))=16,0,VLOOKUP(O38,Catalogue!$F$2:$J$259,5,0))</f>
        <v>335000</v>
      </c>
      <c r="R38" s="231" t="s">
        <v>278</v>
      </c>
      <c r="S38" s="282" t="str">
        <f>IF(TYPE(VLOOKUP(R38,Catalogue!$F$2:$J$259,3,0))=16," ",VLOOKUP(R38,Catalogue!$F$2:$J$259,3,0))</f>
        <v>m2</v>
      </c>
      <c r="T38" s="228">
        <f>IF(TYPE(VLOOKUP(R38,Catalogue!$F$2:$J$259,5,0))=16,0,VLOOKUP(R38,Catalogue!$F$2:$J$259,5,0))</f>
        <v>50000</v>
      </c>
      <c r="U38" s="231"/>
      <c r="V38" s="227" t="str">
        <f>IF(TYPE(VLOOKUP(U38,Catalogue!$F$2:$J$259,3,0))=16," ",VLOOKUP(U38,Catalogue!$F$2:$J$259,3,0))</f>
        <v xml:space="preserve"> </v>
      </c>
      <c r="W38" s="228">
        <f>IF(TYPE(VLOOKUP(U38,Catalogue!$F$2:$J$259,5,0))=16,0,VLOOKUP(U38,Catalogue!$F$2:$J$259,5,0))</f>
        <v>0</v>
      </c>
      <c r="X38" s="256">
        <v>1.2</v>
      </c>
      <c r="Y38" s="256">
        <v>0.5</v>
      </c>
      <c r="Z38" s="256">
        <v>1</v>
      </c>
      <c r="AA38" s="256">
        <f t="shared" si="4"/>
        <v>0.6</v>
      </c>
      <c r="AB38" s="228">
        <f t="shared" si="6"/>
        <v>201000</v>
      </c>
      <c r="AC38" s="228">
        <f t="shared" si="7"/>
        <v>30000</v>
      </c>
      <c r="AD38" s="228">
        <f t="shared" si="8"/>
        <v>0</v>
      </c>
      <c r="AE38" s="231"/>
      <c r="AF38" s="227" t="str">
        <f>IF(TYPE(VLOOKUP(AE38,Catalogue!$F$2:$J$259,3,0))=16," ",VLOOKUP(AE38,Catalogue!$F$2:$J$259,3,0))</f>
        <v xml:space="preserve"> </v>
      </c>
      <c r="AG38" s="228">
        <f>IF(TYPE(VLOOKUP(AE38,Catalogue!$F$2:$J$259,5,0))=16,0,VLOOKUP(AE38,Catalogue!$F$2:$J$259,5,0))</f>
        <v>0</v>
      </c>
      <c r="AH38" s="227"/>
      <c r="AI38" s="228">
        <f t="shared" si="9"/>
        <v>0</v>
      </c>
      <c r="AJ38" s="228" t="s">
        <v>923</v>
      </c>
      <c r="AK38" s="261">
        <f t="shared" si="10"/>
        <v>621000</v>
      </c>
    </row>
    <row r="39" spans="1:37" ht="22.5">
      <c r="A39" s="402"/>
      <c r="B39" s="271"/>
      <c r="C39" s="258" t="s">
        <v>978</v>
      </c>
      <c r="D39" s="258" t="s">
        <v>979</v>
      </c>
      <c r="E39" s="258" t="s">
        <v>980</v>
      </c>
      <c r="F39" s="258" t="s">
        <v>981</v>
      </c>
      <c r="G39" s="258"/>
      <c r="H39" s="258" t="s">
        <v>931</v>
      </c>
      <c r="I39" s="258" t="s">
        <v>938</v>
      </c>
      <c r="J39" s="258" t="s">
        <v>226</v>
      </c>
      <c r="K39" s="227"/>
      <c r="L39" s="228">
        <f>IF(TYPE(VLOOKUP(K39,Catalogue!$F$2:$J$259,5,0))=16,0,VLOOKUP(K39,Catalogue!$F$2:$J$259,5,0))</f>
        <v>0</v>
      </c>
      <c r="M39" s="227"/>
      <c r="N39" s="228">
        <f>IF(TYPE(VLOOKUP(M39,Catalogue!$F$2:$J$259,5,0))=16,0,VLOOKUP(M39,Catalogue!$F$2:$J$259,5,0))</f>
        <v>0</v>
      </c>
      <c r="O39" s="231" t="s">
        <v>180</v>
      </c>
      <c r="P39" s="282" t="str">
        <f>IF(TYPE(VLOOKUP(O39,Catalogue!$F$2:$J$259,3,0))=16," ",VLOOKUP(O39,Catalogue!$F$2:$J$259,3,0))</f>
        <v>m2</v>
      </c>
      <c r="Q39" s="228">
        <f>IF(TYPE(VLOOKUP(O39,Catalogue!$F$2:$J$259,5,0))=16,0,VLOOKUP(O39,Catalogue!$F$2:$J$259,5,0))</f>
        <v>335000</v>
      </c>
      <c r="R39" s="231" t="s">
        <v>278</v>
      </c>
      <c r="S39" s="282" t="str">
        <f>IF(TYPE(VLOOKUP(R39,Catalogue!$F$2:$J$259,3,0))=16," ",VLOOKUP(R39,Catalogue!$F$2:$J$259,3,0))</f>
        <v>m2</v>
      </c>
      <c r="T39" s="228">
        <f>IF(TYPE(VLOOKUP(R39,Catalogue!$F$2:$J$259,5,0))=16,0,VLOOKUP(R39,Catalogue!$F$2:$J$259,5,0))</f>
        <v>50000</v>
      </c>
      <c r="U39" s="231"/>
      <c r="V39" s="227" t="str">
        <f>IF(TYPE(VLOOKUP(U39,Catalogue!$F$2:$J$259,3,0))=16," ",VLOOKUP(U39,Catalogue!$F$2:$J$259,3,0))</f>
        <v xml:space="preserve"> </v>
      </c>
      <c r="W39" s="228">
        <f>IF(TYPE(VLOOKUP(U39,Catalogue!$F$2:$J$259,5,0))=16,0,VLOOKUP(U39,Catalogue!$F$2:$J$259,5,0))</f>
        <v>0</v>
      </c>
      <c r="X39" s="256">
        <v>1.8</v>
      </c>
      <c r="Y39" s="256">
        <v>0.5</v>
      </c>
      <c r="Z39" s="256">
        <v>1</v>
      </c>
      <c r="AA39" s="256">
        <f t="shared" si="4"/>
        <v>0.9</v>
      </c>
      <c r="AB39" s="228">
        <f t="shared" si="6"/>
        <v>301500</v>
      </c>
      <c r="AC39" s="228">
        <f t="shared" si="7"/>
        <v>45000</v>
      </c>
      <c r="AD39" s="228">
        <f t="shared" si="8"/>
        <v>0</v>
      </c>
      <c r="AE39" s="231"/>
      <c r="AF39" s="227" t="str">
        <f>IF(TYPE(VLOOKUP(AE39,Catalogue!$F$2:$J$259,3,0))=16," ",VLOOKUP(AE39,Catalogue!$F$2:$J$259,3,0))</f>
        <v xml:space="preserve"> </v>
      </c>
      <c r="AG39" s="228">
        <f>IF(TYPE(VLOOKUP(AE39,Catalogue!$F$2:$J$259,5,0))=16,0,VLOOKUP(AE39,Catalogue!$F$2:$J$259,5,0))</f>
        <v>0</v>
      </c>
      <c r="AH39" s="227"/>
      <c r="AI39" s="228">
        <f t="shared" si="9"/>
        <v>0</v>
      </c>
      <c r="AJ39" s="228" t="s">
        <v>982</v>
      </c>
      <c r="AK39" s="261">
        <f t="shared" si="10"/>
        <v>346500</v>
      </c>
    </row>
    <row r="40" spans="1:37">
      <c r="A40" s="402"/>
      <c r="B40" s="271"/>
      <c r="C40" s="258" t="s">
        <v>978</v>
      </c>
      <c r="D40" s="258" t="s">
        <v>979</v>
      </c>
      <c r="E40" s="258" t="s">
        <v>980</v>
      </c>
      <c r="F40" s="258" t="s">
        <v>981</v>
      </c>
      <c r="G40" s="258"/>
      <c r="H40" s="258" t="s">
        <v>931</v>
      </c>
      <c r="I40" s="258" t="s">
        <v>938</v>
      </c>
      <c r="J40" s="258" t="s">
        <v>226</v>
      </c>
      <c r="K40" s="227"/>
      <c r="L40" s="228">
        <f>IF(TYPE(VLOOKUP(K40,Catalogue!$F$2:$J$259,5,0))=16,0,VLOOKUP(K40,Catalogue!$F$2:$J$259,5,0))</f>
        <v>0</v>
      </c>
      <c r="M40" s="227"/>
      <c r="N40" s="228">
        <f>IF(TYPE(VLOOKUP(M40,Catalogue!$F$2:$J$259,5,0))=16,0,VLOOKUP(M40,Catalogue!$F$2:$J$259,5,0))</f>
        <v>0</v>
      </c>
      <c r="O40" s="231" t="s">
        <v>171</v>
      </c>
      <c r="P40" s="282" t="str">
        <f>IF(TYPE(VLOOKUP(O40,Catalogue!$F$2:$J$259,3,0))=16," ",VLOOKUP(O40,Catalogue!$F$2:$J$259,3,0))</f>
        <v>m2</v>
      </c>
      <c r="Q40" s="228">
        <f>IF(TYPE(VLOOKUP(O40,Catalogue!$F$2:$J$259,5,0))=16,0,VLOOKUP(O40,Catalogue!$F$2:$J$259,5,0))</f>
        <v>235000</v>
      </c>
      <c r="R40" s="231"/>
      <c r="S40" s="282" t="str">
        <f>IF(TYPE(VLOOKUP(R40,Catalogue!$F$2:$J$259,3,0))=16," ",VLOOKUP(R40,Catalogue!$F$2:$J$259,3,0))</f>
        <v xml:space="preserve"> </v>
      </c>
      <c r="T40" s="228">
        <f>IF(TYPE(VLOOKUP(R40,Catalogue!$F$2:$J$259,5,0))=16,0,VLOOKUP(R40,Catalogue!$F$2:$J$259,5,0))</f>
        <v>0</v>
      </c>
      <c r="U40" s="231"/>
      <c r="V40" s="227" t="str">
        <f>IF(TYPE(VLOOKUP(U40,Catalogue!$F$2:$J$259,3,0))=16," ",VLOOKUP(U40,Catalogue!$F$2:$J$259,3,0))</f>
        <v xml:space="preserve"> </v>
      </c>
      <c r="W40" s="228">
        <f>IF(TYPE(VLOOKUP(U40,Catalogue!$F$2:$J$259,5,0))=16,0,VLOOKUP(U40,Catalogue!$F$2:$J$259,5,0))</f>
        <v>0</v>
      </c>
      <c r="X40" s="256">
        <v>0.84</v>
      </c>
      <c r="Y40" s="256">
        <v>1.2</v>
      </c>
      <c r="Z40" s="256">
        <v>1</v>
      </c>
      <c r="AA40" s="256">
        <f t="shared" si="4"/>
        <v>1.008</v>
      </c>
      <c r="AB40" s="228">
        <f t="shared" si="6"/>
        <v>236880</v>
      </c>
      <c r="AC40" s="228">
        <f t="shared" si="7"/>
        <v>0</v>
      </c>
      <c r="AD40" s="228">
        <f t="shared" si="8"/>
        <v>0</v>
      </c>
      <c r="AE40" s="231"/>
      <c r="AF40" s="227" t="str">
        <f>IF(TYPE(VLOOKUP(AE40,Catalogue!$F$2:$J$259,3,0))=16," ",VLOOKUP(AE40,Catalogue!$F$2:$J$259,3,0))</f>
        <v xml:space="preserve"> </v>
      </c>
      <c r="AG40" s="228">
        <f>IF(TYPE(VLOOKUP(AE40,Catalogue!$F$2:$J$259,5,0))=16,0,VLOOKUP(AE40,Catalogue!$F$2:$J$259,5,0))</f>
        <v>0</v>
      </c>
      <c r="AH40" s="227"/>
      <c r="AI40" s="228">
        <f t="shared" si="9"/>
        <v>0</v>
      </c>
      <c r="AJ40" s="228" t="s">
        <v>939</v>
      </c>
      <c r="AK40" s="261">
        <f t="shared" si="10"/>
        <v>236880</v>
      </c>
    </row>
    <row r="41" spans="1:37" ht="22.5">
      <c r="A41" s="402">
        <v>265</v>
      </c>
      <c r="B41" s="271"/>
      <c r="C41" s="258" t="s">
        <v>983</v>
      </c>
      <c r="D41" s="258" t="s">
        <v>984</v>
      </c>
      <c r="E41" s="258" t="s">
        <v>985</v>
      </c>
      <c r="F41" s="258" t="s">
        <v>981</v>
      </c>
      <c r="G41" s="258"/>
      <c r="H41" s="258" t="s">
        <v>986</v>
      </c>
      <c r="I41" s="258" t="s">
        <v>938</v>
      </c>
      <c r="J41" s="258" t="s">
        <v>226</v>
      </c>
      <c r="K41" s="227" t="s">
        <v>242</v>
      </c>
      <c r="L41" s="228">
        <f>IF(TYPE(VLOOKUP(K41,Catalogue!$F$2:$J$259,5,0))=16,0,VLOOKUP(K41,Catalogue!$F$2:$J$259,5,0))</f>
        <v>40000</v>
      </c>
      <c r="M41" s="227" t="s">
        <v>341</v>
      </c>
      <c r="N41" s="228">
        <f>IF(TYPE(VLOOKUP(M41,Catalogue!$F$2:$J$259,5,0))=16,0,VLOOKUP(M41,Catalogue!$F$2:$J$259,5,0))</f>
        <v>350000</v>
      </c>
      <c r="O41" s="231" t="s">
        <v>156</v>
      </c>
      <c r="P41" s="282" t="str">
        <f>IF(TYPE(VLOOKUP(O41,Catalogue!$F$2:$J$259,3,0))=16," ",VLOOKUP(O41,Catalogue!$F$2:$J$259,3,0))</f>
        <v>m2</v>
      </c>
      <c r="Q41" s="228">
        <f>IF(TYPE(VLOOKUP(O41,Catalogue!$F$2:$J$259,5,0))=16,0,VLOOKUP(O41,Catalogue!$F$2:$J$259,5,0))</f>
        <v>202000</v>
      </c>
      <c r="R41" s="10" t="s">
        <v>274</v>
      </c>
      <c r="S41" s="282" t="str">
        <f>IF(TYPE(VLOOKUP(R41,Catalogue!$F$2:$J$259,3,0))=16," ",VLOOKUP(R41,Catalogue!$F$2:$J$259,3,0))</f>
        <v>m2</v>
      </c>
      <c r="T41" s="228">
        <f>IF(TYPE(VLOOKUP(R41,Catalogue!$F$2:$J$259,5,0))=16,0,VLOOKUP(R41,Catalogue!$F$2:$J$259,5,0))</f>
        <v>50000</v>
      </c>
      <c r="U41" s="231" t="s">
        <v>216</v>
      </c>
      <c r="V41" s="227" t="str">
        <f>IF(TYPE(VLOOKUP(U41,Catalogue!$F$2:$J$259,3,0))=16," ",VLOOKUP(U41,Catalogue!$F$2:$J$259,3,0))</f>
        <v>m2</v>
      </c>
      <c r="W41" s="228">
        <f>IF(TYPE(VLOOKUP(U41,Catalogue!$F$2:$J$259,5,0))=16,0,VLOOKUP(U41,Catalogue!$F$2:$J$259,5,0))</f>
        <v>145000</v>
      </c>
      <c r="X41" s="256">
        <v>0.7</v>
      </c>
      <c r="Y41" s="256">
        <v>1.4</v>
      </c>
      <c r="Z41" s="256">
        <v>1</v>
      </c>
      <c r="AA41" s="256">
        <f t="shared" si="4"/>
        <v>0.97999999999999987</v>
      </c>
      <c r="AB41" s="228">
        <f t="shared" si="6"/>
        <v>197959.99999999997</v>
      </c>
      <c r="AC41" s="228">
        <f t="shared" si="7"/>
        <v>48999.999999999993</v>
      </c>
      <c r="AD41" s="228">
        <f t="shared" si="8"/>
        <v>142099.99999999997</v>
      </c>
      <c r="AE41" s="231"/>
      <c r="AF41" s="227" t="str">
        <f>IF(TYPE(VLOOKUP(AE41,Catalogue!$F$2:$J$259,3,0))=16," ",VLOOKUP(AE41,Catalogue!$F$2:$J$259,3,0))</f>
        <v xml:space="preserve"> </v>
      </c>
      <c r="AG41" s="228">
        <f>IF(TYPE(VLOOKUP(AE41,Catalogue!$F$2:$J$259,5,0))=16,0,VLOOKUP(AE41,Catalogue!$F$2:$J$259,5,0))</f>
        <v>0</v>
      </c>
      <c r="AH41" s="227"/>
      <c r="AI41" s="228">
        <f t="shared" si="9"/>
        <v>0</v>
      </c>
      <c r="AJ41" s="228" t="s">
        <v>987</v>
      </c>
      <c r="AK41" s="261">
        <f t="shared" si="10"/>
        <v>779060</v>
      </c>
    </row>
    <row r="42" spans="1:37" ht="22.5">
      <c r="A42" s="402"/>
      <c r="B42" s="271"/>
      <c r="C42" s="258" t="s">
        <v>983</v>
      </c>
      <c r="D42" s="258" t="s">
        <v>984</v>
      </c>
      <c r="E42" s="258" t="s">
        <v>985</v>
      </c>
      <c r="F42" s="258" t="s">
        <v>981</v>
      </c>
      <c r="G42" s="258"/>
      <c r="H42" s="258" t="s">
        <v>986</v>
      </c>
      <c r="I42" s="258" t="s">
        <v>938</v>
      </c>
      <c r="J42" s="258" t="s">
        <v>226</v>
      </c>
      <c r="K42" s="227"/>
      <c r="L42" s="228">
        <f>IF(TYPE(VLOOKUP(K42,Catalogue!$F$2:$J$259,5,0))=16,0,VLOOKUP(K42,Catalogue!$F$2:$J$259,5,0))</f>
        <v>0</v>
      </c>
      <c r="M42" s="227"/>
      <c r="N42" s="228">
        <f>IF(TYPE(VLOOKUP(M42,Catalogue!$F$2:$J$259,5,0))=16,0,VLOOKUP(M42,Catalogue!$F$2:$J$259,5,0))</f>
        <v>0</v>
      </c>
      <c r="O42" s="231" t="s">
        <v>180</v>
      </c>
      <c r="P42" s="282" t="str">
        <f>IF(TYPE(VLOOKUP(O42,Catalogue!$F$2:$J$259,3,0))=16," ",VLOOKUP(O42,Catalogue!$F$2:$J$259,3,0))</f>
        <v>m2</v>
      </c>
      <c r="Q42" s="228">
        <f>IF(TYPE(VLOOKUP(O42,Catalogue!$F$2:$J$259,5,0))=16,0,VLOOKUP(O42,Catalogue!$F$2:$J$259,5,0))</f>
        <v>335000</v>
      </c>
      <c r="R42" s="231" t="s">
        <v>278</v>
      </c>
      <c r="S42" s="282" t="str">
        <f>IF(TYPE(VLOOKUP(R42,Catalogue!$F$2:$J$259,3,0))=16," ",VLOOKUP(R42,Catalogue!$F$2:$J$259,3,0))</f>
        <v>m2</v>
      </c>
      <c r="T42" s="228">
        <f>IF(TYPE(VLOOKUP(R42,Catalogue!$F$2:$J$259,5,0))=16,0,VLOOKUP(R42,Catalogue!$F$2:$J$259,5,0))</f>
        <v>50000</v>
      </c>
      <c r="U42" s="231"/>
      <c r="V42" s="227" t="str">
        <f>IF(TYPE(VLOOKUP(U42,Catalogue!$F$2:$J$259,3,0))=16," ",VLOOKUP(U42,Catalogue!$F$2:$J$259,3,0))</f>
        <v xml:space="preserve"> </v>
      </c>
      <c r="W42" s="228">
        <f>IF(TYPE(VLOOKUP(U42,Catalogue!$F$2:$J$259,5,0))=16,0,VLOOKUP(U42,Catalogue!$F$2:$J$259,5,0))</f>
        <v>0</v>
      </c>
      <c r="X42" s="256">
        <v>0.78</v>
      </c>
      <c r="Y42" s="256">
        <v>0.55000000000000004</v>
      </c>
      <c r="Z42" s="256">
        <v>1</v>
      </c>
      <c r="AA42" s="256">
        <f t="shared" si="4"/>
        <v>0.42900000000000005</v>
      </c>
      <c r="AB42" s="228">
        <f t="shared" si="6"/>
        <v>143715.00000000003</v>
      </c>
      <c r="AC42" s="228">
        <f t="shared" si="7"/>
        <v>21450.000000000004</v>
      </c>
      <c r="AD42" s="228">
        <f t="shared" si="8"/>
        <v>0</v>
      </c>
      <c r="AE42" s="231"/>
      <c r="AF42" s="227" t="str">
        <f>IF(TYPE(VLOOKUP(AE42,Catalogue!$F$2:$J$259,3,0))=16," ",VLOOKUP(AE42,Catalogue!$F$2:$J$259,3,0))</f>
        <v xml:space="preserve"> </v>
      </c>
      <c r="AG42" s="228">
        <f>IF(TYPE(VLOOKUP(AE42,Catalogue!$F$2:$J$259,5,0))=16,0,VLOOKUP(AE42,Catalogue!$F$2:$J$259,5,0))</f>
        <v>0</v>
      </c>
      <c r="AH42" s="227"/>
      <c r="AI42" s="228">
        <f t="shared" si="9"/>
        <v>0</v>
      </c>
      <c r="AJ42" s="228" t="s">
        <v>939</v>
      </c>
      <c r="AK42" s="261">
        <f t="shared" si="10"/>
        <v>165165.00000000003</v>
      </c>
    </row>
    <row r="43" spans="1:37" ht="22.5">
      <c r="A43" s="402"/>
      <c r="B43" s="271"/>
      <c r="C43" s="258" t="s">
        <v>983</v>
      </c>
      <c r="D43" s="258" t="s">
        <v>984</v>
      </c>
      <c r="E43" s="258" t="s">
        <v>985</v>
      </c>
      <c r="F43" s="258" t="s">
        <v>981</v>
      </c>
      <c r="G43" s="258"/>
      <c r="H43" s="258" t="s">
        <v>986</v>
      </c>
      <c r="I43" s="258" t="s">
        <v>938</v>
      </c>
      <c r="J43" s="258" t="s">
        <v>226</v>
      </c>
      <c r="K43" s="227"/>
      <c r="L43" s="228">
        <f>IF(TYPE(VLOOKUP(K43,Catalogue!$F$2:$J$259,5,0))=16,0,VLOOKUP(K43,Catalogue!$F$2:$J$259,5,0))</f>
        <v>0</v>
      </c>
      <c r="M43" s="227"/>
      <c r="N43" s="228">
        <f>IF(TYPE(VLOOKUP(M43,Catalogue!$F$2:$J$259,5,0))=16,0,VLOOKUP(M43,Catalogue!$F$2:$J$259,5,0))</f>
        <v>0</v>
      </c>
      <c r="O43" s="231" t="s">
        <v>156</v>
      </c>
      <c r="P43" s="282" t="str">
        <f>IF(TYPE(VLOOKUP(O43,Catalogue!$F$2:$J$259,3,0))=16," ",VLOOKUP(O43,Catalogue!$F$2:$J$259,3,0))</f>
        <v>m2</v>
      </c>
      <c r="Q43" s="228">
        <f>IF(TYPE(VLOOKUP(O43,Catalogue!$F$2:$J$259,5,0))=16,0,VLOOKUP(O43,Catalogue!$F$2:$J$259,5,0))</f>
        <v>202000</v>
      </c>
      <c r="R43" s="10" t="s">
        <v>274</v>
      </c>
      <c r="S43" s="282" t="str">
        <f>IF(TYPE(VLOOKUP(R43,Catalogue!$F$2:$J$259,3,0))=16," ",VLOOKUP(R43,Catalogue!$F$2:$J$259,3,0))</f>
        <v>m2</v>
      </c>
      <c r="T43" s="228">
        <f>IF(TYPE(VLOOKUP(R43,Catalogue!$F$2:$J$259,5,0))=16,0,VLOOKUP(R43,Catalogue!$F$2:$J$259,5,0))</f>
        <v>50000</v>
      </c>
      <c r="U43" s="231" t="s">
        <v>216</v>
      </c>
      <c r="V43" s="227" t="str">
        <f>IF(TYPE(VLOOKUP(U43,Catalogue!$F$2:$J$259,3,0))=16," ",VLOOKUP(U43,Catalogue!$F$2:$J$259,3,0))</f>
        <v>m2</v>
      </c>
      <c r="W43" s="228">
        <f>IF(TYPE(VLOOKUP(U43,Catalogue!$F$2:$J$259,5,0))=16,0,VLOOKUP(U43,Catalogue!$F$2:$J$259,5,0))</f>
        <v>145000</v>
      </c>
      <c r="X43" s="256">
        <v>0.4</v>
      </c>
      <c r="Y43" s="256">
        <v>1.67</v>
      </c>
      <c r="Z43" s="256">
        <v>1</v>
      </c>
      <c r="AA43" s="256">
        <f t="shared" si="4"/>
        <v>0.66800000000000004</v>
      </c>
      <c r="AB43" s="228">
        <f t="shared" si="6"/>
        <v>134936</v>
      </c>
      <c r="AC43" s="228">
        <f t="shared" si="7"/>
        <v>33400</v>
      </c>
      <c r="AD43" s="228">
        <f t="shared" si="8"/>
        <v>96860</v>
      </c>
      <c r="AE43" s="231"/>
      <c r="AF43" s="227" t="str">
        <f>IF(TYPE(VLOOKUP(AE43,Catalogue!$F$2:$J$259,3,0))=16," ",VLOOKUP(AE43,Catalogue!$F$2:$J$259,3,0))</f>
        <v xml:space="preserve"> </v>
      </c>
      <c r="AG43" s="228">
        <f>IF(TYPE(VLOOKUP(AE43,Catalogue!$F$2:$J$259,5,0))=16,0,VLOOKUP(AE43,Catalogue!$F$2:$J$259,5,0))</f>
        <v>0</v>
      </c>
      <c r="AH43" s="227"/>
      <c r="AI43" s="228">
        <f t="shared" si="9"/>
        <v>0</v>
      </c>
      <c r="AJ43" s="228" t="s">
        <v>988</v>
      </c>
      <c r="AK43" s="261">
        <f t="shared" si="10"/>
        <v>265196</v>
      </c>
    </row>
    <row r="44" spans="1:37" ht="22.5" customHeight="1">
      <c r="A44" s="402">
        <v>266</v>
      </c>
      <c r="B44" s="271"/>
      <c r="C44" s="258" t="s">
        <v>989</v>
      </c>
      <c r="D44" s="258" t="s">
        <v>990</v>
      </c>
      <c r="E44" s="258" t="s">
        <v>991</v>
      </c>
      <c r="F44" s="258" t="s">
        <v>981</v>
      </c>
      <c r="G44" s="258"/>
      <c r="H44" s="258" t="s">
        <v>992</v>
      </c>
      <c r="I44" s="258" t="s">
        <v>938</v>
      </c>
      <c r="J44" s="258" t="s">
        <v>226</v>
      </c>
      <c r="K44" s="227" t="s">
        <v>242</v>
      </c>
      <c r="L44" s="228">
        <f>IF(TYPE(VLOOKUP(K44,Catalogue!$F$2:$J$259,5,0))=16,0,VLOOKUP(K44,Catalogue!$F$2:$J$259,5,0))</f>
        <v>40000</v>
      </c>
      <c r="M44" s="227" t="s">
        <v>341</v>
      </c>
      <c r="N44" s="228">
        <f>IF(TYPE(VLOOKUP(M44,Catalogue!$F$2:$J$259,5,0))=16,0,VLOOKUP(M44,Catalogue!$F$2:$J$259,5,0))</f>
        <v>350000</v>
      </c>
      <c r="O44" s="231" t="s">
        <v>180</v>
      </c>
      <c r="P44" s="282" t="str">
        <f>IF(TYPE(VLOOKUP(O44,Catalogue!$F$2:$J$259,3,0))=16," ",VLOOKUP(O44,Catalogue!$F$2:$J$259,3,0))</f>
        <v>m2</v>
      </c>
      <c r="Q44" s="228">
        <f>IF(TYPE(VLOOKUP(O44,Catalogue!$F$2:$J$259,5,0))=16,0,VLOOKUP(O44,Catalogue!$F$2:$J$259,5,0))</f>
        <v>335000</v>
      </c>
      <c r="R44" s="231" t="s">
        <v>278</v>
      </c>
      <c r="S44" s="282" t="str">
        <f>IF(TYPE(VLOOKUP(R44,Catalogue!$F$2:$J$259,3,0))=16," ",VLOOKUP(R44,Catalogue!$F$2:$J$259,3,0))</f>
        <v>m2</v>
      </c>
      <c r="T44" s="228">
        <f>IF(TYPE(VLOOKUP(R44,Catalogue!$F$2:$J$259,5,0))=16,0,VLOOKUP(R44,Catalogue!$F$2:$J$259,5,0))</f>
        <v>50000</v>
      </c>
      <c r="U44" s="231"/>
      <c r="V44" s="227" t="str">
        <f>IF(TYPE(VLOOKUP(U44,Catalogue!$F$2:$J$259,3,0))=16," ",VLOOKUP(U44,Catalogue!$F$2:$J$259,3,0))</f>
        <v xml:space="preserve"> </v>
      </c>
      <c r="W44" s="228">
        <f>IF(TYPE(VLOOKUP(U44,Catalogue!$F$2:$J$259,5,0))=16,0,VLOOKUP(U44,Catalogue!$F$2:$J$259,5,0))</f>
        <v>0</v>
      </c>
      <c r="X44" s="256">
        <v>2.5</v>
      </c>
      <c r="Y44" s="256">
        <v>1</v>
      </c>
      <c r="Z44" s="256">
        <v>1</v>
      </c>
      <c r="AA44" s="256">
        <f t="shared" si="4"/>
        <v>2.5</v>
      </c>
      <c r="AB44" s="228">
        <f t="shared" ref="AB44:AB75" si="11">AA44*Q44</f>
        <v>837500</v>
      </c>
      <c r="AC44" s="228">
        <f t="shared" ref="AC44:AC75" si="12">T44*AA44</f>
        <v>125000</v>
      </c>
      <c r="AD44" s="228">
        <f t="shared" ref="AD44:AD75" si="13">W44*AA44</f>
        <v>0</v>
      </c>
      <c r="AE44" s="231"/>
      <c r="AF44" s="227" t="str">
        <f>IF(TYPE(VLOOKUP(AE44,Catalogue!$F$2:$J$259,3,0))=16," ",VLOOKUP(AE44,Catalogue!$F$2:$J$259,3,0))</f>
        <v xml:space="preserve"> </v>
      </c>
      <c r="AG44" s="228">
        <f>IF(TYPE(VLOOKUP(AE44,Catalogue!$F$2:$J$259,5,0))=16,0,VLOOKUP(AE44,Catalogue!$F$2:$J$259,5,0))</f>
        <v>0</v>
      </c>
      <c r="AH44" s="227"/>
      <c r="AI44" s="228">
        <f t="shared" si="9"/>
        <v>0</v>
      </c>
      <c r="AJ44" s="228" t="s">
        <v>993</v>
      </c>
      <c r="AK44" s="261">
        <f t="shared" si="10"/>
        <v>1352500</v>
      </c>
    </row>
    <row r="45" spans="1:37" ht="22.5">
      <c r="A45" s="402"/>
      <c r="B45" s="271"/>
      <c r="C45" s="258" t="s">
        <v>989</v>
      </c>
      <c r="D45" s="258" t="s">
        <v>990</v>
      </c>
      <c r="E45" s="258" t="s">
        <v>991</v>
      </c>
      <c r="F45" s="258" t="s">
        <v>981</v>
      </c>
      <c r="G45" s="258"/>
      <c r="H45" s="258" t="s">
        <v>992</v>
      </c>
      <c r="I45" s="258" t="s">
        <v>938</v>
      </c>
      <c r="J45" s="258" t="s">
        <v>226</v>
      </c>
      <c r="K45" s="227"/>
      <c r="L45" s="228">
        <f>IF(TYPE(VLOOKUP(K45,Catalogue!$F$2:$J$259,5,0))=16,0,VLOOKUP(K45,Catalogue!$F$2:$J$259,5,0))</f>
        <v>0</v>
      </c>
      <c r="M45" s="227"/>
      <c r="N45" s="228">
        <f>IF(TYPE(VLOOKUP(M45,Catalogue!$F$2:$J$259,5,0))=16,0,VLOOKUP(M45,Catalogue!$F$2:$J$259,5,0))</f>
        <v>0</v>
      </c>
      <c r="O45" s="231" t="s">
        <v>156</v>
      </c>
      <c r="P45" s="282" t="str">
        <f>IF(TYPE(VLOOKUP(O45,Catalogue!$F$2:$J$259,3,0))=16," ",VLOOKUP(O45,Catalogue!$F$2:$J$259,3,0))</f>
        <v>m2</v>
      </c>
      <c r="Q45" s="228">
        <f>IF(TYPE(VLOOKUP(O45,Catalogue!$F$2:$J$259,5,0))=16,0,VLOOKUP(O45,Catalogue!$F$2:$J$259,5,0))</f>
        <v>202000</v>
      </c>
      <c r="R45" s="10" t="s">
        <v>274</v>
      </c>
      <c r="S45" s="282" t="str">
        <f>IF(TYPE(VLOOKUP(R45,Catalogue!$F$2:$J$259,3,0))=16," ",VLOOKUP(R45,Catalogue!$F$2:$J$259,3,0))</f>
        <v>m2</v>
      </c>
      <c r="T45" s="228">
        <f>IF(TYPE(VLOOKUP(R45,Catalogue!$F$2:$J$259,5,0))=16,0,VLOOKUP(R45,Catalogue!$F$2:$J$259,5,0))</f>
        <v>50000</v>
      </c>
      <c r="U45" s="231" t="s">
        <v>216</v>
      </c>
      <c r="V45" s="227" t="str">
        <f>IF(TYPE(VLOOKUP(U45,Catalogue!$F$2:$J$259,3,0))=16," ",VLOOKUP(U45,Catalogue!$F$2:$J$259,3,0))</f>
        <v>m2</v>
      </c>
      <c r="W45" s="228">
        <f>IF(TYPE(VLOOKUP(U45,Catalogue!$F$2:$J$259,5,0))=16,0,VLOOKUP(U45,Catalogue!$F$2:$J$259,5,0))</f>
        <v>145000</v>
      </c>
      <c r="X45" s="264">
        <v>0.45</v>
      </c>
      <c r="Y45" s="264">
        <v>2.42</v>
      </c>
      <c r="Z45" s="256">
        <v>1</v>
      </c>
      <c r="AA45" s="256">
        <f t="shared" si="4"/>
        <v>1.089</v>
      </c>
      <c r="AB45" s="228">
        <f t="shared" si="11"/>
        <v>219978</v>
      </c>
      <c r="AC45" s="228">
        <f t="shared" si="12"/>
        <v>54450</v>
      </c>
      <c r="AD45" s="228">
        <f t="shared" si="13"/>
        <v>157905</v>
      </c>
      <c r="AE45" s="231"/>
      <c r="AF45" s="227" t="str">
        <f>IF(TYPE(VLOOKUP(AE45,Catalogue!$F$2:$J$259,3,0))=16," ",VLOOKUP(AE45,Catalogue!$F$2:$J$259,3,0))</f>
        <v xml:space="preserve"> </v>
      </c>
      <c r="AG45" s="228">
        <f>IF(TYPE(VLOOKUP(AE45,Catalogue!$F$2:$J$259,5,0))=16,0,VLOOKUP(AE45,Catalogue!$F$2:$J$259,5,0))</f>
        <v>0</v>
      </c>
      <c r="AH45" s="227"/>
      <c r="AI45" s="228">
        <f t="shared" si="9"/>
        <v>0</v>
      </c>
      <c r="AJ45" s="228" t="s">
        <v>922</v>
      </c>
      <c r="AK45" s="261">
        <f t="shared" si="10"/>
        <v>432333</v>
      </c>
    </row>
    <row r="46" spans="1:37" ht="22.5">
      <c r="A46" s="402"/>
      <c r="B46" s="271"/>
      <c r="C46" s="258" t="s">
        <v>989</v>
      </c>
      <c r="D46" s="258" t="s">
        <v>990</v>
      </c>
      <c r="E46" s="258" t="s">
        <v>991</v>
      </c>
      <c r="F46" s="258" t="s">
        <v>981</v>
      </c>
      <c r="G46" s="258"/>
      <c r="H46" s="258" t="s">
        <v>992</v>
      </c>
      <c r="I46" s="258" t="s">
        <v>938</v>
      </c>
      <c r="J46" s="258" t="s">
        <v>226</v>
      </c>
      <c r="K46" s="227"/>
      <c r="L46" s="228">
        <f>IF(TYPE(VLOOKUP(K46,Catalogue!$F$2:$J$259,5,0))=16,0,VLOOKUP(K46,Catalogue!$F$2:$J$259,5,0))</f>
        <v>0</v>
      </c>
      <c r="M46" s="227"/>
      <c r="N46" s="228">
        <f>IF(TYPE(VLOOKUP(M46,Catalogue!$F$2:$J$259,5,0))=16,0,VLOOKUP(M46,Catalogue!$F$2:$J$259,5,0))</f>
        <v>0</v>
      </c>
      <c r="O46" s="231" t="s">
        <v>156</v>
      </c>
      <c r="P46" s="282" t="str">
        <f>IF(TYPE(VLOOKUP(O46,Catalogue!$F$2:$J$259,3,0))=16," ",VLOOKUP(O46,Catalogue!$F$2:$J$259,3,0))</f>
        <v>m2</v>
      </c>
      <c r="Q46" s="228">
        <f>IF(TYPE(VLOOKUP(O46,Catalogue!$F$2:$J$259,5,0))=16,0,VLOOKUP(O46,Catalogue!$F$2:$J$259,5,0))</f>
        <v>202000</v>
      </c>
      <c r="R46" s="10" t="s">
        <v>274</v>
      </c>
      <c r="S46" s="282" t="str">
        <f>IF(TYPE(VLOOKUP(R46,Catalogue!$F$2:$J$259,3,0))=16," ",VLOOKUP(R46,Catalogue!$F$2:$J$259,3,0))</f>
        <v>m2</v>
      </c>
      <c r="T46" s="228">
        <f>IF(TYPE(VLOOKUP(R46,Catalogue!$F$2:$J$259,5,0))=16,0,VLOOKUP(R46,Catalogue!$F$2:$J$259,5,0))</f>
        <v>50000</v>
      </c>
      <c r="U46" s="231" t="s">
        <v>216</v>
      </c>
      <c r="V46" s="227" t="str">
        <f>IF(TYPE(VLOOKUP(U46,Catalogue!$F$2:$J$259,3,0))=16," ",VLOOKUP(U46,Catalogue!$F$2:$J$259,3,0))</f>
        <v>m2</v>
      </c>
      <c r="W46" s="228">
        <f>IF(TYPE(VLOOKUP(U46,Catalogue!$F$2:$J$259,5,0))=16,0,VLOOKUP(U46,Catalogue!$F$2:$J$259,5,0))</f>
        <v>145000</v>
      </c>
      <c r="X46" s="264">
        <v>0.45</v>
      </c>
      <c r="Y46" s="264">
        <v>2.4</v>
      </c>
      <c r="Z46" s="256">
        <v>1</v>
      </c>
      <c r="AA46" s="256">
        <f t="shared" si="4"/>
        <v>1.08</v>
      </c>
      <c r="AB46" s="228">
        <f t="shared" si="11"/>
        <v>218160</v>
      </c>
      <c r="AC46" s="228">
        <f t="shared" si="12"/>
        <v>54000</v>
      </c>
      <c r="AD46" s="228">
        <f t="shared" si="13"/>
        <v>156600</v>
      </c>
      <c r="AE46" s="231"/>
      <c r="AF46" s="227" t="str">
        <f>IF(TYPE(VLOOKUP(AE46,Catalogue!$F$2:$J$259,3,0))=16," ",VLOOKUP(AE46,Catalogue!$F$2:$J$259,3,0))</f>
        <v xml:space="preserve"> </v>
      </c>
      <c r="AG46" s="228">
        <f>IF(TYPE(VLOOKUP(AE46,Catalogue!$F$2:$J$259,5,0))=16,0,VLOOKUP(AE46,Catalogue!$F$2:$J$259,5,0))</f>
        <v>0</v>
      </c>
      <c r="AH46" s="227"/>
      <c r="AI46" s="228">
        <f t="shared" si="9"/>
        <v>0</v>
      </c>
      <c r="AJ46" s="228" t="s">
        <v>921</v>
      </c>
      <c r="AK46" s="261">
        <f t="shared" si="10"/>
        <v>428760</v>
      </c>
    </row>
    <row r="47" spans="1:37" ht="21" customHeight="1">
      <c r="A47" s="402">
        <v>267</v>
      </c>
      <c r="B47" s="271"/>
      <c r="C47" s="258" t="s">
        <v>994</v>
      </c>
      <c r="D47" s="258" t="s">
        <v>995</v>
      </c>
      <c r="E47" s="258" t="s">
        <v>996</v>
      </c>
      <c r="F47" s="258" t="s">
        <v>997</v>
      </c>
      <c r="G47" s="258"/>
      <c r="H47" s="258" t="s">
        <v>998</v>
      </c>
      <c r="I47" s="258" t="s">
        <v>938</v>
      </c>
      <c r="J47" s="258" t="s">
        <v>226</v>
      </c>
      <c r="K47" s="227" t="s">
        <v>242</v>
      </c>
      <c r="L47" s="228">
        <f>IF(TYPE(VLOOKUP(K47,Catalogue!$F$2:$J$259,5,0))=16,0,VLOOKUP(K47,Catalogue!$F$2:$J$259,5,0))</f>
        <v>40000</v>
      </c>
      <c r="M47" s="227" t="s">
        <v>341</v>
      </c>
      <c r="N47" s="228">
        <f>IF(TYPE(VLOOKUP(M47,Catalogue!$F$2:$J$259,5,0))=16,0,VLOOKUP(M47,Catalogue!$F$2:$J$259,5,0))</f>
        <v>350000</v>
      </c>
      <c r="O47" s="231" t="s">
        <v>180</v>
      </c>
      <c r="P47" s="282" t="str">
        <f>IF(TYPE(VLOOKUP(O47,Catalogue!$F$2:$J$259,3,0))=16," ",VLOOKUP(O47,Catalogue!$F$2:$J$259,3,0))</f>
        <v>m2</v>
      </c>
      <c r="Q47" s="228">
        <f>IF(TYPE(VLOOKUP(O47,Catalogue!$F$2:$J$259,5,0))=16,0,VLOOKUP(O47,Catalogue!$F$2:$J$259,5,0))</f>
        <v>335000</v>
      </c>
      <c r="R47" s="231" t="s">
        <v>278</v>
      </c>
      <c r="S47" s="282" t="str">
        <f>IF(TYPE(VLOOKUP(R47,Catalogue!$F$2:$J$259,3,0))=16," ",VLOOKUP(R47,Catalogue!$F$2:$J$259,3,0))</f>
        <v>m2</v>
      </c>
      <c r="T47" s="228">
        <f>IF(TYPE(VLOOKUP(R47,Catalogue!$F$2:$J$259,5,0))=16,0,VLOOKUP(R47,Catalogue!$F$2:$J$259,5,0))</f>
        <v>50000</v>
      </c>
      <c r="U47" s="231"/>
      <c r="V47" s="227" t="str">
        <f>IF(TYPE(VLOOKUP(U47,Catalogue!$F$2:$J$259,3,0))=16," ",VLOOKUP(U47,Catalogue!$F$2:$J$259,3,0))</f>
        <v xml:space="preserve"> </v>
      </c>
      <c r="W47" s="228">
        <f>IF(TYPE(VLOOKUP(U47,Catalogue!$F$2:$J$259,5,0))=16,0,VLOOKUP(U47,Catalogue!$F$2:$J$259,5,0))</f>
        <v>0</v>
      </c>
      <c r="X47" s="264">
        <v>0.7</v>
      </c>
      <c r="Y47" s="264">
        <v>0.8</v>
      </c>
      <c r="Z47" s="256">
        <v>1</v>
      </c>
      <c r="AA47" s="256">
        <f t="shared" si="4"/>
        <v>0.55999999999999994</v>
      </c>
      <c r="AB47" s="228">
        <f t="shared" si="11"/>
        <v>187599.99999999997</v>
      </c>
      <c r="AC47" s="228">
        <f t="shared" si="12"/>
        <v>27999.999999999996</v>
      </c>
      <c r="AD47" s="228">
        <f t="shared" si="13"/>
        <v>0</v>
      </c>
      <c r="AE47" s="231"/>
      <c r="AF47" s="227" t="str">
        <f>IF(TYPE(VLOOKUP(AE47,Catalogue!$F$2:$J$259,3,0))=16," ",VLOOKUP(AE47,Catalogue!$F$2:$J$259,3,0))</f>
        <v xml:space="preserve"> </v>
      </c>
      <c r="AG47" s="228">
        <f>IF(TYPE(VLOOKUP(AE47,Catalogue!$F$2:$J$259,5,0))=16,0,VLOOKUP(AE47,Catalogue!$F$2:$J$259,5,0))</f>
        <v>0</v>
      </c>
      <c r="AH47" s="227"/>
      <c r="AI47" s="228">
        <f t="shared" si="9"/>
        <v>0</v>
      </c>
      <c r="AJ47" s="228" t="s">
        <v>939</v>
      </c>
      <c r="AK47" s="261">
        <f t="shared" si="10"/>
        <v>605600</v>
      </c>
    </row>
    <row r="48" spans="1:37" ht="22.5">
      <c r="A48" s="402"/>
      <c r="B48" s="271"/>
      <c r="C48" s="258" t="s">
        <v>994</v>
      </c>
      <c r="D48" s="258" t="s">
        <v>995</v>
      </c>
      <c r="E48" s="258" t="s">
        <v>996</v>
      </c>
      <c r="F48" s="258" t="s">
        <v>997</v>
      </c>
      <c r="G48" s="258"/>
      <c r="H48" s="258" t="s">
        <v>998</v>
      </c>
      <c r="I48" s="258" t="s">
        <v>938</v>
      </c>
      <c r="J48" s="258" t="s">
        <v>226</v>
      </c>
      <c r="K48" s="227"/>
      <c r="L48" s="228">
        <f>IF(TYPE(VLOOKUP(K48,Catalogue!$F$2:$J$259,5,0))=16,0,VLOOKUP(K48,Catalogue!$F$2:$J$259,5,0))</f>
        <v>0</v>
      </c>
      <c r="M48" s="227"/>
      <c r="N48" s="228">
        <f>IF(TYPE(VLOOKUP(M48,Catalogue!$F$2:$J$259,5,0))=16,0,VLOOKUP(M48,Catalogue!$F$2:$J$259,5,0))</f>
        <v>0</v>
      </c>
      <c r="O48" s="231" t="s">
        <v>180</v>
      </c>
      <c r="P48" s="282" t="str">
        <f>IF(TYPE(VLOOKUP(O48,Catalogue!$F$2:$J$259,3,0))=16," ",VLOOKUP(O48,Catalogue!$F$2:$J$259,3,0))</f>
        <v>m2</v>
      </c>
      <c r="Q48" s="228">
        <f>IF(TYPE(VLOOKUP(O48,Catalogue!$F$2:$J$259,5,0))=16,0,VLOOKUP(O48,Catalogue!$F$2:$J$259,5,0))</f>
        <v>335000</v>
      </c>
      <c r="R48" s="231" t="s">
        <v>278</v>
      </c>
      <c r="S48" s="282" t="str">
        <f>IF(TYPE(VLOOKUP(R48,Catalogue!$F$2:$J$259,3,0))=16," ",VLOOKUP(R48,Catalogue!$F$2:$J$259,3,0))</f>
        <v>m2</v>
      </c>
      <c r="T48" s="228">
        <f>IF(TYPE(VLOOKUP(R48,Catalogue!$F$2:$J$259,5,0))=16,0,VLOOKUP(R48,Catalogue!$F$2:$J$259,5,0))</f>
        <v>50000</v>
      </c>
      <c r="U48" s="231"/>
      <c r="V48" s="227" t="str">
        <f>IF(TYPE(VLOOKUP(U48,Catalogue!$F$2:$J$259,3,0))=16," ",VLOOKUP(U48,Catalogue!$F$2:$J$259,3,0))</f>
        <v xml:space="preserve"> </v>
      </c>
      <c r="W48" s="228">
        <f>IF(TYPE(VLOOKUP(U48,Catalogue!$F$2:$J$259,5,0))=16,0,VLOOKUP(U48,Catalogue!$F$2:$J$259,5,0))</f>
        <v>0</v>
      </c>
      <c r="X48" s="264">
        <v>0.8</v>
      </c>
      <c r="Y48" s="264">
        <v>0.75</v>
      </c>
      <c r="Z48" s="256">
        <v>1</v>
      </c>
      <c r="AA48" s="256">
        <f t="shared" si="4"/>
        <v>0.60000000000000009</v>
      </c>
      <c r="AB48" s="228">
        <f t="shared" si="11"/>
        <v>201000.00000000003</v>
      </c>
      <c r="AC48" s="228">
        <f t="shared" si="12"/>
        <v>30000.000000000004</v>
      </c>
      <c r="AD48" s="228">
        <f t="shared" si="13"/>
        <v>0</v>
      </c>
      <c r="AE48" s="231"/>
      <c r="AF48" s="227" t="str">
        <f>IF(TYPE(VLOOKUP(AE48,Catalogue!$F$2:$J$259,3,0))=16," ",VLOOKUP(AE48,Catalogue!$F$2:$J$259,3,0))</f>
        <v xml:space="preserve"> </v>
      </c>
      <c r="AG48" s="228">
        <f>IF(TYPE(VLOOKUP(AE48,Catalogue!$F$2:$J$259,5,0))=16,0,VLOOKUP(AE48,Catalogue!$F$2:$J$259,5,0))</f>
        <v>0</v>
      </c>
      <c r="AH48" s="227"/>
      <c r="AI48" s="228">
        <f t="shared" si="9"/>
        <v>0</v>
      </c>
      <c r="AJ48" s="228" t="s">
        <v>923</v>
      </c>
      <c r="AK48" s="261">
        <f t="shared" si="10"/>
        <v>231000.00000000003</v>
      </c>
    </row>
    <row r="49" spans="1:37">
      <c r="A49" s="402"/>
      <c r="B49" s="271"/>
      <c r="C49" s="258" t="s">
        <v>994</v>
      </c>
      <c r="D49" s="258" t="s">
        <v>995</v>
      </c>
      <c r="E49" s="258" t="s">
        <v>996</v>
      </c>
      <c r="F49" s="258" t="s">
        <v>997</v>
      </c>
      <c r="G49" s="258"/>
      <c r="H49" s="258" t="s">
        <v>998</v>
      </c>
      <c r="I49" s="258" t="s">
        <v>938</v>
      </c>
      <c r="J49" s="258" t="s">
        <v>226</v>
      </c>
      <c r="K49" s="227"/>
      <c r="L49" s="228">
        <f>IF(TYPE(VLOOKUP(K49,Catalogue!$F$2:$J$259,5,0))=16,0,VLOOKUP(K49,Catalogue!$F$2:$J$259,5,0))</f>
        <v>0</v>
      </c>
      <c r="M49" s="227"/>
      <c r="N49" s="228">
        <f>IF(TYPE(VLOOKUP(M49,Catalogue!$F$2:$J$259,5,0))=16,0,VLOOKUP(M49,Catalogue!$F$2:$J$259,5,0))</f>
        <v>0</v>
      </c>
      <c r="O49" s="231" t="s">
        <v>171</v>
      </c>
      <c r="P49" s="282" t="str">
        <f>IF(TYPE(VLOOKUP(O49,Catalogue!$F$2:$J$259,3,0))=16," ",VLOOKUP(O49,Catalogue!$F$2:$J$259,3,0))</f>
        <v>m2</v>
      </c>
      <c r="Q49" s="228">
        <f>IF(TYPE(VLOOKUP(O49,Catalogue!$F$2:$J$259,5,0))=16,0,VLOOKUP(O49,Catalogue!$F$2:$J$259,5,0))</f>
        <v>235000</v>
      </c>
      <c r="R49" s="231"/>
      <c r="S49" s="282" t="str">
        <f>IF(TYPE(VLOOKUP(R49,Catalogue!$F$2:$J$259,3,0))=16," ",VLOOKUP(R49,Catalogue!$F$2:$J$259,3,0))</f>
        <v xml:space="preserve"> </v>
      </c>
      <c r="T49" s="228">
        <f>IF(TYPE(VLOOKUP(R49,Catalogue!$F$2:$J$259,5,0))=16,0,VLOOKUP(R49,Catalogue!$F$2:$J$259,5,0))</f>
        <v>0</v>
      </c>
      <c r="U49" s="231"/>
      <c r="V49" s="227" t="str">
        <f>IF(TYPE(VLOOKUP(U49,Catalogue!$F$2:$J$259,3,0))=16," ",VLOOKUP(U49,Catalogue!$F$2:$J$259,3,0))</f>
        <v xml:space="preserve"> </v>
      </c>
      <c r="W49" s="228">
        <f>IF(TYPE(VLOOKUP(U49,Catalogue!$F$2:$J$259,5,0))=16,0,VLOOKUP(U49,Catalogue!$F$2:$J$259,5,0))</f>
        <v>0</v>
      </c>
      <c r="X49" s="256">
        <v>0.44</v>
      </c>
      <c r="Y49" s="256">
        <v>1.03</v>
      </c>
      <c r="Z49" s="256">
        <v>1</v>
      </c>
      <c r="AA49" s="256">
        <f t="shared" si="4"/>
        <v>0.45319999999999999</v>
      </c>
      <c r="AB49" s="228">
        <f t="shared" si="11"/>
        <v>106502</v>
      </c>
      <c r="AC49" s="228">
        <f t="shared" si="12"/>
        <v>0</v>
      </c>
      <c r="AD49" s="228">
        <f t="shared" si="13"/>
        <v>0</v>
      </c>
      <c r="AE49" s="231"/>
      <c r="AF49" s="227" t="str">
        <f>IF(TYPE(VLOOKUP(AE49,Catalogue!$F$2:$J$259,3,0))=16," ",VLOOKUP(AE49,Catalogue!$F$2:$J$259,3,0))</f>
        <v xml:space="preserve"> </v>
      </c>
      <c r="AG49" s="228">
        <f>IF(TYPE(VLOOKUP(AE49,Catalogue!$F$2:$J$259,5,0))=16,0,VLOOKUP(AE49,Catalogue!$F$2:$J$259,5,0))</f>
        <v>0</v>
      </c>
      <c r="AH49" s="227"/>
      <c r="AI49" s="228">
        <f t="shared" si="9"/>
        <v>0</v>
      </c>
      <c r="AJ49" s="228" t="s">
        <v>920</v>
      </c>
      <c r="AK49" s="261">
        <f t="shared" si="10"/>
        <v>106502</v>
      </c>
    </row>
    <row r="50" spans="1:37">
      <c r="A50" s="402"/>
      <c r="B50" s="271"/>
      <c r="C50" s="258" t="s">
        <v>994</v>
      </c>
      <c r="D50" s="258" t="s">
        <v>995</v>
      </c>
      <c r="E50" s="258" t="s">
        <v>996</v>
      </c>
      <c r="F50" s="258" t="s">
        <v>997</v>
      </c>
      <c r="G50" s="258"/>
      <c r="H50" s="258" t="s">
        <v>998</v>
      </c>
      <c r="I50" s="258" t="s">
        <v>938</v>
      </c>
      <c r="J50" s="258" t="s">
        <v>226</v>
      </c>
      <c r="K50" s="227"/>
      <c r="L50" s="228">
        <f>IF(TYPE(VLOOKUP(K50,Catalogue!$F$2:$J$259,5,0))=16,0,VLOOKUP(K50,Catalogue!$F$2:$J$259,5,0))</f>
        <v>0</v>
      </c>
      <c r="M50" s="227"/>
      <c r="N50" s="228">
        <f>IF(TYPE(VLOOKUP(M50,Catalogue!$F$2:$J$259,5,0))=16,0,VLOOKUP(M50,Catalogue!$F$2:$J$259,5,0))</f>
        <v>0</v>
      </c>
      <c r="O50" s="231" t="s">
        <v>171</v>
      </c>
      <c r="P50" s="282" t="str">
        <f>IF(TYPE(VLOOKUP(O50,Catalogue!$F$2:$J$259,3,0))=16," ",VLOOKUP(O50,Catalogue!$F$2:$J$259,3,0))</f>
        <v>m2</v>
      </c>
      <c r="Q50" s="228">
        <f>IF(TYPE(VLOOKUP(O50,Catalogue!$F$2:$J$259,5,0))=16,0,VLOOKUP(O50,Catalogue!$F$2:$J$259,5,0))</f>
        <v>235000</v>
      </c>
      <c r="R50" s="231"/>
      <c r="S50" s="282" t="str">
        <f>IF(TYPE(VLOOKUP(R50,Catalogue!$F$2:$J$259,3,0))=16," ",VLOOKUP(R50,Catalogue!$F$2:$J$259,3,0))</f>
        <v xml:space="preserve"> </v>
      </c>
      <c r="T50" s="228">
        <f>IF(TYPE(VLOOKUP(R50,Catalogue!$F$2:$J$259,5,0))=16,0,VLOOKUP(R50,Catalogue!$F$2:$J$259,5,0))</f>
        <v>0</v>
      </c>
      <c r="U50" s="231"/>
      <c r="V50" s="227" t="str">
        <f>IF(TYPE(VLOOKUP(U50,Catalogue!$F$2:$J$259,3,0))=16," ",VLOOKUP(U50,Catalogue!$F$2:$J$259,3,0))</f>
        <v xml:space="preserve"> </v>
      </c>
      <c r="W50" s="228">
        <f>IF(TYPE(VLOOKUP(U50,Catalogue!$F$2:$J$259,5,0))=16,0,VLOOKUP(U50,Catalogue!$F$2:$J$259,5,0))</f>
        <v>0</v>
      </c>
      <c r="X50" s="256">
        <v>1.03</v>
      </c>
      <c r="Y50" s="256">
        <v>0.74</v>
      </c>
      <c r="Z50" s="256">
        <v>1</v>
      </c>
      <c r="AA50" s="256">
        <f t="shared" si="4"/>
        <v>0.76219999999999999</v>
      </c>
      <c r="AB50" s="228">
        <f t="shared" si="11"/>
        <v>179117</v>
      </c>
      <c r="AC50" s="228">
        <f t="shared" si="12"/>
        <v>0</v>
      </c>
      <c r="AD50" s="228">
        <f t="shared" si="13"/>
        <v>0</v>
      </c>
      <c r="AE50" s="231"/>
      <c r="AF50" s="227" t="str">
        <f>IF(TYPE(VLOOKUP(AE50,Catalogue!$F$2:$J$259,3,0))=16," ",VLOOKUP(AE50,Catalogue!$F$2:$J$259,3,0))</f>
        <v xml:space="preserve"> </v>
      </c>
      <c r="AG50" s="228">
        <f>IF(TYPE(VLOOKUP(AE50,Catalogue!$F$2:$J$259,5,0))=16,0,VLOOKUP(AE50,Catalogue!$F$2:$J$259,5,0))</f>
        <v>0</v>
      </c>
      <c r="AH50" s="227"/>
      <c r="AI50" s="228">
        <f t="shared" si="9"/>
        <v>0</v>
      </c>
      <c r="AJ50" s="228" t="s">
        <v>924</v>
      </c>
      <c r="AK50" s="261">
        <f t="shared" si="10"/>
        <v>179117</v>
      </c>
    </row>
    <row r="51" spans="1:37" ht="22.5">
      <c r="A51" s="402">
        <v>268</v>
      </c>
      <c r="B51" s="271"/>
      <c r="C51" s="258" t="s">
        <v>999</v>
      </c>
      <c r="D51" s="258" t="s">
        <v>1000</v>
      </c>
      <c r="E51" s="258" t="s">
        <v>1001</v>
      </c>
      <c r="F51" s="258" t="s">
        <v>1002</v>
      </c>
      <c r="G51" s="258"/>
      <c r="H51" s="258" t="s">
        <v>932</v>
      </c>
      <c r="I51" s="258" t="s">
        <v>938</v>
      </c>
      <c r="J51" s="258" t="s">
        <v>226</v>
      </c>
      <c r="K51" s="227" t="s">
        <v>242</v>
      </c>
      <c r="L51" s="228">
        <f>IF(TYPE(VLOOKUP(K51,Catalogue!$F$2:$J$259,5,0))=16,0,VLOOKUP(K51,Catalogue!$F$2:$J$259,5,0))</f>
        <v>40000</v>
      </c>
      <c r="M51" s="227" t="s">
        <v>341</v>
      </c>
      <c r="N51" s="228">
        <f>IF(TYPE(VLOOKUP(M51,Catalogue!$F$2:$J$259,5,0))=16,0,VLOOKUP(M51,Catalogue!$F$2:$J$259,5,0))</f>
        <v>350000</v>
      </c>
      <c r="O51" s="231"/>
      <c r="P51" s="282" t="str">
        <f>IF(TYPE(VLOOKUP(O51,Catalogue!$F$2:$J$259,3,0))=16," ",VLOOKUP(O51,Catalogue!$F$2:$J$259,3,0))</f>
        <v xml:space="preserve"> </v>
      </c>
      <c r="Q51" s="228">
        <f>IF(TYPE(VLOOKUP(O51,Catalogue!$F$2:$J$259,5,0))=16,0,VLOOKUP(O51,Catalogue!$F$2:$J$259,5,0))</f>
        <v>0</v>
      </c>
      <c r="R51" s="231"/>
      <c r="S51" s="282" t="str">
        <f>IF(TYPE(VLOOKUP(R51,Catalogue!$F$2:$J$259,3,0))=16," ",VLOOKUP(R51,Catalogue!$F$2:$J$259,3,0))</f>
        <v xml:space="preserve"> </v>
      </c>
      <c r="T51" s="228">
        <f>IF(TYPE(VLOOKUP(R51,Catalogue!$F$2:$J$259,5,0))=16,0,VLOOKUP(R51,Catalogue!$F$2:$J$259,5,0))</f>
        <v>0</v>
      </c>
      <c r="U51" s="231" t="s">
        <v>216</v>
      </c>
      <c r="V51" s="227" t="str">
        <f>IF(TYPE(VLOOKUP(U51,Catalogue!$F$2:$J$259,3,0))=16," ",VLOOKUP(U51,Catalogue!$F$2:$J$259,3,0))</f>
        <v>m2</v>
      </c>
      <c r="W51" s="228">
        <f>IF(TYPE(VLOOKUP(U51,Catalogue!$F$2:$J$259,5,0))=16,0,VLOOKUP(U51,Catalogue!$F$2:$J$259,5,0))</f>
        <v>145000</v>
      </c>
      <c r="X51" s="256">
        <v>0.8</v>
      </c>
      <c r="Y51" s="256">
        <v>0.8</v>
      </c>
      <c r="Z51" s="256">
        <v>1</v>
      </c>
      <c r="AA51" s="256">
        <f t="shared" si="4"/>
        <v>0.64000000000000012</v>
      </c>
      <c r="AB51" s="228">
        <f t="shared" si="11"/>
        <v>0</v>
      </c>
      <c r="AC51" s="228">
        <f t="shared" si="12"/>
        <v>0</v>
      </c>
      <c r="AD51" s="228">
        <f t="shared" si="13"/>
        <v>92800.000000000015</v>
      </c>
      <c r="AE51" s="231" t="s">
        <v>201</v>
      </c>
      <c r="AF51" s="227" t="str">
        <f>IF(TYPE(VLOOKUP(AE51,Catalogue!$F$2:$J$259,3,0))=16," ",VLOOKUP(AE51,Catalogue!$F$2:$J$259,3,0))</f>
        <v>set</v>
      </c>
      <c r="AG51" s="228">
        <f>IF(TYPE(VLOOKUP(AE51,Catalogue!$F$2:$J$259,5,0))=16,0,VLOOKUP(AE51,Catalogue!$F$2:$J$259,5,0))</f>
        <v>125000</v>
      </c>
      <c r="AH51" s="227">
        <v>1</v>
      </c>
      <c r="AI51" s="228">
        <f t="shared" si="9"/>
        <v>125000</v>
      </c>
      <c r="AJ51" s="228" t="s">
        <v>925</v>
      </c>
      <c r="AK51" s="261">
        <f t="shared" si="10"/>
        <v>607800</v>
      </c>
    </row>
    <row r="52" spans="1:37">
      <c r="A52" s="402"/>
      <c r="B52" s="271"/>
      <c r="C52" s="258" t="s">
        <v>999</v>
      </c>
      <c r="D52" s="258" t="s">
        <v>1000</v>
      </c>
      <c r="E52" s="258" t="s">
        <v>1001</v>
      </c>
      <c r="F52" s="258" t="s">
        <v>1002</v>
      </c>
      <c r="G52" s="258"/>
      <c r="H52" s="258" t="s">
        <v>932</v>
      </c>
      <c r="I52" s="258" t="s">
        <v>938</v>
      </c>
      <c r="J52" s="258" t="s">
        <v>226</v>
      </c>
      <c r="K52" s="227"/>
      <c r="L52" s="228">
        <f>IF(TYPE(VLOOKUP(K52,Catalogue!$F$2:$J$259,5,0))=16,0,VLOOKUP(K52,Catalogue!$F$2:$J$259,5,0))</f>
        <v>0</v>
      </c>
      <c r="M52" s="227"/>
      <c r="N52" s="228">
        <f>IF(TYPE(VLOOKUP(M52,Catalogue!$F$2:$J$259,5,0))=16,0,VLOOKUP(M52,Catalogue!$F$2:$J$259,5,0))</f>
        <v>0</v>
      </c>
      <c r="O52" s="231" t="s">
        <v>171</v>
      </c>
      <c r="P52" s="282" t="str">
        <f>IF(TYPE(VLOOKUP(O52,Catalogue!$F$2:$J$259,3,0))=16," ",VLOOKUP(O52,Catalogue!$F$2:$J$259,3,0))</f>
        <v>m2</v>
      </c>
      <c r="Q52" s="228">
        <f>IF(TYPE(VLOOKUP(O52,Catalogue!$F$2:$J$259,5,0))=16,0,VLOOKUP(O52,Catalogue!$F$2:$J$259,5,0))</f>
        <v>235000</v>
      </c>
      <c r="R52" s="231"/>
      <c r="S52" s="282" t="str">
        <f>IF(TYPE(VLOOKUP(R52,Catalogue!$F$2:$J$259,3,0))=16," ",VLOOKUP(R52,Catalogue!$F$2:$J$259,3,0))</f>
        <v xml:space="preserve"> </v>
      </c>
      <c r="T52" s="228">
        <f>IF(TYPE(VLOOKUP(R52,Catalogue!$F$2:$J$259,5,0))=16,0,VLOOKUP(R52,Catalogue!$F$2:$J$259,5,0))</f>
        <v>0</v>
      </c>
      <c r="U52" s="231"/>
      <c r="V52" s="227" t="str">
        <f>IF(TYPE(VLOOKUP(U52,Catalogue!$F$2:$J$259,3,0))=16," ",VLOOKUP(U52,Catalogue!$F$2:$J$259,3,0))</f>
        <v xml:space="preserve"> </v>
      </c>
      <c r="W52" s="228">
        <f>IF(TYPE(VLOOKUP(U52,Catalogue!$F$2:$J$259,5,0))=16,0,VLOOKUP(U52,Catalogue!$F$2:$J$259,5,0))</f>
        <v>0</v>
      </c>
      <c r="X52" s="256">
        <v>2.34</v>
      </c>
      <c r="Y52" s="256">
        <v>0.88</v>
      </c>
      <c r="Z52" s="256">
        <v>1</v>
      </c>
      <c r="AA52" s="256">
        <f t="shared" si="4"/>
        <v>2.0591999999999997</v>
      </c>
      <c r="AB52" s="228">
        <f t="shared" si="11"/>
        <v>483911.99999999994</v>
      </c>
      <c r="AC52" s="228">
        <f t="shared" si="12"/>
        <v>0</v>
      </c>
      <c r="AD52" s="228">
        <f t="shared" si="13"/>
        <v>0</v>
      </c>
      <c r="AE52" s="231"/>
      <c r="AF52" s="227" t="str">
        <f>IF(TYPE(VLOOKUP(AE52,Catalogue!$F$2:$J$259,3,0))=16," ",VLOOKUP(AE52,Catalogue!$F$2:$J$259,3,0))</f>
        <v xml:space="preserve"> </v>
      </c>
      <c r="AG52" s="228">
        <f>IF(TYPE(VLOOKUP(AE52,Catalogue!$F$2:$J$259,5,0))=16,0,VLOOKUP(AE52,Catalogue!$F$2:$J$259,5,0))</f>
        <v>0</v>
      </c>
      <c r="AH52" s="227"/>
      <c r="AI52" s="228">
        <f t="shared" si="9"/>
        <v>0</v>
      </c>
      <c r="AJ52" s="228" t="s">
        <v>926</v>
      </c>
      <c r="AK52" s="261">
        <f t="shared" si="10"/>
        <v>483911.99999999994</v>
      </c>
    </row>
    <row r="53" spans="1:37" ht="22.5">
      <c r="A53" s="402">
        <v>269</v>
      </c>
      <c r="B53" s="271"/>
      <c r="C53" s="258" t="s">
        <v>1003</v>
      </c>
      <c r="D53" s="258" t="s">
        <v>1004</v>
      </c>
      <c r="E53" s="258" t="s">
        <v>1005</v>
      </c>
      <c r="F53" s="258" t="s">
        <v>1006</v>
      </c>
      <c r="G53" s="258"/>
      <c r="H53" s="258" t="s">
        <v>1007</v>
      </c>
      <c r="I53" s="258" t="s">
        <v>938</v>
      </c>
      <c r="J53" s="258" t="s">
        <v>226</v>
      </c>
      <c r="K53" s="227" t="s">
        <v>242</v>
      </c>
      <c r="L53" s="228">
        <f>IF(TYPE(VLOOKUP(K53,Catalogue!$F$2:$J$259,5,0))=16,0,VLOOKUP(K53,Catalogue!$F$2:$J$259,5,0))</f>
        <v>40000</v>
      </c>
      <c r="M53" s="227" t="s">
        <v>341</v>
      </c>
      <c r="N53" s="228">
        <f>IF(TYPE(VLOOKUP(M53,Catalogue!$F$2:$J$259,5,0))=16,0,VLOOKUP(M53,Catalogue!$F$2:$J$259,5,0))</f>
        <v>350000</v>
      </c>
      <c r="O53" s="231" t="s">
        <v>180</v>
      </c>
      <c r="P53" s="282" t="str">
        <f>IF(TYPE(VLOOKUP(O53,Catalogue!$F$2:$J$259,3,0))=16," ",VLOOKUP(O53,Catalogue!$F$2:$J$259,3,0))</f>
        <v>m2</v>
      </c>
      <c r="Q53" s="228">
        <f>IF(TYPE(VLOOKUP(O53,Catalogue!$F$2:$J$259,5,0))=16,0,VLOOKUP(O53,Catalogue!$F$2:$J$259,5,0))</f>
        <v>335000</v>
      </c>
      <c r="R53" s="231" t="s">
        <v>278</v>
      </c>
      <c r="S53" s="282" t="str">
        <f>IF(TYPE(VLOOKUP(R53,Catalogue!$F$2:$J$259,3,0))=16," ",VLOOKUP(R53,Catalogue!$F$2:$J$259,3,0))</f>
        <v>m2</v>
      </c>
      <c r="T53" s="228">
        <f>IF(TYPE(VLOOKUP(R53,Catalogue!$F$2:$J$259,5,0))=16,0,VLOOKUP(R53,Catalogue!$F$2:$J$259,5,0))</f>
        <v>50000</v>
      </c>
      <c r="U53" s="231"/>
      <c r="V53" s="227" t="str">
        <f>IF(TYPE(VLOOKUP(U53,Catalogue!$F$2:$J$259,3,0))=16," ",VLOOKUP(U53,Catalogue!$F$2:$J$259,3,0))</f>
        <v xml:space="preserve"> </v>
      </c>
      <c r="W53" s="228">
        <f>IF(TYPE(VLOOKUP(U53,Catalogue!$F$2:$J$259,5,0))=16,0,VLOOKUP(U53,Catalogue!$F$2:$J$259,5,0))</f>
        <v>0</v>
      </c>
      <c r="X53" s="264">
        <v>0.5</v>
      </c>
      <c r="Y53" s="264">
        <v>1.68</v>
      </c>
      <c r="Z53" s="256">
        <v>1</v>
      </c>
      <c r="AA53" s="256">
        <f t="shared" si="4"/>
        <v>0.84</v>
      </c>
      <c r="AB53" s="228">
        <f t="shared" si="11"/>
        <v>281400</v>
      </c>
      <c r="AC53" s="228">
        <f t="shared" si="12"/>
        <v>42000</v>
      </c>
      <c r="AD53" s="228">
        <f t="shared" si="13"/>
        <v>0</v>
      </c>
      <c r="AE53" s="231"/>
      <c r="AF53" s="227" t="str">
        <f>IF(TYPE(VLOOKUP(AE53,Catalogue!$F$2:$J$259,3,0))=16," ",VLOOKUP(AE53,Catalogue!$F$2:$J$259,3,0))</f>
        <v xml:space="preserve"> </v>
      </c>
      <c r="AG53" s="228">
        <f>IF(TYPE(VLOOKUP(AE53,Catalogue!$F$2:$J$259,5,0))=16,0,VLOOKUP(AE53,Catalogue!$F$2:$J$259,5,0))</f>
        <v>0</v>
      </c>
      <c r="AH53" s="227"/>
      <c r="AI53" s="228">
        <f t="shared" si="9"/>
        <v>0</v>
      </c>
      <c r="AJ53" s="228" t="s">
        <v>923</v>
      </c>
      <c r="AK53" s="261">
        <f t="shared" si="10"/>
        <v>713400</v>
      </c>
    </row>
    <row r="54" spans="1:37" ht="22.5">
      <c r="A54" s="402"/>
      <c r="B54" s="271"/>
      <c r="C54" s="258" t="s">
        <v>1003</v>
      </c>
      <c r="D54" s="258" t="s">
        <v>1004</v>
      </c>
      <c r="E54" s="258" t="s">
        <v>1005</v>
      </c>
      <c r="F54" s="258" t="s">
        <v>1006</v>
      </c>
      <c r="G54" s="258"/>
      <c r="H54" s="258" t="s">
        <v>1007</v>
      </c>
      <c r="I54" s="258" t="s">
        <v>938</v>
      </c>
      <c r="J54" s="258" t="s">
        <v>226</v>
      </c>
      <c r="K54" s="227"/>
      <c r="L54" s="228">
        <f>IF(TYPE(VLOOKUP(K54,Catalogue!$F$2:$J$259,5,0))=16,0,VLOOKUP(K54,Catalogue!$F$2:$J$259,5,0))</f>
        <v>0</v>
      </c>
      <c r="M54" s="227"/>
      <c r="N54" s="228">
        <f>IF(TYPE(VLOOKUP(M54,Catalogue!$F$2:$J$259,5,0))=16,0,VLOOKUP(M54,Catalogue!$F$2:$J$259,5,0))</f>
        <v>0</v>
      </c>
      <c r="O54" s="231" t="s">
        <v>180</v>
      </c>
      <c r="P54" s="282" t="str">
        <f>IF(TYPE(VLOOKUP(O54,Catalogue!$F$2:$J$259,3,0))=16," ",VLOOKUP(O54,Catalogue!$F$2:$J$259,3,0))</f>
        <v>m2</v>
      </c>
      <c r="Q54" s="228">
        <f>IF(TYPE(VLOOKUP(O54,Catalogue!$F$2:$J$259,5,0))=16,0,VLOOKUP(O54,Catalogue!$F$2:$J$259,5,0))</f>
        <v>335000</v>
      </c>
      <c r="R54" s="231" t="s">
        <v>278</v>
      </c>
      <c r="S54" s="282" t="str">
        <f>IF(TYPE(VLOOKUP(R54,Catalogue!$F$2:$J$259,3,0))=16," ",VLOOKUP(R54,Catalogue!$F$2:$J$259,3,0))</f>
        <v>m2</v>
      </c>
      <c r="T54" s="228">
        <f>IF(TYPE(VLOOKUP(R54,Catalogue!$F$2:$J$259,5,0))=16,0,VLOOKUP(R54,Catalogue!$F$2:$J$259,5,0))</f>
        <v>50000</v>
      </c>
      <c r="U54" s="231"/>
      <c r="V54" s="227" t="str">
        <f>IF(TYPE(VLOOKUP(U54,Catalogue!$F$2:$J$259,3,0))=16," ",VLOOKUP(U54,Catalogue!$F$2:$J$259,3,0))</f>
        <v xml:space="preserve"> </v>
      </c>
      <c r="W54" s="228">
        <f>IF(TYPE(VLOOKUP(U54,Catalogue!$F$2:$J$259,5,0))=16,0,VLOOKUP(U54,Catalogue!$F$2:$J$259,5,0))</f>
        <v>0</v>
      </c>
      <c r="X54" s="264">
        <v>0.5</v>
      </c>
      <c r="Y54" s="264">
        <v>1.62</v>
      </c>
      <c r="Z54" s="256">
        <v>1</v>
      </c>
      <c r="AA54" s="256">
        <f t="shared" si="4"/>
        <v>0.81</v>
      </c>
      <c r="AB54" s="228">
        <f t="shared" si="11"/>
        <v>271350</v>
      </c>
      <c r="AC54" s="228">
        <f t="shared" si="12"/>
        <v>40500</v>
      </c>
      <c r="AD54" s="228">
        <f t="shared" si="13"/>
        <v>0</v>
      </c>
      <c r="AE54" s="231"/>
      <c r="AF54" s="227" t="str">
        <f>IF(TYPE(VLOOKUP(AE54,Catalogue!$F$2:$J$259,3,0))=16," ",VLOOKUP(AE54,Catalogue!$F$2:$J$259,3,0))</f>
        <v xml:space="preserve"> </v>
      </c>
      <c r="AG54" s="228">
        <f>IF(TYPE(VLOOKUP(AE54,Catalogue!$F$2:$J$259,5,0))=16,0,VLOOKUP(AE54,Catalogue!$F$2:$J$259,5,0))</f>
        <v>0</v>
      </c>
      <c r="AH54" s="227"/>
      <c r="AI54" s="228">
        <f t="shared" si="9"/>
        <v>0</v>
      </c>
      <c r="AJ54" s="228" t="s">
        <v>921</v>
      </c>
      <c r="AK54" s="261">
        <f t="shared" si="10"/>
        <v>311850</v>
      </c>
    </row>
    <row r="55" spans="1:37" ht="22.5">
      <c r="A55" s="402"/>
      <c r="B55" s="271"/>
      <c r="C55" s="258" t="s">
        <v>1003</v>
      </c>
      <c r="D55" s="258" t="s">
        <v>1004</v>
      </c>
      <c r="E55" s="258" t="s">
        <v>1005</v>
      </c>
      <c r="F55" s="258" t="s">
        <v>1006</v>
      </c>
      <c r="G55" s="258"/>
      <c r="H55" s="258" t="s">
        <v>1007</v>
      </c>
      <c r="I55" s="258" t="s">
        <v>938</v>
      </c>
      <c r="J55" s="258" t="s">
        <v>226</v>
      </c>
      <c r="K55" s="227"/>
      <c r="L55" s="228">
        <f>IF(TYPE(VLOOKUP(K55,Catalogue!$F$2:$J$259,5,0))=16,0,VLOOKUP(K55,Catalogue!$F$2:$J$259,5,0))</f>
        <v>0</v>
      </c>
      <c r="M55" s="227"/>
      <c r="N55" s="228">
        <f>IF(TYPE(VLOOKUP(M55,Catalogue!$F$2:$J$259,5,0))=16,0,VLOOKUP(M55,Catalogue!$F$2:$J$259,5,0))</f>
        <v>0</v>
      </c>
      <c r="O55" s="231" t="s">
        <v>180</v>
      </c>
      <c r="P55" s="282" t="str">
        <f>IF(TYPE(VLOOKUP(O55,Catalogue!$F$2:$J$259,3,0))=16," ",VLOOKUP(O55,Catalogue!$F$2:$J$259,3,0))</f>
        <v>m2</v>
      </c>
      <c r="Q55" s="228">
        <f>IF(TYPE(VLOOKUP(O55,Catalogue!$F$2:$J$259,5,0))=16,0,VLOOKUP(O55,Catalogue!$F$2:$J$259,5,0))</f>
        <v>335000</v>
      </c>
      <c r="R55" s="231" t="s">
        <v>278</v>
      </c>
      <c r="S55" s="282" t="str">
        <f>IF(TYPE(VLOOKUP(R55,Catalogue!$F$2:$J$259,3,0))=16," ",VLOOKUP(R55,Catalogue!$F$2:$J$259,3,0))</f>
        <v>m2</v>
      </c>
      <c r="T55" s="228">
        <f>IF(TYPE(VLOOKUP(R55,Catalogue!$F$2:$J$259,5,0))=16,0,VLOOKUP(R55,Catalogue!$F$2:$J$259,5,0))</f>
        <v>50000</v>
      </c>
      <c r="U55" s="231" t="s">
        <v>216</v>
      </c>
      <c r="V55" s="227" t="str">
        <f>IF(TYPE(VLOOKUP(U55,Catalogue!$F$2:$J$259,3,0))=16," ",VLOOKUP(U55,Catalogue!$F$2:$J$259,3,0))</f>
        <v>m2</v>
      </c>
      <c r="W55" s="228">
        <f>IF(TYPE(VLOOKUP(U55,Catalogue!$F$2:$J$259,5,0))=16,0,VLOOKUP(U55,Catalogue!$F$2:$J$259,5,0))</f>
        <v>145000</v>
      </c>
      <c r="X55" s="256">
        <v>0.77</v>
      </c>
      <c r="Y55" s="256">
        <v>0.56000000000000005</v>
      </c>
      <c r="Z55" s="256">
        <v>1</v>
      </c>
      <c r="AA55" s="256">
        <f t="shared" si="4"/>
        <v>0.43120000000000003</v>
      </c>
      <c r="AB55" s="228">
        <f t="shared" si="11"/>
        <v>144452</v>
      </c>
      <c r="AC55" s="228">
        <f t="shared" si="12"/>
        <v>21560</v>
      </c>
      <c r="AD55" s="228">
        <f t="shared" si="13"/>
        <v>62524.000000000007</v>
      </c>
      <c r="AE55" s="231"/>
      <c r="AF55" s="227" t="str">
        <f>IF(TYPE(VLOOKUP(AE55,Catalogue!$F$2:$J$259,3,0))=16," ",VLOOKUP(AE55,Catalogue!$F$2:$J$259,3,0))</f>
        <v xml:space="preserve"> </v>
      </c>
      <c r="AG55" s="228">
        <f>IF(TYPE(VLOOKUP(AE55,Catalogue!$F$2:$J$259,5,0))=16,0,VLOOKUP(AE55,Catalogue!$F$2:$J$259,5,0))</f>
        <v>0</v>
      </c>
      <c r="AH55" s="227"/>
      <c r="AI55" s="228">
        <f t="shared" si="9"/>
        <v>0</v>
      </c>
      <c r="AJ55" s="228" t="s">
        <v>939</v>
      </c>
      <c r="AK55" s="261">
        <f t="shared" si="10"/>
        <v>228536</v>
      </c>
    </row>
    <row r="56" spans="1:37" ht="22.5">
      <c r="A56" s="402"/>
      <c r="B56" s="271"/>
      <c r="C56" s="258" t="s">
        <v>1003</v>
      </c>
      <c r="D56" s="258" t="s">
        <v>1004</v>
      </c>
      <c r="E56" s="258" t="s">
        <v>1005</v>
      </c>
      <c r="F56" s="258" t="s">
        <v>1006</v>
      </c>
      <c r="G56" s="258"/>
      <c r="H56" s="258" t="s">
        <v>1007</v>
      </c>
      <c r="I56" s="258" t="s">
        <v>938</v>
      </c>
      <c r="J56" s="258" t="s">
        <v>226</v>
      </c>
      <c r="K56" s="227"/>
      <c r="L56" s="228">
        <f>IF(TYPE(VLOOKUP(K56,Catalogue!$F$2:$J$259,5,0))=16,0,VLOOKUP(K56,Catalogue!$F$2:$J$259,5,0))</f>
        <v>0</v>
      </c>
      <c r="M56" s="227"/>
      <c r="N56" s="228">
        <f>IF(TYPE(VLOOKUP(M56,Catalogue!$F$2:$J$259,5,0))=16,0,VLOOKUP(M56,Catalogue!$F$2:$J$259,5,0))</f>
        <v>0</v>
      </c>
      <c r="O56" s="231" t="s">
        <v>59</v>
      </c>
      <c r="P56" s="282" t="str">
        <f>IF(TYPE(VLOOKUP(O56,Catalogue!$F$2:$J$259,3,0))=16," ",VLOOKUP(O56,Catalogue!$F$2:$J$259,3,0))</f>
        <v>m2</v>
      </c>
      <c r="Q56" s="228">
        <f>IF(TYPE(VLOOKUP(O56,Catalogue!$F$2:$J$259,5,0))=16,0,VLOOKUP(O56,Catalogue!$F$2:$J$259,5,0))</f>
        <v>248000</v>
      </c>
      <c r="R56" s="231" t="s">
        <v>278</v>
      </c>
      <c r="S56" s="282" t="str">
        <f>IF(TYPE(VLOOKUP(R56,Catalogue!$F$2:$J$259,3,0))=16," ",VLOOKUP(R56,Catalogue!$F$2:$J$259,3,0))</f>
        <v>m2</v>
      </c>
      <c r="T56" s="228">
        <f>IF(TYPE(VLOOKUP(R56,Catalogue!$F$2:$J$259,5,0))=16,0,VLOOKUP(R56,Catalogue!$F$2:$J$259,5,0))</f>
        <v>50000</v>
      </c>
      <c r="U56" s="231" t="s">
        <v>216</v>
      </c>
      <c r="V56" s="227" t="str">
        <f>IF(TYPE(VLOOKUP(U56,Catalogue!$F$2:$J$259,3,0))=16," ",VLOOKUP(U56,Catalogue!$F$2:$J$259,3,0))</f>
        <v>m2</v>
      </c>
      <c r="W56" s="228">
        <f>IF(TYPE(VLOOKUP(U56,Catalogue!$F$2:$J$259,5,0))=16,0,VLOOKUP(U56,Catalogue!$F$2:$J$259,5,0))</f>
        <v>145000</v>
      </c>
      <c r="X56" s="256">
        <v>0.8</v>
      </c>
      <c r="Y56" s="256">
        <v>1.3</v>
      </c>
      <c r="Z56" s="256">
        <v>1</v>
      </c>
      <c r="AA56" s="256">
        <f t="shared" si="4"/>
        <v>1.04</v>
      </c>
      <c r="AB56" s="228">
        <f t="shared" si="11"/>
        <v>257920</v>
      </c>
      <c r="AC56" s="228">
        <f t="shared" si="12"/>
        <v>52000</v>
      </c>
      <c r="AD56" s="228">
        <f t="shared" si="13"/>
        <v>150800</v>
      </c>
      <c r="AE56" s="231" t="s">
        <v>103</v>
      </c>
      <c r="AF56" s="227" t="str">
        <f>IF(TYPE(VLOOKUP(AE56,Catalogue!$F$2:$J$259,3,0))=16," ",VLOOKUP(AE56,Catalogue!$F$2:$J$259,3,0))</f>
        <v>Job</v>
      </c>
      <c r="AG56" s="228">
        <f>IF(TYPE(VLOOKUP(AE56,Catalogue!$F$2:$J$259,5,0))=16,0,VLOOKUP(AE56,Catalogue!$F$2:$J$259,5,0))</f>
        <v>100000</v>
      </c>
      <c r="AH56" s="227">
        <v>1</v>
      </c>
      <c r="AI56" s="228">
        <f t="shared" si="9"/>
        <v>100000</v>
      </c>
      <c r="AJ56" s="228" t="s">
        <v>919</v>
      </c>
      <c r="AK56" s="261">
        <f t="shared" si="10"/>
        <v>560720</v>
      </c>
    </row>
    <row r="57" spans="1:37" s="265" customFormat="1">
      <c r="A57" s="402"/>
      <c r="B57" s="279"/>
      <c r="C57" s="258" t="s">
        <v>1003</v>
      </c>
      <c r="D57" s="258" t="s">
        <v>1004</v>
      </c>
      <c r="E57" s="258" t="s">
        <v>1005</v>
      </c>
      <c r="F57" s="258" t="s">
        <v>1006</v>
      </c>
      <c r="G57" s="258"/>
      <c r="H57" s="258" t="s">
        <v>1007</v>
      </c>
      <c r="I57" s="258" t="s">
        <v>938</v>
      </c>
      <c r="J57" s="258" t="s">
        <v>226</v>
      </c>
      <c r="K57" s="227"/>
      <c r="L57" s="228">
        <f>IF(TYPE(VLOOKUP(K57,Catalogue!$F$2:$J$259,5,0))=16,0,VLOOKUP(K57,Catalogue!$F$2:$J$259,5,0))</f>
        <v>0</v>
      </c>
      <c r="M57" s="227"/>
      <c r="N57" s="228">
        <f>IF(TYPE(VLOOKUP(M57,Catalogue!$F$2:$J$259,5,0))=16,0,VLOOKUP(M57,Catalogue!$F$2:$J$259,5,0))</f>
        <v>0</v>
      </c>
      <c r="O57" s="231"/>
      <c r="P57" s="282" t="str">
        <f>IF(TYPE(VLOOKUP(O57,Catalogue!$F$2:$J$259,3,0))=16," ",VLOOKUP(O57,Catalogue!$F$2:$J$259,3,0))</f>
        <v xml:space="preserve"> </v>
      </c>
      <c r="Q57" s="228">
        <f>IF(TYPE(VLOOKUP(O57,Catalogue!$F$2:$J$259,5,0))=16,0,VLOOKUP(O57,Catalogue!$F$2:$J$259,5,0))</f>
        <v>0</v>
      </c>
      <c r="R57" s="231"/>
      <c r="S57" s="282" t="str">
        <f>IF(TYPE(VLOOKUP(R57,Catalogue!$F$2:$J$259,3,0))=16," ",VLOOKUP(R57,Catalogue!$F$2:$J$259,3,0))</f>
        <v xml:space="preserve"> </v>
      </c>
      <c r="T57" s="228">
        <f>IF(TYPE(VLOOKUP(R57,Catalogue!$F$2:$J$259,5,0))=16,0,VLOOKUP(R57,Catalogue!$F$2:$J$259,5,0))</f>
        <v>0</v>
      </c>
      <c r="U57" s="231"/>
      <c r="V57" s="227" t="str">
        <f>IF(TYPE(VLOOKUP(U57,Catalogue!$F$2:$J$259,3,0))=16," ",VLOOKUP(U57,Catalogue!$F$2:$J$259,3,0))</f>
        <v xml:space="preserve"> </v>
      </c>
      <c r="W57" s="228">
        <f>IF(TYPE(VLOOKUP(U57,Catalogue!$F$2:$J$259,5,0))=16,0,VLOOKUP(U57,Catalogue!$F$2:$J$259,5,0))</f>
        <v>0</v>
      </c>
      <c r="X57" s="264"/>
      <c r="Y57" s="264"/>
      <c r="Z57" s="264"/>
      <c r="AA57" s="256">
        <f t="shared" si="4"/>
        <v>0</v>
      </c>
      <c r="AB57" s="228">
        <f t="shared" si="11"/>
        <v>0</v>
      </c>
      <c r="AC57" s="228">
        <f t="shared" si="12"/>
        <v>0</v>
      </c>
      <c r="AD57" s="228">
        <f t="shared" si="13"/>
        <v>0</v>
      </c>
      <c r="AE57" s="231" t="s">
        <v>143</v>
      </c>
      <c r="AF57" s="227" t="str">
        <f>IF(TYPE(VLOOKUP(AE57,Catalogue!$F$2:$J$259,3,0))=16," ",VLOOKUP(AE57,Catalogue!$F$2:$J$259,3,0))</f>
        <v>Job</v>
      </c>
      <c r="AG57" s="228">
        <f>IF(TYPE(VLOOKUP(AE57,Catalogue!$F$2:$J$259,5,0))=16,0,VLOOKUP(AE57,Catalogue!$F$2:$J$259,5,0))</f>
        <v>15000</v>
      </c>
      <c r="AH57" s="262">
        <v>1</v>
      </c>
      <c r="AI57" s="228">
        <f t="shared" si="9"/>
        <v>15000</v>
      </c>
      <c r="AJ57" s="263"/>
      <c r="AK57" s="261">
        <f t="shared" si="10"/>
        <v>15000</v>
      </c>
    </row>
    <row r="58" spans="1:37">
      <c r="A58" s="402"/>
      <c r="B58" s="271"/>
      <c r="C58" s="258" t="s">
        <v>1003</v>
      </c>
      <c r="D58" s="258" t="s">
        <v>1004</v>
      </c>
      <c r="E58" s="258" t="s">
        <v>1005</v>
      </c>
      <c r="F58" s="258" t="s">
        <v>1006</v>
      </c>
      <c r="G58" s="258"/>
      <c r="H58" s="258" t="s">
        <v>1007</v>
      </c>
      <c r="I58" s="258" t="s">
        <v>938</v>
      </c>
      <c r="J58" s="258" t="s">
        <v>226</v>
      </c>
      <c r="K58" s="227"/>
      <c r="L58" s="228">
        <f>IF(TYPE(VLOOKUP(K58,Catalogue!$F$2:$J$259,5,0))=16,0,VLOOKUP(K58,Catalogue!$F$2:$J$259,5,0))</f>
        <v>0</v>
      </c>
      <c r="M58" s="227"/>
      <c r="N58" s="228">
        <f>IF(TYPE(VLOOKUP(M58,Catalogue!$F$2:$J$259,5,0))=16,0,VLOOKUP(M58,Catalogue!$F$2:$J$259,5,0))</f>
        <v>0</v>
      </c>
      <c r="O58" s="231"/>
      <c r="P58" s="282" t="str">
        <f>IF(TYPE(VLOOKUP(O58,Catalogue!$F$2:$J$259,3,0))=16," ",VLOOKUP(O58,Catalogue!$F$2:$J$259,3,0))</f>
        <v xml:space="preserve"> </v>
      </c>
      <c r="Q58" s="228">
        <f>IF(TYPE(VLOOKUP(O58,Catalogue!$F$2:$J$259,5,0))=16,0,VLOOKUP(O58,Catalogue!$F$2:$J$259,5,0))</f>
        <v>0</v>
      </c>
      <c r="R58" s="231"/>
      <c r="S58" s="282" t="str">
        <f>IF(TYPE(VLOOKUP(R58,Catalogue!$F$2:$J$259,3,0))=16," ",VLOOKUP(R58,Catalogue!$F$2:$J$259,3,0))</f>
        <v xml:space="preserve"> </v>
      </c>
      <c r="T58" s="228">
        <f>IF(TYPE(VLOOKUP(R58,Catalogue!$F$2:$J$259,5,0))=16,0,VLOOKUP(R58,Catalogue!$F$2:$J$259,5,0))</f>
        <v>0</v>
      </c>
      <c r="U58" s="231"/>
      <c r="V58" s="227" t="str">
        <f>IF(TYPE(VLOOKUP(U58,Catalogue!$F$2:$J$259,3,0))=16," ",VLOOKUP(U58,Catalogue!$F$2:$J$259,3,0))</f>
        <v xml:space="preserve"> </v>
      </c>
      <c r="W58" s="228">
        <f>IF(TYPE(VLOOKUP(U58,Catalogue!$F$2:$J$259,5,0))=16,0,VLOOKUP(U58,Catalogue!$F$2:$J$259,5,0))</f>
        <v>0</v>
      </c>
      <c r="X58" s="256"/>
      <c r="Y58" s="256"/>
      <c r="Z58" s="256"/>
      <c r="AA58" s="256">
        <f t="shared" si="4"/>
        <v>0</v>
      </c>
      <c r="AB58" s="228">
        <f t="shared" si="11"/>
        <v>0</v>
      </c>
      <c r="AC58" s="228">
        <f t="shared" si="12"/>
        <v>0</v>
      </c>
      <c r="AD58" s="228">
        <f t="shared" si="13"/>
        <v>0</v>
      </c>
      <c r="AE58" s="231" t="s">
        <v>146</v>
      </c>
      <c r="AF58" s="227" t="str">
        <f>IF(TYPE(VLOOKUP(AE58,Catalogue!$F$2:$J$259,3,0))=16," ",VLOOKUP(AE58,Catalogue!$F$2:$J$259,3,0))</f>
        <v>Job</v>
      </c>
      <c r="AG58" s="228">
        <f>IF(TYPE(VLOOKUP(AE58,Catalogue!$F$2:$J$259,5,0))=16,0,VLOOKUP(AE58,Catalogue!$F$2:$J$259,5,0))</f>
        <v>300000</v>
      </c>
      <c r="AH58" s="227">
        <v>1</v>
      </c>
      <c r="AI58" s="228">
        <f t="shared" si="9"/>
        <v>300000</v>
      </c>
      <c r="AJ58" s="228"/>
      <c r="AK58" s="261">
        <f t="shared" si="10"/>
        <v>300000</v>
      </c>
    </row>
    <row r="59" spans="1:37" ht="22.5">
      <c r="A59" s="402">
        <v>270</v>
      </c>
      <c r="B59" s="271"/>
      <c r="C59" s="258" t="s">
        <v>1008</v>
      </c>
      <c r="D59" s="258" t="s">
        <v>1009</v>
      </c>
      <c r="E59" s="258" t="s">
        <v>1010</v>
      </c>
      <c r="F59" s="258" t="s">
        <v>1011</v>
      </c>
      <c r="G59" s="258"/>
      <c r="H59" s="258" t="s">
        <v>1007</v>
      </c>
      <c r="I59" s="258" t="s">
        <v>938</v>
      </c>
      <c r="J59" s="258" t="s">
        <v>226</v>
      </c>
      <c r="K59" s="227" t="s">
        <v>242</v>
      </c>
      <c r="L59" s="228">
        <f>IF(TYPE(VLOOKUP(K59,Catalogue!$F$2:$J$259,5,0))=16,0,VLOOKUP(K59,Catalogue!$F$2:$J$259,5,0))</f>
        <v>40000</v>
      </c>
      <c r="M59" s="227" t="s">
        <v>341</v>
      </c>
      <c r="N59" s="228">
        <f>IF(TYPE(VLOOKUP(M59,Catalogue!$F$2:$J$259,5,0))=16,0,VLOOKUP(M59,Catalogue!$F$2:$J$259,5,0))</f>
        <v>350000</v>
      </c>
      <c r="O59" s="231" t="s">
        <v>180</v>
      </c>
      <c r="P59" s="282" t="str">
        <f>IF(TYPE(VLOOKUP(O59,Catalogue!$F$2:$J$259,3,0))=16," ",VLOOKUP(O59,Catalogue!$F$2:$J$259,3,0))</f>
        <v>m2</v>
      </c>
      <c r="Q59" s="228">
        <f>IF(TYPE(VLOOKUP(O59,Catalogue!$F$2:$J$259,5,0))=16,0,VLOOKUP(O59,Catalogue!$F$2:$J$259,5,0))</f>
        <v>335000</v>
      </c>
      <c r="R59" s="231" t="s">
        <v>278</v>
      </c>
      <c r="S59" s="282" t="str">
        <f>IF(TYPE(VLOOKUP(R59,Catalogue!$F$2:$J$259,3,0))=16," ",VLOOKUP(R59,Catalogue!$F$2:$J$259,3,0))</f>
        <v>m2</v>
      </c>
      <c r="T59" s="228">
        <f>IF(TYPE(VLOOKUP(R59,Catalogue!$F$2:$J$259,5,0))=16,0,VLOOKUP(R59,Catalogue!$F$2:$J$259,5,0))</f>
        <v>50000</v>
      </c>
      <c r="U59" s="231"/>
      <c r="V59" s="227" t="str">
        <f>IF(TYPE(VLOOKUP(U59,Catalogue!$F$2:$J$259,3,0))=16," ",VLOOKUP(U59,Catalogue!$F$2:$J$259,3,0))</f>
        <v xml:space="preserve"> </v>
      </c>
      <c r="W59" s="228">
        <f>IF(TYPE(VLOOKUP(U59,Catalogue!$F$2:$J$259,5,0))=16,0,VLOOKUP(U59,Catalogue!$F$2:$J$259,5,0))</f>
        <v>0</v>
      </c>
      <c r="X59" s="256">
        <v>3.25</v>
      </c>
      <c r="Y59" s="256">
        <v>0.6</v>
      </c>
      <c r="Z59" s="256">
        <v>1</v>
      </c>
      <c r="AA59" s="256">
        <f t="shared" si="4"/>
        <v>1.95</v>
      </c>
      <c r="AB59" s="228">
        <f t="shared" si="11"/>
        <v>653250</v>
      </c>
      <c r="AC59" s="228">
        <f t="shared" si="12"/>
        <v>97500</v>
      </c>
      <c r="AD59" s="228">
        <f t="shared" si="13"/>
        <v>0</v>
      </c>
      <c r="AE59" s="231"/>
      <c r="AF59" s="227" t="str">
        <f>IF(TYPE(VLOOKUP(AE59,Catalogue!$F$2:$J$259,3,0))=16," ",VLOOKUP(AE59,Catalogue!$F$2:$J$259,3,0))</f>
        <v xml:space="preserve"> </v>
      </c>
      <c r="AG59" s="228">
        <f>IF(TYPE(VLOOKUP(AE59,Catalogue!$F$2:$J$259,5,0))=16,0,VLOOKUP(AE59,Catalogue!$F$2:$J$259,5,0))</f>
        <v>0</v>
      </c>
      <c r="AH59" s="227"/>
      <c r="AI59" s="228">
        <f t="shared" si="9"/>
        <v>0</v>
      </c>
      <c r="AJ59" s="228" t="s">
        <v>1012</v>
      </c>
      <c r="AK59" s="261">
        <f t="shared" si="10"/>
        <v>1140750</v>
      </c>
    </row>
    <row r="60" spans="1:37" ht="22.5">
      <c r="A60" s="402"/>
      <c r="B60" s="271"/>
      <c r="C60" s="258" t="s">
        <v>1008</v>
      </c>
      <c r="D60" s="258" t="s">
        <v>1009</v>
      </c>
      <c r="E60" s="258" t="s">
        <v>1010</v>
      </c>
      <c r="F60" s="258" t="s">
        <v>1011</v>
      </c>
      <c r="G60" s="258"/>
      <c r="H60" s="258" t="s">
        <v>1007</v>
      </c>
      <c r="I60" s="258" t="s">
        <v>938</v>
      </c>
      <c r="J60" s="258" t="s">
        <v>226</v>
      </c>
      <c r="K60" s="227"/>
      <c r="L60" s="228">
        <f>IF(TYPE(VLOOKUP(K60,Catalogue!$F$2:$J$259,5,0))=16,0,VLOOKUP(K60,Catalogue!$F$2:$J$259,5,0))</f>
        <v>0</v>
      </c>
      <c r="M60" s="227"/>
      <c r="N60" s="228">
        <f>IF(TYPE(VLOOKUP(M60,Catalogue!$F$2:$J$259,5,0))=16,0,VLOOKUP(M60,Catalogue!$F$2:$J$259,5,0))</f>
        <v>0</v>
      </c>
      <c r="O60" s="231" t="s">
        <v>156</v>
      </c>
      <c r="P60" s="282" t="str">
        <f>IF(TYPE(VLOOKUP(O60,Catalogue!$F$2:$J$259,3,0))=16," ",VLOOKUP(O60,Catalogue!$F$2:$J$259,3,0))</f>
        <v>m2</v>
      </c>
      <c r="Q60" s="228">
        <f>IF(TYPE(VLOOKUP(O60,Catalogue!$F$2:$J$259,5,0))=16,0,VLOOKUP(O60,Catalogue!$F$2:$J$259,5,0))</f>
        <v>202000</v>
      </c>
      <c r="R60" s="10" t="s">
        <v>274</v>
      </c>
      <c r="S60" s="282" t="str">
        <f>IF(TYPE(VLOOKUP(R60,Catalogue!$F$2:$J$259,3,0))=16," ",VLOOKUP(R60,Catalogue!$F$2:$J$259,3,0))</f>
        <v>m2</v>
      </c>
      <c r="T60" s="228">
        <f>IF(TYPE(VLOOKUP(R60,Catalogue!$F$2:$J$259,5,0))=16,0,VLOOKUP(R60,Catalogue!$F$2:$J$259,5,0))</f>
        <v>50000</v>
      </c>
      <c r="U60" s="231" t="s">
        <v>216</v>
      </c>
      <c r="V60" s="227" t="str">
        <f>IF(TYPE(VLOOKUP(U60,Catalogue!$F$2:$J$259,3,0))=16," ",VLOOKUP(U60,Catalogue!$F$2:$J$259,3,0))</f>
        <v>m2</v>
      </c>
      <c r="W60" s="228">
        <f>IF(TYPE(VLOOKUP(U60,Catalogue!$F$2:$J$259,5,0))=16,0,VLOOKUP(U60,Catalogue!$F$2:$J$259,5,0))</f>
        <v>145000</v>
      </c>
      <c r="X60" s="256">
        <v>0.57999999999999996</v>
      </c>
      <c r="Y60" s="256">
        <v>1.52</v>
      </c>
      <c r="Z60" s="256">
        <v>1</v>
      </c>
      <c r="AA60" s="256">
        <f t="shared" si="4"/>
        <v>0.88159999999999994</v>
      </c>
      <c r="AB60" s="228">
        <f t="shared" si="11"/>
        <v>178083.19999999998</v>
      </c>
      <c r="AC60" s="228">
        <f t="shared" si="12"/>
        <v>44080</v>
      </c>
      <c r="AD60" s="228">
        <f t="shared" si="13"/>
        <v>127831.99999999999</v>
      </c>
      <c r="AE60" s="231"/>
      <c r="AF60" s="227" t="str">
        <f>IF(TYPE(VLOOKUP(AE60,Catalogue!$F$2:$J$259,3,0))=16," ",VLOOKUP(AE60,Catalogue!$F$2:$J$259,3,0))</f>
        <v xml:space="preserve"> </v>
      </c>
      <c r="AG60" s="228">
        <f>IF(TYPE(VLOOKUP(AE60,Catalogue!$F$2:$J$259,5,0))=16,0,VLOOKUP(AE60,Catalogue!$F$2:$J$259,5,0))</f>
        <v>0</v>
      </c>
      <c r="AH60" s="227"/>
      <c r="AI60" s="228">
        <f t="shared" si="9"/>
        <v>0</v>
      </c>
      <c r="AJ60" s="228" t="s">
        <v>987</v>
      </c>
      <c r="AK60" s="261">
        <f t="shared" si="10"/>
        <v>349995.19999999995</v>
      </c>
    </row>
    <row r="61" spans="1:37" s="265" customFormat="1" ht="24" customHeight="1">
      <c r="A61" s="400">
        <v>271</v>
      </c>
      <c r="B61" s="279"/>
      <c r="C61" s="258" t="s">
        <v>1013</v>
      </c>
      <c r="D61" s="258" t="s">
        <v>1014</v>
      </c>
      <c r="E61" s="258" t="s">
        <v>1015</v>
      </c>
      <c r="F61" s="258" t="s">
        <v>1011</v>
      </c>
      <c r="G61" s="258"/>
      <c r="H61" s="258" t="s">
        <v>986</v>
      </c>
      <c r="I61" s="258" t="s">
        <v>938</v>
      </c>
      <c r="J61" s="258" t="s">
        <v>226</v>
      </c>
      <c r="K61" s="227" t="s">
        <v>242</v>
      </c>
      <c r="L61" s="228">
        <f>IF(TYPE(VLOOKUP(K61,Catalogue!$F$2:$J$259,5,0))=16,0,VLOOKUP(K61,Catalogue!$F$2:$J$259,5,0))</f>
        <v>40000</v>
      </c>
      <c r="M61" s="227" t="s">
        <v>341</v>
      </c>
      <c r="N61" s="228">
        <f>IF(TYPE(VLOOKUP(M61,Catalogue!$F$2:$J$259,5,0))=16,0,VLOOKUP(M61,Catalogue!$F$2:$J$259,5,0))</f>
        <v>350000</v>
      </c>
      <c r="O61" s="231" t="s">
        <v>180</v>
      </c>
      <c r="P61" s="282" t="str">
        <f>IF(TYPE(VLOOKUP(O61,Catalogue!$F$2:$J$259,3,0))=16," ",VLOOKUP(O61,Catalogue!$F$2:$J$259,3,0))</f>
        <v>m2</v>
      </c>
      <c r="Q61" s="228">
        <f>IF(TYPE(VLOOKUP(O61,Catalogue!$F$2:$J$259,5,0))=16,0,VLOOKUP(O61,Catalogue!$F$2:$J$259,5,0))</f>
        <v>335000</v>
      </c>
      <c r="R61" s="231" t="s">
        <v>278</v>
      </c>
      <c r="S61" s="282" t="str">
        <f>IF(TYPE(VLOOKUP(R61,Catalogue!$F$2:$J$259,3,0))=16," ",VLOOKUP(R61,Catalogue!$F$2:$J$259,3,0))</f>
        <v>m2</v>
      </c>
      <c r="T61" s="228">
        <f>IF(TYPE(VLOOKUP(R61,Catalogue!$F$2:$J$259,5,0))=16,0,VLOOKUP(R61,Catalogue!$F$2:$J$259,5,0))</f>
        <v>50000</v>
      </c>
      <c r="U61" s="231"/>
      <c r="V61" s="227" t="str">
        <f>IF(TYPE(VLOOKUP(U61,Catalogue!$F$2:$J$259,3,0))=16," ",VLOOKUP(U61,Catalogue!$F$2:$J$259,3,0))</f>
        <v xml:space="preserve"> </v>
      </c>
      <c r="W61" s="228">
        <f>IF(TYPE(VLOOKUP(U61,Catalogue!$F$2:$J$259,5,0))=16,0,VLOOKUP(U61,Catalogue!$F$2:$J$259,5,0))</f>
        <v>0</v>
      </c>
      <c r="X61" s="264">
        <v>1</v>
      </c>
      <c r="Y61" s="264">
        <v>0.5</v>
      </c>
      <c r="Z61" s="264">
        <v>1</v>
      </c>
      <c r="AA61" s="256">
        <f t="shared" si="4"/>
        <v>0.5</v>
      </c>
      <c r="AB61" s="228">
        <f t="shared" si="11"/>
        <v>167500</v>
      </c>
      <c r="AC61" s="228">
        <f t="shared" si="12"/>
        <v>25000</v>
      </c>
      <c r="AD61" s="228">
        <f t="shared" si="13"/>
        <v>0</v>
      </c>
      <c r="AE61" s="231"/>
      <c r="AF61" s="227" t="str">
        <f>IF(TYPE(VLOOKUP(AE61,Catalogue!$F$2:$J$259,3,0))=16," ",VLOOKUP(AE61,Catalogue!$F$2:$J$259,3,0))</f>
        <v xml:space="preserve"> </v>
      </c>
      <c r="AG61" s="228">
        <f>IF(TYPE(VLOOKUP(AE61,Catalogue!$F$2:$J$259,5,0))=16,0,VLOOKUP(AE61,Catalogue!$F$2:$J$259,5,0))</f>
        <v>0</v>
      </c>
      <c r="AH61" s="262"/>
      <c r="AI61" s="228">
        <f t="shared" si="9"/>
        <v>0</v>
      </c>
      <c r="AJ61" s="263" t="s">
        <v>924</v>
      </c>
      <c r="AK61" s="261">
        <f t="shared" si="10"/>
        <v>582500</v>
      </c>
    </row>
    <row r="62" spans="1:37" s="265" customFormat="1" ht="22.5">
      <c r="A62" s="403"/>
      <c r="B62" s="279"/>
      <c r="C62" s="258" t="s">
        <v>1013</v>
      </c>
      <c r="D62" s="258" t="s">
        <v>1014</v>
      </c>
      <c r="E62" s="258" t="s">
        <v>1015</v>
      </c>
      <c r="F62" s="258" t="s">
        <v>1011</v>
      </c>
      <c r="G62" s="258"/>
      <c r="H62" s="258" t="s">
        <v>986</v>
      </c>
      <c r="I62" s="258" t="s">
        <v>938</v>
      </c>
      <c r="J62" s="258" t="s">
        <v>226</v>
      </c>
      <c r="K62" s="227"/>
      <c r="L62" s="228">
        <f>IF(TYPE(VLOOKUP(K62,Catalogue!$F$2:$J$259,5,0))=16,0,VLOOKUP(K62,Catalogue!$F$2:$J$259,5,0))</f>
        <v>0</v>
      </c>
      <c r="M62" s="227"/>
      <c r="N62" s="228">
        <f>IF(TYPE(VLOOKUP(M62,Catalogue!$F$2:$J$259,5,0))=16,0,VLOOKUP(M62,Catalogue!$F$2:$J$259,5,0))</f>
        <v>0</v>
      </c>
      <c r="O62" s="231" t="s">
        <v>180</v>
      </c>
      <c r="P62" s="282" t="str">
        <f>IF(TYPE(VLOOKUP(O62,Catalogue!$F$2:$J$259,3,0))=16," ",VLOOKUP(O62,Catalogue!$F$2:$J$259,3,0))</f>
        <v>m2</v>
      </c>
      <c r="Q62" s="228">
        <f>IF(TYPE(VLOOKUP(O62,Catalogue!$F$2:$J$259,5,0))=16,0,VLOOKUP(O62,Catalogue!$F$2:$J$259,5,0))</f>
        <v>335000</v>
      </c>
      <c r="R62" s="231" t="s">
        <v>278</v>
      </c>
      <c r="S62" s="282" t="str">
        <f>IF(TYPE(VLOOKUP(R62,Catalogue!$F$2:$J$259,3,0))=16," ",VLOOKUP(R62,Catalogue!$F$2:$J$259,3,0))</f>
        <v>m2</v>
      </c>
      <c r="T62" s="228">
        <f>IF(TYPE(VLOOKUP(R62,Catalogue!$F$2:$J$259,5,0))=16,0,VLOOKUP(R62,Catalogue!$F$2:$J$259,5,0))</f>
        <v>50000</v>
      </c>
      <c r="U62" s="231"/>
      <c r="V62" s="227" t="str">
        <f>IF(TYPE(VLOOKUP(U62,Catalogue!$F$2:$J$259,3,0))=16," ",VLOOKUP(U62,Catalogue!$F$2:$J$259,3,0))</f>
        <v xml:space="preserve"> </v>
      </c>
      <c r="W62" s="228">
        <f>IF(TYPE(VLOOKUP(U62,Catalogue!$F$2:$J$259,5,0))=16,0,VLOOKUP(U62,Catalogue!$F$2:$J$259,5,0))</f>
        <v>0</v>
      </c>
      <c r="X62" s="264">
        <v>1.0900000000000001</v>
      </c>
      <c r="Y62" s="264">
        <v>0.64</v>
      </c>
      <c r="Z62" s="264">
        <v>1</v>
      </c>
      <c r="AA62" s="256">
        <f t="shared" si="4"/>
        <v>0.69760000000000011</v>
      </c>
      <c r="AB62" s="228">
        <f t="shared" si="11"/>
        <v>233696.00000000003</v>
      </c>
      <c r="AC62" s="228">
        <f t="shared" si="12"/>
        <v>34880.000000000007</v>
      </c>
      <c r="AD62" s="228">
        <f t="shared" si="13"/>
        <v>0</v>
      </c>
      <c r="AE62" s="231"/>
      <c r="AF62" s="227" t="str">
        <f>IF(TYPE(VLOOKUP(AE62,Catalogue!$F$2:$J$259,3,0))=16," ",VLOOKUP(AE62,Catalogue!$F$2:$J$259,3,0))</f>
        <v xml:space="preserve"> </v>
      </c>
      <c r="AG62" s="228">
        <f>IF(TYPE(VLOOKUP(AE62,Catalogue!$F$2:$J$259,5,0))=16,0,VLOOKUP(AE62,Catalogue!$F$2:$J$259,5,0))</f>
        <v>0</v>
      </c>
      <c r="AH62" s="262"/>
      <c r="AI62" s="228">
        <f t="shared" si="9"/>
        <v>0</v>
      </c>
      <c r="AJ62" s="263" t="s">
        <v>939</v>
      </c>
      <c r="AK62" s="261">
        <f t="shared" si="10"/>
        <v>268576.00000000006</v>
      </c>
    </row>
    <row r="63" spans="1:37" ht="22.5">
      <c r="A63" s="403"/>
      <c r="B63" s="271"/>
      <c r="C63" s="258" t="s">
        <v>1013</v>
      </c>
      <c r="D63" s="258" t="s">
        <v>1014</v>
      </c>
      <c r="E63" s="258" t="s">
        <v>1015</v>
      </c>
      <c r="F63" s="258" t="s">
        <v>1011</v>
      </c>
      <c r="G63" s="258"/>
      <c r="H63" s="258" t="s">
        <v>986</v>
      </c>
      <c r="I63" s="258" t="s">
        <v>938</v>
      </c>
      <c r="J63" s="258" t="s">
        <v>226</v>
      </c>
      <c r="K63" s="227"/>
      <c r="L63" s="228">
        <f>IF(TYPE(VLOOKUP(K63,Catalogue!$F$2:$J$259,5,0))=16,0,VLOOKUP(K63,Catalogue!$F$2:$J$259,5,0))</f>
        <v>0</v>
      </c>
      <c r="M63" s="227"/>
      <c r="N63" s="228">
        <f>IF(TYPE(VLOOKUP(M63,Catalogue!$F$2:$J$259,5,0))=16,0,VLOOKUP(M63,Catalogue!$F$2:$J$259,5,0))</f>
        <v>0</v>
      </c>
      <c r="O63" s="231" t="s">
        <v>171</v>
      </c>
      <c r="P63" s="282" t="str">
        <f>IF(TYPE(VLOOKUP(O63,Catalogue!$F$2:$J$259,3,0))=16," ",VLOOKUP(O63,Catalogue!$F$2:$J$259,3,0))</f>
        <v>m2</v>
      </c>
      <c r="Q63" s="228">
        <f>IF(TYPE(VLOOKUP(O63,Catalogue!$F$2:$J$259,5,0))=16,0,VLOOKUP(O63,Catalogue!$F$2:$J$259,5,0))</f>
        <v>235000</v>
      </c>
      <c r="R63" s="231"/>
      <c r="S63" s="282" t="str">
        <f>IF(TYPE(VLOOKUP(R63,Catalogue!$F$2:$J$259,3,0))=16," ",VLOOKUP(R63,Catalogue!$F$2:$J$259,3,0))</f>
        <v xml:space="preserve"> </v>
      </c>
      <c r="T63" s="228">
        <f>IF(TYPE(VLOOKUP(R63,Catalogue!$F$2:$J$259,5,0))=16,0,VLOOKUP(R63,Catalogue!$F$2:$J$259,5,0))</f>
        <v>0</v>
      </c>
      <c r="U63" s="231" t="s">
        <v>216</v>
      </c>
      <c r="V63" s="227" t="str">
        <f>IF(TYPE(VLOOKUP(U63,Catalogue!$F$2:$J$259,3,0))=16," ",VLOOKUP(U63,Catalogue!$F$2:$J$259,3,0))</f>
        <v>m2</v>
      </c>
      <c r="W63" s="228">
        <f>IF(TYPE(VLOOKUP(U63,Catalogue!$F$2:$J$259,5,0))=16,0,VLOOKUP(U63,Catalogue!$F$2:$J$259,5,0))</f>
        <v>145000</v>
      </c>
      <c r="X63" s="256">
        <v>0.5</v>
      </c>
      <c r="Y63" s="256">
        <v>1.65</v>
      </c>
      <c r="Z63" s="256">
        <v>1</v>
      </c>
      <c r="AA63" s="256">
        <f t="shared" si="4"/>
        <v>0.82499999999999996</v>
      </c>
      <c r="AB63" s="228">
        <f t="shared" si="11"/>
        <v>193875</v>
      </c>
      <c r="AC63" s="228">
        <f t="shared" si="12"/>
        <v>0</v>
      </c>
      <c r="AD63" s="228">
        <f t="shared" si="13"/>
        <v>119625</v>
      </c>
      <c r="AE63" s="231"/>
      <c r="AF63" s="227" t="str">
        <f>IF(TYPE(VLOOKUP(AE63,Catalogue!$F$2:$J$259,3,0))=16," ",VLOOKUP(AE63,Catalogue!$F$2:$J$259,3,0))</f>
        <v xml:space="preserve"> </v>
      </c>
      <c r="AG63" s="228">
        <f>IF(TYPE(VLOOKUP(AE63,Catalogue!$F$2:$J$259,5,0))=16,0,VLOOKUP(AE63,Catalogue!$F$2:$J$259,5,0))</f>
        <v>0</v>
      </c>
      <c r="AH63" s="227"/>
      <c r="AI63" s="228">
        <f t="shared" si="9"/>
        <v>0</v>
      </c>
      <c r="AJ63" s="228" t="s">
        <v>922</v>
      </c>
      <c r="AK63" s="261">
        <f t="shared" si="10"/>
        <v>313500</v>
      </c>
    </row>
    <row r="64" spans="1:37">
      <c r="A64" s="401"/>
      <c r="B64" s="271"/>
      <c r="C64" s="258" t="s">
        <v>1013</v>
      </c>
      <c r="D64" s="258" t="s">
        <v>1014</v>
      </c>
      <c r="E64" s="258" t="s">
        <v>1015</v>
      </c>
      <c r="F64" s="258" t="s">
        <v>1011</v>
      </c>
      <c r="G64" s="258"/>
      <c r="H64" s="258" t="s">
        <v>986</v>
      </c>
      <c r="I64" s="258" t="s">
        <v>938</v>
      </c>
      <c r="J64" s="258" t="s">
        <v>226</v>
      </c>
      <c r="K64" s="227" t="s">
        <v>242</v>
      </c>
      <c r="L64" s="228">
        <f>IF(TYPE(VLOOKUP(K64,Catalogue!$F$2:$J$259,5,0))=16,0,VLOOKUP(K64,Catalogue!$F$2:$J$259,5,0))</f>
        <v>40000</v>
      </c>
      <c r="M64" s="227" t="s">
        <v>341</v>
      </c>
      <c r="N64" s="228">
        <f>IF(TYPE(VLOOKUP(M64,Catalogue!$F$2:$J$259,5,0))=16,0,VLOOKUP(M64,Catalogue!$F$2:$J$259,5,0))</f>
        <v>350000</v>
      </c>
      <c r="O64" s="231" t="s">
        <v>171</v>
      </c>
      <c r="P64" s="282" t="str">
        <f>IF(TYPE(VLOOKUP(O64,Catalogue!$F$2:$J$259,3,0))=16," ",VLOOKUP(O64,Catalogue!$F$2:$J$259,3,0))</f>
        <v>m2</v>
      </c>
      <c r="Q64" s="228">
        <f>IF(TYPE(VLOOKUP(O64,Catalogue!$F$2:$J$259,5,0))=16,0,VLOOKUP(O64,Catalogue!$F$2:$J$259,5,0))</f>
        <v>235000</v>
      </c>
      <c r="R64" s="231"/>
      <c r="S64" s="282" t="str">
        <f>IF(TYPE(VLOOKUP(R64,Catalogue!$F$2:$J$259,3,0))=16," ",VLOOKUP(R64,Catalogue!$F$2:$J$259,3,0))</f>
        <v xml:space="preserve"> </v>
      </c>
      <c r="T64" s="228">
        <f>IF(TYPE(VLOOKUP(R64,Catalogue!$F$2:$J$259,5,0))=16,0,VLOOKUP(R64,Catalogue!$F$2:$J$259,5,0))</f>
        <v>0</v>
      </c>
      <c r="U64" s="231"/>
      <c r="V64" s="227" t="str">
        <f>IF(TYPE(VLOOKUP(U64,Catalogue!$F$2:$J$259,3,0))=16," ",VLOOKUP(U64,Catalogue!$F$2:$J$259,3,0))</f>
        <v xml:space="preserve"> </v>
      </c>
      <c r="W64" s="228">
        <f>IF(TYPE(VLOOKUP(U64,Catalogue!$F$2:$J$259,5,0))=16,0,VLOOKUP(U64,Catalogue!$F$2:$J$259,5,0))</f>
        <v>0</v>
      </c>
      <c r="X64" s="256">
        <v>0.6</v>
      </c>
      <c r="Y64" s="256">
        <v>1.79</v>
      </c>
      <c r="Z64" s="256">
        <v>1</v>
      </c>
      <c r="AA64" s="256">
        <f t="shared" si="4"/>
        <v>1.0740000000000001</v>
      </c>
      <c r="AB64" s="228">
        <f t="shared" si="11"/>
        <v>252390.00000000003</v>
      </c>
      <c r="AC64" s="228">
        <f t="shared" si="12"/>
        <v>0</v>
      </c>
      <c r="AD64" s="228">
        <f t="shared" si="13"/>
        <v>0</v>
      </c>
      <c r="AE64" s="231"/>
      <c r="AF64" s="227" t="str">
        <f>IF(TYPE(VLOOKUP(AE64,Catalogue!$F$2:$J$259,3,0))=16," ",VLOOKUP(AE64,Catalogue!$F$2:$J$259,3,0))</f>
        <v xml:space="preserve"> </v>
      </c>
      <c r="AG64" s="228">
        <f>IF(TYPE(VLOOKUP(AE64,Catalogue!$F$2:$J$259,5,0))=16,0,VLOOKUP(AE64,Catalogue!$F$2:$J$259,5,0))</f>
        <v>0</v>
      </c>
      <c r="AH64" s="227"/>
      <c r="AI64" s="228">
        <f t="shared" si="9"/>
        <v>0</v>
      </c>
      <c r="AJ64" s="228" t="s">
        <v>921</v>
      </c>
      <c r="AK64" s="261">
        <f t="shared" si="10"/>
        <v>642390</v>
      </c>
    </row>
    <row r="65" spans="1:37" ht="22.5">
      <c r="A65" s="402">
        <v>272</v>
      </c>
      <c r="B65" s="271"/>
      <c r="C65" s="258" t="s">
        <v>1016</v>
      </c>
      <c r="D65" s="258" t="s">
        <v>1017</v>
      </c>
      <c r="E65" s="258" t="s">
        <v>1018</v>
      </c>
      <c r="F65" s="258" t="s">
        <v>1019</v>
      </c>
      <c r="G65" s="258"/>
      <c r="H65" s="258" t="s">
        <v>1020</v>
      </c>
      <c r="I65" s="258" t="s">
        <v>938</v>
      </c>
      <c r="J65" s="258" t="s">
        <v>226</v>
      </c>
      <c r="K65" s="227"/>
      <c r="L65" s="228">
        <f>IF(TYPE(VLOOKUP(K65,Catalogue!$F$2:$J$259,5,0))=16,0,VLOOKUP(K65,Catalogue!$F$2:$J$259,5,0))</f>
        <v>0</v>
      </c>
      <c r="M65" s="227"/>
      <c r="N65" s="228">
        <f>IF(TYPE(VLOOKUP(M65,Catalogue!$F$2:$J$259,5,0))=16,0,VLOOKUP(M65,Catalogue!$F$2:$J$259,5,0))</f>
        <v>0</v>
      </c>
      <c r="O65" s="231" t="s">
        <v>180</v>
      </c>
      <c r="P65" s="282" t="str">
        <f>IF(TYPE(VLOOKUP(O65,Catalogue!$F$2:$J$259,3,0))=16," ",VLOOKUP(O65,Catalogue!$F$2:$J$259,3,0))</f>
        <v>m2</v>
      </c>
      <c r="Q65" s="228">
        <f>IF(TYPE(VLOOKUP(O65,Catalogue!$F$2:$J$259,5,0))=16,0,VLOOKUP(O65,Catalogue!$F$2:$J$259,5,0))</f>
        <v>335000</v>
      </c>
      <c r="R65" s="231" t="s">
        <v>278</v>
      </c>
      <c r="S65" s="282" t="str">
        <f>IF(TYPE(VLOOKUP(R65,Catalogue!$F$2:$J$259,3,0))=16," ",VLOOKUP(R65,Catalogue!$F$2:$J$259,3,0))</f>
        <v>m2</v>
      </c>
      <c r="T65" s="228">
        <f>IF(TYPE(VLOOKUP(R65,Catalogue!$F$2:$J$259,5,0))=16,0,VLOOKUP(R65,Catalogue!$F$2:$J$259,5,0))</f>
        <v>50000</v>
      </c>
      <c r="U65" s="231"/>
      <c r="V65" s="227" t="str">
        <f>IF(TYPE(VLOOKUP(U65,Catalogue!$F$2:$J$259,3,0))=16," ",VLOOKUP(U65,Catalogue!$F$2:$J$259,3,0))</f>
        <v xml:space="preserve"> </v>
      </c>
      <c r="W65" s="228">
        <f>IF(TYPE(VLOOKUP(U65,Catalogue!$F$2:$J$259,5,0))=16,0,VLOOKUP(U65,Catalogue!$F$2:$J$259,5,0))</f>
        <v>0</v>
      </c>
      <c r="X65" s="256">
        <v>1.9</v>
      </c>
      <c r="Y65" s="256">
        <v>0.6</v>
      </c>
      <c r="Z65" s="256">
        <v>1</v>
      </c>
      <c r="AA65" s="256">
        <f t="shared" si="4"/>
        <v>1.1399999999999999</v>
      </c>
      <c r="AB65" s="228">
        <f t="shared" si="11"/>
        <v>381899.99999999994</v>
      </c>
      <c r="AC65" s="228">
        <f t="shared" si="12"/>
        <v>56999.999999999993</v>
      </c>
      <c r="AD65" s="228">
        <f t="shared" si="13"/>
        <v>0</v>
      </c>
      <c r="AE65" s="231"/>
      <c r="AF65" s="227" t="str">
        <f>IF(TYPE(VLOOKUP(AE65,Catalogue!$F$2:$J$259,3,0))=16," ",VLOOKUP(AE65,Catalogue!$F$2:$J$259,3,0))</f>
        <v xml:space="preserve"> </v>
      </c>
      <c r="AG65" s="228">
        <f>IF(TYPE(VLOOKUP(AE65,Catalogue!$F$2:$J$259,5,0))=16,0,VLOOKUP(AE65,Catalogue!$F$2:$J$259,5,0))</f>
        <v>0</v>
      </c>
      <c r="AH65" s="227"/>
      <c r="AI65" s="228">
        <f t="shared" si="9"/>
        <v>0</v>
      </c>
      <c r="AJ65" s="228" t="s">
        <v>1021</v>
      </c>
      <c r="AK65" s="261">
        <f t="shared" si="10"/>
        <v>438899.99999999994</v>
      </c>
    </row>
    <row r="66" spans="1:37">
      <c r="A66" s="402"/>
      <c r="B66" s="271"/>
      <c r="C66" s="258" t="s">
        <v>1016</v>
      </c>
      <c r="D66" s="258" t="s">
        <v>1017</v>
      </c>
      <c r="E66" s="258" t="s">
        <v>1018</v>
      </c>
      <c r="F66" s="258" t="s">
        <v>1019</v>
      </c>
      <c r="G66" s="258"/>
      <c r="H66" s="258" t="s">
        <v>1020</v>
      </c>
      <c r="I66" s="258" t="s">
        <v>938</v>
      </c>
      <c r="J66" s="258" t="s">
        <v>226</v>
      </c>
      <c r="K66" s="227"/>
      <c r="L66" s="228">
        <f>IF(TYPE(VLOOKUP(K66,Catalogue!$F$2:$J$259,5,0))=16,0,VLOOKUP(K66,Catalogue!$F$2:$J$259,5,0))</f>
        <v>0</v>
      </c>
      <c r="M66" s="227"/>
      <c r="N66" s="228">
        <f>IF(TYPE(VLOOKUP(M66,Catalogue!$F$2:$J$259,5,0))=16,0,VLOOKUP(M66,Catalogue!$F$2:$J$259,5,0))</f>
        <v>0</v>
      </c>
      <c r="O66" s="231" t="s">
        <v>171</v>
      </c>
      <c r="P66" s="282" t="str">
        <f>IF(TYPE(VLOOKUP(O66,Catalogue!$F$2:$J$259,3,0))=16," ",VLOOKUP(O66,Catalogue!$F$2:$J$259,3,0))</f>
        <v>m2</v>
      </c>
      <c r="Q66" s="228">
        <f>IF(TYPE(VLOOKUP(O66,Catalogue!$F$2:$J$259,5,0))=16,0,VLOOKUP(O66,Catalogue!$F$2:$J$259,5,0))</f>
        <v>235000</v>
      </c>
      <c r="R66" s="231"/>
      <c r="S66" s="282" t="str">
        <f>IF(TYPE(VLOOKUP(R66,Catalogue!$F$2:$J$259,3,0))=16," ",VLOOKUP(R66,Catalogue!$F$2:$J$259,3,0))</f>
        <v xml:space="preserve"> </v>
      </c>
      <c r="T66" s="228">
        <f>IF(TYPE(VLOOKUP(R66,Catalogue!$F$2:$J$259,5,0))=16,0,VLOOKUP(R66,Catalogue!$F$2:$J$259,5,0))</f>
        <v>0</v>
      </c>
      <c r="U66" s="231"/>
      <c r="V66" s="227" t="str">
        <f>IF(TYPE(VLOOKUP(U66,Catalogue!$F$2:$J$259,3,0))=16," ",VLOOKUP(U66,Catalogue!$F$2:$J$259,3,0))</f>
        <v xml:space="preserve"> </v>
      </c>
      <c r="W66" s="228">
        <f>IF(TYPE(VLOOKUP(U66,Catalogue!$F$2:$J$259,5,0))=16,0,VLOOKUP(U66,Catalogue!$F$2:$J$259,5,0))</f>
        <v>0</v>
      </c>
      <c r="X66" s="256">
        <v>2.2000000000000002</v>
      </c>
      <c r="Y66" s="256">
        <v>1</v>
      </c>
      <c r="Z66" s="256">
        <v>1</v>
      </c>
      <c r="AA66" s="256">
        <f t="shared" si="4"/>
        <v>2.2000000000000002</v>
      </c>
      <c r="AB66" s="228">
        <f t="shared" si="11"/>
        <v>517000.00000000006</v>
      </c>
      <c r="AC66" s="228">
        <f t="shared" si="12"/>
        <v>0</v>
      </c>
      <c r="AD66" s="228">
        <f t="shared" si="13"/>
        <v>0</v>
      </c>
      <c r="AE66" s="231"/>
      <c r="AF66" s="227" t="str">
        <f>IF(TYPE(VLOOKUP(AE66,Catalogue!$F$2:$J$259,3,0))=16," ",VLOOKUP(AE66,Catalogue!$F$2:$J$259,3,0))</f>
        <v xml:space="preserve"> </v>
      </c>
      <c r="AG66" s="228">
        <f>IF(TYPE(VLOOKUP(AE66,Catalogue!$F$2:$J$259,5,0))=16,0,VLOOKUP(AE66,Catalogue!$F$2:$J$259,5,0))</f>
        <v>0</v>
      </c>
      <c r="AH66" s="227"/>
      <c r="AI66" s="228">
        <f t="shared" si="9"/>
        <v>0</v>
      </c>
      <c r="AJ66" s="228" t="s">
        <v>924</v>
      </c>
      <c r="AK66" s="261">
        <f t="shared" si="10"/>
        <v>517000.00000000006</v>
      </c>
    </row>
    <row r="67" spans="1:37" ht="22.5">
      <c r="A67" s="400">
        <v>273</v>
      </c>
      <c r="B67" s="271"/>
      <c r="C67" s="258" t="s">
        <v>1022</v>
      </c>
      <c r="D67" s="258" t="s">
        <v>1023</v>
      </c>
      <c r="E67" s="258" t="s">
        <v>1024</v>
      </c>
      <c r="F67" s="258" t="s">
        <v>1019</v>
      </c>
      <c r="G67" s="258"/>
      <c r="H67" s="258" t="s">
        <v>1025</v>
      </c>
      <c r="I67" s="258" t="s">
        <v>938</v>
      </c>
      <c r="J67" s="258" t="s">
        <v>226</v>
      </c>
      <c r="K67" s="227" t="s">
        <v>242</v>
      </c>
      <c r="L67" s="228">
        <f>IF(TYPE(VLOOKUP(K67,Catalogue!$F$2:$J$259,5,0))=16,0,VLOOKUP(K67,Catalogue!$F$2:$J$259,5,0))</f>
        <v>40000</v>
      </c>
      <c r="M67" s="227" t="s">
        <v>341</v>
      </c>
      <c r="N67" s="228">
        <f>IF(TYPE(VLOOKUP(M67,Catalogue!$F$2:$J$259,5,0))=16,0,VLOOKUP(M67,Catalogue!$F$2:$J$259,5,0))</f>
        <v>350000</v>
      </c>
      <c r="O67" s="231" t="s">
        <v>180</v>
      </c>
      <c r="P67" s="282" t="str">
        <f>IF(TYPE(VLOOKUP(O67,Catalogue!$F$2:$J$259,3,0))=16," ",VLOOKUP(O67,Catalogue!$F$2:$J$259,3,0))</f>
        <v>m2</v>
      </c>
      <c r="Q67" s="228">
        <f>IF(TYPE(VLOOKUP(O67,Catalogue!$F$2:$J$259,5,0))=16,0,VLOOKUP(O67,Catalogue!$F$2:$J$259,5,0))</f>
        <v>335000</v>
      </c>
      <c r="R67" s="231" t="s">
        <v>278</v>
      </c>
      <c r="S67" s="282" t="str">
        <f>IF(TYPE(VLOOKUP(R67,Catalogue!$F$2:$J$259,3,0))=16," ",VLOOKUP(R67,Catalogue!$F$2:$J$259,3,0))</f>
        <v>m2</v>
      </c>
      <c r="T67" s="228">
        <f>IF(TYPE(VLOOKUP(R67,Catalogue!$F$2:$J$259,5,0))=16,0,VLOOKUP(R67,Catalogue!$F$2:$J$259,5,0))</f>
        <v>50000</v>
      </c>
      <c r="U67" s="231"/>
      <c r="V67" s="227" t="str">
        <f>IF(TYPE(VLOOKUP(U67,Catalogue!$F$2:$J$259,3,0))=16," ",VLOOKUP(U67,Catalogue!$F$2:$J$259,3,0))</f>
        <v xml:space="preserve"> </v>
      </c>
      <c r="W67" s="228">
        <f>IF(TYPE(VLOOKUP(U67,Catalogue!$F$2:$J$259,5,0))=16,0,VLOOKUP(U67,Catalogue!$F$2:$J$259,5,0))</f>
        <v>0</v>
      </c>
      <c r="X67" s="256">
        <v>1.1000000000000001</v>
      </c>
      <c r="Y67" s="256">
        <v>0.52</v>
      </c>
      <c r="Z67" s="256">
        <v>2</v>
      </c>
      <c r="AA67" s="256">
        <f t="shared" si="4"/>
        <v>1.1440000000000001</v>
      </c>
      <c r="AB67" s="228">
        <f t="shared" si="11"/>
        <v>383240.00000000006</v>
      </c>
      <c r="AC67" s="228">
        <f t="shared" si="12"/>
        <v>57200.000000000007</v>
      </c>
      <c r="AD67" s="228">
        <f t="shared" si="13"/>
        <v>0</v>
      </c>
      <c r="AE67" s="231"/>
      <c r="AF67" s="227" t="str">
        <f>IF(TYPE(VLOOKUP(AE67,Catalogue!$F$2:$J$259,3,0))=16," ",VLOOKUP(AE67,Catalogue!$F$2:$J$259,3,0))</f>
        <v xml:space="preserve"> </v>
      </c>
      <c r="AG67" s="228">
        <f>IF(TYPE(VLOOKUP(AE67,Catalogue!$F$2:$J$259,5,0))=16,0,VLOOKUP(AE67,Catalogue!$F$2:$J$259,5,0))</f>
        <v>0</v>
      </c>
      <c r="AH67" s="227"/>
      <c r="AI67" s="228">
        <f t="shared" si="9"/>
        <v>0</v>
      </c>
      <c r="AJ67" s="228" t="s">
        <v>1026</v>
      </c>
      <c r="AK67" s="261">
        <f t="shared" si="10"/>
        <v>830440</v>
      </c>
    </row>
    <row r="68" spans="1:37" s="265" customFormat="1">
      <c r="A68" s="403"/>
      <c r="B68" s="279"/>
      <c r="C68" s="258" t="s">
        <v>1022</v>
      </c>
      <c r="D68" s="258" t="s">
        <v>1023</v>
      </c>
      <c r="E68" s="258" t="s">
        <v>1024</v>
      </c>
      <c r="F68" s="258" t="s">
        <v>1019</v>
      </c>
      <c r="G68" s="258"/>
      <c r="H68" s="258" t="s">
        <v>1025</v>
      </c>
      <c r="I68" s="258" t="s">
        <v>938</v>
      </c>
      <c r="J68" s="258" t="s">
        <v>226</v>
      </c>
      <c r="K68" s="227"/>
      <c r="L68" s="228">
        <f>IF(TYPE(VLOOKUP(K68,Catalogue!$F$2:$J$259,5,0))=16,0,VLOOKUP(K68,Catalogue!$F$2:$J$259,5,0))</f>
        <v>0</v>
      </c>
      <c r="M68" s="227"/>
      <c r="N68" s="228">
        <f>IF(TYPE(VLOOKUP(M68,Catalogue!$F$2:$J$259,5,0))=16,0,VLOOKUP(M68,Catalogue!$F$2:$J$259,5,0))</f>
        <v>0</v>
      </c>
      <c r="O68" s="231" t="s">
        <v>171</v>
      </c>
      <c r="P68" s="282" t="str">
        <f>IF(TYPE(VLOOKUP(O68,Catalogue!$F$2:$J$259,3,0))=16," ",VLOOKUP(O68,Catalogue!$F$2:$J$259,3,0))</f>
        <v>m2</v>
      </c>
      <c r="Q68" s="228">
        <f>IF(TYPE(VLOOKUP(O68,Catalogue!$F$2:$J$259,5,0))=16,0,VLOOKUP(O68,Catalogue!$F$2:$J$259,5,0))</f>
        <v>235000</v>
      </c>
      <c r="R68" s="231"/>
      <c r="S68" s="282" t="str">
        <f>IF(TYPE(VLOOKUP(R68,Catalogue!$F$2:$J$259,3,0))=16," ",VLOOKUP(R68,Catalogue!$F$2:$J$259,3,0))</f>
        <v xml:space="preserve"> </v>
      </c>
      <c r="T68" s="228">
        <f>IF(TYPE(VLOOKUP(R68,Catalogue!$F$2:$J$259,5,0))=16,0,VLOOKUP(R68,Catalogue!$F$2:$J$259,5,0))</f>
        <v>0</v>
      </c>
      <c r="U68" s="231"/>
      <c r="V68" s="227" t="str">
        <f>IF(TYPE(VLOOKUP(U68,Catalogue!$F$2:$J$259,3,0))=16," ",VLOOKUP(U68,Catalogue!$F$2:$J$259,3,0))</f>
        <v xml:space="preserve"> </v>
      </c>
      <c r="W68" s="228">
        <f>IF(TYPE(VLOOKUP(U68,Catalogue!$F$2:$J$259,5,0))=16,0,VLOOKUP(U68,Catalogue!$F$2:$J$259,5,0))</f>
        <v>0</v>
      </c>
      <c r="X68" s="264">
        <v>1.29</v>
      </c>
      <c r="Y68" s="264">
        <v>0.68</v>
      </c>
      <c r="Z68" s="264">
        <v>1</v>
      </c>
      <c r="AA68" s="256">
        <f t="shared" si="4"/>
        <v>0.87720000000000009</v>
      </c>
      <c r="AB68" s="228">
        <f t="shared" si="11"/>
        <v>206142.00000000003</v>
      </c>
      <c r="AC68" s="228">
        <f t="shared" si="12"/>
        <v>0</v>
      </c>
      <c r="AD68" s="228">
        <f t="shared" si="13"/>
        <v>0</v>
      </c>
      <c r="AE68" s="231"/>
      <c r="AF68" s="227" t="str">
        <f>IF(TYPE(VLOOKUP(AE68,Catalogue!$F$2:$J$259,3,0))=16," ",VLOOKUP(AE68,Catalogue!$F$2:$J$259,3,0))</f>
        <v xml:space="preserve"> </v>
      </c>
      <c r="AG68" s="228">
        <f>IF(TYPE(VLOOKUP(AE68,Catalogue!$F$2:$J$259,5,0))=16,0,VLOOKUP(AE68,Catalogue!$F$2:$J$259,5,0))</f>
        <v>0</v>
      </c>
      <c r="AH68" s="262"/>
      <c r="AI68" s="228">
        <f t="shared" si="9"/>
        <v>0</v>
      </c>
      <c r="AJ68" s="263" t="s">
        <v>921</v>
      </c>
      <c r="AK68" s="261">
        <f t="shared" si="10"/>
        <v>206142.00000000003</v>
      </c>
    </row>
    <row r="69" spans="1:37" s="265" customFormat="1">
      <c r="A69" s="401"/>
      <c r="B69" s="279"/>
      <c r="C69" s="258" t="s">
        <v>1022</v>
      </c>
      <c r="D69" s="258" t="s">
        <v>1023</v>
      </c>
      <c r="E69" s="258" t="s">
        <v>1024</v>
      </c>
      <c r="F69" s="258" t="s">
        <v>1019</v>
      </c>
      <c r="G69" s="258"/>
      <c r="H69" s="258" t="s">
        <v>1025</v>
      </c>
      <c r="I69" s="258" t="s">
        <v>938</v>
      </c>
      <c r="J69" s="258" t="s">
        <v>226</v>
      </c>
      <c r="K69" s="227"/>
      <c r="L69" s="228">
        <f>IF(TYPE(VLOOKUP(K69,Catalogue!$F$2:$J$259,5,0))=16,0,VLOOKUP(K69,Catalogue!$F$2:$J$259,5,0))</f>
        <v>0</v>
      </c>
      <c r="M69" s="227"/>
      <c r="N69" s="228">
        <f>IF(TYPE(VLOOKUP(M69,Catalogue!$F$2:$J$259,5,0))=16,0,VLOOKUP(M69,Catalogue!$F$2:$J$259,5,0))</f>
        <v>0</v>
      </c>
      <c r="O69" s="231" t="s">
        <v>171</v>
      </c>
      <c r="P69" s="282" t="str">
        <f>IF(TYPE(VLOOKUP(O69,Catalogue!$F$2:$J$259,3,0))=16," ",VLOOKUP(O69,Catalogue!$F$2:$J$259,3,0))</f>
        <v>m2</v>
      </c>
      <c r="Q69" s="228">
        <f>IF(TYPE(VLOOKUP(O69,Catalogue!$F$2:$J$259,5,0))=16,0,VLOOKUP(O69,Catalogue!$F$2:$J$259,5,0))</f>
        <v>235000</v>
      </c>
      <c r="R69" s="231"/>
      <c r="S69" s="282" t="str">
        <f>IF(TYPE(VLOOKUP(R69,Catalogue!$F$2:$J$259,3,0))=16," ",VLOOKUP(R69,Catalogue!$F$2:$J$259,3,0))</f>
        <v xml:space="preserve"> </v>
      </c>
      <c r="T69" s="228">
        <f>IF(TYPE(VLOOKUP(R69,Catalogue!$F$2:$J$259,5,0))=16,0,VLOOKUP(R69,Catalogue!$F$2:$J$259,5,0))</f>
        <v>0</v>
      </c>
      <c r="U69" s="231"/>
      <c r="V69" s="227" t="str">
        <f>IF(TYPE(VLOOKUP(U69,Catalogue!$F$2:$J$259,3,0))=16," ",VLOOKUP(U69,Catalogue!$F$2:$J$259,3,0))</f>
        <v xml:space="preserve"> </v>
      </c>
      <c r="W69" s="228">
        <f>IF(TYPE(VLOOKUP(U69,Catalogue!$F$2:$J$259,5,0))=16,0,VLOOKUP(U69,Catalogue!$F$2:$J$259,5,0))</f>
        <v>0</v>
      </c>
      <c r="X69" s="264">
        <v>0.64</v>
      </c>
      <c r="Y69" s="264">
        <v>0.68</v>
      </c>
      <c r="Z69" s="264">
        <v>1</v>
      </c>
      <c r="AA69" s="256">
        <f t="shared" si="4"/>
        <v>0.43520000000000003</v>
      </c>
      <c r="AB69" s="228">
        <f t="shared" si="11"/>
        <v>102272.00000000001</v>
      </c>
      <c r="AC69" s="228">
        <f t="shared" si="12"/>
        <v>0</v>
      </c>
      <c r="AD69" s="228">
        <f t="shared" si="13"/>
        <v>0</v>
      </c>
      <c r="AE69" s="231"/>
      <c r="AF69" s="227" t="str">
        <f>IF(TYPE(VLOOKUP(AE69,Catalogue!$F$2:$J$259,3,0))=16," ",VLOOKUP(AE69,Catalogue!$F$2:$J$259,3,0))</f>
        <v xml:space="preserve"> </v>
      </c>
      <c r="AG69" s="228">
        <f>IF(TYPE(VLOOKUP(AE69,Catalogue!$F$2:$J$259,5,0))=16,0,VLOOKUP(AE69,Catalogue!$F$2:$J$259,5,0))</f>
        <v>0</v>
      </c>
      <c r="AH69" s="262"/>
      <c r="AI69" s="228">
        <f t="shared" si="9"/>
        <v>0</v>
      </c>
      <c r="AJ69" s="263" t="s">
        <v>924</v>
      </c>
      <c r="AK69" s="261">
        <f t="shared" ref="AK69:AK100" si="14">AI69+AC69+AD69+AB69+L69+N69</f>
        <v>102272.00000000001</v>
      </c>
    </row>
    <row r="70" spans="1:37" s="265" customFormat="1" ht="22.5">
      <c r="A70" s="400">
        <v>274</v>
      </c>
      <c r="B70" s="279"/>
      <c r="C70" s="258" t="s">
        <v>1027</v>
      </c>
      <c r="D70" s="280" t="s">
        <v>1028</v>
      </c>
      <c r="E70" s="280">
        <v>244</v>
      </c>
      <c r="F70" s="280" t="s">
        <v>1029</v>
      </c>
      <c r="G70" s="280"/>
      <c r="H70" s="280" t="s">
        <v>1020</v>
      </c>
      <c r="I70" s="280" t="s">
        <v>938</v>
      </c>
      <c r="J70" s="280" t="s">
        <v>226</v>
      </c>
      <c r="K70" s="227" t="s">
        <v>242</v>
      </c>
      <c r="L70" s="228">
        <f>IF(TYPE(VLOOKUP(K70,Catalogue!$F$2:$J$259,5,0))=16,0,VLOOKUP(K70,Catalogue!$F$2:$J$259,5,0))</f>
        <v>40000</v>
      </c>
      <c r="M70" s="227" t="s">
        <v>341</v>
      </c>
      <c r="N70" s="228">
        <f>IF(TYPE(VLOOKUP(M70,Catalogue!$F$2:$J$259,5,0))=16,0,VLOOKUP(M70,Catalogue!$F$2:$J$259,5,0))</f>
        <v>350000</v>
      </c>
      <c r="O70" s="231" t="s">
        <v>180</v>
      </c>
      <c r="P70" s="282" t="str">
        <f>IF(TYPE(VLOOKUP(O70,Catalogue!$F$2:$J$259,3,0))=16," ",VLOOKUP(O70,Catalogue!$F$2:$J$259,3,0))</f>
        <v>m2</v>
      </c>
      <c r="Q70" s="228">
        <f>IF(TYPE(VLOOKUP(O70,Catalogue!$F$2:$J$259,5,0))=16,0,VLOOKUP(O70,Catalogue!$F$2:$J$259,5,0))</f>
        <v>335000</v>
      </c>
      <c r="R70" s="231" t="s">
        <v>278</v>
      </c>
      <c r="S70" s="282" t="str">
        <f>IF(TYPE(VLOOKUP(R70,Catalogue!$F$2:$J$259,3,0))=16," ",VLOOKUP(R70,Catalogue!$F$2:$J$259,3,0))</f>
        <v>m2</v>
      </c>
      <c r="T70" s="228">
        <f>IF(TYPE(VLOOKUP(R70,Catalogue!$F$2:$J$259,5,0))=16,0,VLOOKUP(R70,Catalogue!$F$2:$J$259,5,0))</f>
        <v>50000</v>
      </c>
      <c r="U70" s="231"/>
      <c r="V70" s="227" t="str">
        <f>IF(TYPE(VLOOKUP(U70,Catalogue!$F$2:$J$259,3,0))=16," ",VLOOKUP(U70,Catalogue!$F$2:$J$259,3,0))</f>
        <v xml:space="preserve"> </v>
      </c>
      <c r="W70" s="228">
        <f>IF(TYPE(VLOOKUP(U70,Catalogue!$F$2:$J$259,5,0))=16,0,VLOOKUP(U70,Catalogue!$F$2:$J$259,5,0))</f>
        <v>0</v>
      </c>
      <c r="X70" s="264">
        <v>2.1800000000000002</v>
      </c>
      <c r="Y70" s="264">
        <v>0.73499999999999999</v>
      </c>
      <c r="Z70" s="264">
        <v>2</v>
      </c>
      <c r="AA70" s="256">
        <f t="shared" si="4"/>
        <v>3.2046000000000001</v>
      </c>
      <c r="AB70" s="228">
        <f t="shared" si="11"/>
        <v>1073541</v>
      </c>
      <c r="AC70" s="228">
        <f t="shared" si="12"/>
        <v>160230</v>
      </c>
      <c r="AD70" s="228">
        <f t="shared" si="13"/>
        <v>0</v>
      </c>
      <c r="AE70" s="231"/>
      <c r="AF70" s="227" t="str">
        <f>IF(TYPE(VLOOKUP(AE70,Catalogue!$F$2:$J$259,3,0))=16," ",VLOOKUP(AE70,Catalogue!$F$2:$J$259,3,0))</f>
        <v xml:space="preserve"> </v>
      </c>
      <c r="AG70" s="228">
        <f>IF(TYPE(VLOOKUP(AE70,Catalogue!$F$2:$J$259,5,0))=16,0,VLOOKUP(AE70,Catalogue!$F$2:$J$259,5,0))</f>
        <v>0</v>
      </c>
      <c r="AH70" s="262"/>
      <c r="AI70" s="228">
        <f t="shared" si="9"/>
        <v>0</v>
      </c>
      <c r="AJ70" s="263" t="s">
        <v>1030</v>
      </c>
      <c r="AK70" s="261">
        <f t="shared" si="14"/>
        <v>1623771</v>
      </c>
    </row>
    <row r="71" spans="1:37" s="265" customFormat="1" ht="22.5">
      <c r="A71" s="403"/>
      <c r="B71" s="279"/>
      <c r="C71" s="258" t="s">
        <v>1027</v>
      </c>
      <c r="D71" s="280" t="s">
        <v>1028</v>
      </c>
      <c r="E71" s="280">
        <v>244</v>
      </c>
      <c r="F71" s="280" t="s">
        <v>1029</v>
      </c>
      <c r="G71" s="280"/>
      <c r="H71" s="280" t="s">
        <v>1020</v>
      </c>
      <c r="I71" s="280" t="s">
        <v>938</v>
      </c>
      <c r="J71" s="280" t="s">
        <v>226</v>
      </c>
      <c r="K71" s="227"/>
      <c r="L71" s="228">
        <f>IF(TYPE(VLOOKUP(K71,Catalogue!$F$2:$J$259,5,0))=16,0,VLOOKUP(K71,Catalogue!$F$2:$J$259,5,0))</f>
        <v>0</v>
      </c>
      <c r="M71" s="227"/>
      <c r="N71" s="228">
        <f>IF(TYPE(VLOOKUP(M71,Catalogue!$F$2:$J$259,5,0))=16,0,VLOOKUP(M71,Catalogue!$F$2:$J$259,5,0))</f>
        <v>0</v>
      </c>
      <c r="O71" s="231" t="s">
        <v>60</v>
      </c>
      <c r="P71" s="282" t="str">
        <f>IF(TYPE(VLOOKUP(O71,Catalogue!$F$2:$J$259,3,0))=16," ",VLOOKUP(O71,Catalogue!$F$2:$J$259,3,0))</f>
        <v>m2</v>
      </c>
      <c r="Q71" s="228">
        <f>IF(TYPE(VLOOKUP(O71,Catalogue!$F$2:$J$259,5,0))=16,0,VLOOKUP(O71,Catalogue!$F$2:$J$259,5,0))</f>
        <v>316000</v>
      </c>
      <c r="R71" s="231" t="s">
        <v>278</v>
      </c>
      <c r="S71" s="282" t="str">
        <f>IF(TYPE(VLOOKUP(R71,Catalogue!$F$2:$J$259,3,0))=16," ",VLOOKUP(R71,Catalogue!$F$2:$J$259,3,0))</f>
        <v>m2</v>
      </c>
      <c r="T71" s="228">
        <f>IF(TYPE(VLOOKUP(R71,Catalogue!$F$2:$J$259,5,0))=16,0,VLOOKUP(R71,Catalogue!$F$2:$J$259,5,0))</f>
        <v>50000</v>
      </c>
      <c r="U71" s="231" t="s">
        <v>216</v>
      </c>
      <c r="V71" s="227" t="str">
        <f>IF(TYPE(VLOOKUP(U71,Catalogue!$F$2:$J$259,3,0))=16," ",VLOOKUP(U71,Catalogue!$F$2:$J$259,3,0))</f>
        <v>m2</v>
      </c>
      <c r="W71" s="228">
        <f>IF(TYPE(VLOOKUP(U71,Catalogue!$F$2:$J$259,5,0))=16,0,VLOOKUP(U71,Catalogue!$F$2:$J$259,5,0))</f>
        <v>145000</v>
      </c>
      <c r="X71" s="264">
        <v>1.5</v>
      </c>
      <c r="Y71" s="264">
        <v>2.41</v>
      </c>
      <c r="Z71" s="264">
        <v>1</v>
      </c>
      <c r="AA71" s="256">
        <f t="shared" si="4"/>
        <v>3.6150000000000002</v>
      </c>
      <c r="AB71" s="228">
        <f t="shared" si="11"/>
        <v>1142340</v>
      </c>
      <c r="AC71" s="228">
        <f t="shared" si="12"/>
        <v>180750</v>
      </c>
      <c r="AD71" s="228">
        <f t="shared" si="13"/>
        <v>524175.00000000006</v>
      </c>
      <c r="AE71" s="231" t="s">
        <v>103</v>
      </c>
      <c r="AF71" s="227" t="str">
        <f>IF(TYPE(VLOOKUP(AE71,Catalogue!$F$2:$J$259,3,0))=16," ",VLOOKUP(AE71,Catalogue!$F$2:$J$259,3,0))</f>
        <v>Job</v>
      </c>
      <c r="AG71" s="228">
        <f>IF(TYPE(VLOOKUP(AE71,Catalogue!$F$2:$J$259,5,0))=16,0,VLOOKUP(AE71,Catalogue!$F$2:$J$259,5,0))</f>
        <v>100000</v>
      </c>
      <c r="AH71" s="262">
        <v>1</v>
      </c>
      <c r="AI71" s="228">
        <f t="shared" si="9"/>
        <v>100000</v>
      </c>
      <c r="AJ71" s="263" t="s">
        <v>1031</v>
      </c>
      <c r="AK71" s="261">
        <f t="shared" si="14"/>
        <v>1947265</v>
      </c>
    </row>
    <row r="72" spans="1:37">
      <c r="A72" s="403"/>
      <c r="B72" s="271"/>
      <c r="C72" s="258" t="s">
        <v>1027</v>
      </c>
      <c r="D72" s="280" t="s">
        <v>1028</v>
      </c>
      <c r="E72" s="280">
        <v>244</v>
      </c>
      <c r="F72" s="280" t="s">
        <v>1029</v>
      </c>
      <c r="G72" s="280"/>
      <c r="H72" s="280" t="s">
        <v>1020</v>
      </c>
      <c r="I72" s="280" t="s">
        <v>938</v>
      </c>
      <c r="J72" s="280" t="s">
        <v>226</v>
      </c>
      <c r="K72" s="227"/>
      <c r="L72" s="228">
        <f>IF(TYPE(VLOOKUP(K72,Catalogue!$F$2:$J$259,5,0))=16,0,VLOOKUP(K72,Catalogue!$F$2:$J$259,5,0))</f>
        <v>0</v>
      </c>
      <c r="M72" s="227"/>
      <c r="N72" s="228">
        <f>IF(TYPE(VLOOKUP(M72,Catalogue!$F$2:$J$259,5,0))=16,0,VLOOKUP(M72,Catalogue!$F$2:$J$259,5,0))</f>
        <v>0</v>
      </c>
      <c r="O72" s="231"/>
      <c r="P72" s="282" t="str">
        <f>IF(TYPE(VLOOKUP(O72,Catalogue!$F$2:$J$259,3,0))=16," ",VLOOKUP(O72,Catalogue!$F$2:$J$259,3,0))</f>
        <v xml:space="preserve"> </v>
      </c>
      <c r="Q72" s="228">
        <f>IF(TYPE(VLOOKUP(O72,Catalogue!$F$2:$J$259,5,0))=16,0,VLOOKUP(O72,Catalogue!$F$2:$J$259,5,0))</f>
        <v>0</v>
      </c>
      <c r="R72" s="231"/>
      <c r="S72" s="282" t="str">
        <f>IF(TYPE(VLOOKUP(R72,Catalogue!$F$2:$J$259,3,0))=16," ",VLOOKUP(R72,Catalogue!$F$2:$J$259,3,0))</f>
        <v xml:space="preserve"> </v>
      </c>
      <c r="T72" s="228">
        <f>IF(TYPE(VLOOKUP(R72,Catalogue!$F$2:$J$259,5,0))=16,0,VLOOKUP(R72,Catalogue!$F$2:$J$259,5,0))</f>
        <v>0</v>
      </c>
      <c r="U72" s="231"/>
      <c r="V72" s="227" t="str">
        <f>IF(TYPE(VLOOKUP(U72,Catalogue!$F$2:$J$259,3,0))=16," ",VLOOKUP(U72,Catalogue!$F$2:$J$259,3,0))</f>
        <v xml:space="preserve"> </v>
      </c>
      <c r="W72" s="228">
        <f>IF(TYPE(VLOOKUP(U72,Catalogue!$F$2:$J$259,5,0))=16,0,VLOOKUP(U72,Catalogue!$F$2:$J$259,5,0))</f>
        <v>0</v>
      </c>
      <c r="X72" s="256"/>
      <c r="Y72" s="256"/>
      <c r="Z72" s="256"/>
      <c r="AA72" s="256">
        <f t="shared" si="4"/>
        <v>0</v>
      </c>
      <c r="AB72" s="228">
        <f t="shared" si="11"/>
        <v>0</v>
      </c>
      <c r="AC72" s="228">
        <f t="shared" si="12"/>
        <v>0</v>
      </c>
      <c r="AD72" s="228">
        <f t="shared" si="13"/>
        <v>0</v>
      </c>
      <c r="AE72" s="231" t="s">
        <v>143</v>
      </c>
      <c r="AF72" s="227" t="str">
        <f>IF(TYPE(VLOOKUP(AE72,Catalogue!$F$2:$J$259,3,0))=16," ",VLOOKUP(AE72,Catalogue!$F$2:$J$259,3,0))</f>
        <v>Job</v>
      </c>
      <c r="AG72" s="228">
        <f>IF(TYPE(VLOOKUP(AE72,Catalogue!$F$2:$J$259,5,0))=16,0,VLOOKUP(AE72,Catalogue!$F$2:$J$259,5,0))</f>
        <v>15000</v>
      </c>
      <c r="AH72" s="227">
        <v>3</v>
      </c>
      <c r="AI72" s="228">
        <f t="shared" si="9"/>
        <v>45000</v>
      </c>
      <c r="AJ72" s="228"/>
      <c r="AK72" s="261">
        <f t="shared" si="14"/>
        <v>45000</v>
      </c>
    </row>
    <row r="73" spans="1:37">
      <c r="A73" s="401"/>
      <c r="B73" s="277"/>
      <c r="C73" s="258" t="s">
        <v>1027</v>
      </c>
      <c r="D73" s="280" t="s">
        <v>1028</v>
      </c>
      <c r="E73" s="280">
        <v>244</v>
      </c>
      <c r="F73" s="280" t="s">
        <v>1029</v>
      </c>
      <c r="G73" s="280"/>
      <c r="H73" s="280" t="s">
        <v>1020</v>
      </c>
      <c r="I73" s="280" t="s">
        <v>938</v>
      </c>
      <c r="J73" s="280" t="s">
        <v>226</v>
      </c>
      <c r="K73" s="227"/>
      <c r="L73" s="228">
        <f>IF(TYPE(VLOOKUP(K73,Catalogue!$F$2:$J$259,5,0))=16,0,VLOOKUP(K73,Catalogue!$F$2:$J$259,5,0))</f>
        <v>0</v>
      </c>
      <c r="M73" s="227"/>
      <c r="N73" s="228">
        <f>IF(TYPE(VLOOKUP(M73,Catalogue!$F$2:$J$259,5,0))=16,0,VLOOKUP(M73,Catalogue!$F$2:$J$259,5,0))</f>
        <v>0</v>
      </c>
      <c r="O73" s="231"/>
      <c r="P73" s="282" t="str">
        <f>IF(TYPE(VLOOKUP(O73,Catalogue!$F$2:$J$259,3,0))=16," ",VLOOKUP(O73,Catalogue!$F$2:$J$259,3,0))</f>
        <v xml:space="preserve"> </v>
      </c>
      <c r="Q73" s="228">
        <f>IF(TYPE(VLOOKUP(O73,Catalogue!$F$2:$J$259,5,0))=16,0,VLOOKUP(O73,Catalogue!$F$2:$J$259,5,0))</f>
        <v>0</v>
      </c>
      <c r="R73" s="231"/>
      <c r="S73" s="282" t="str">
        <f>IF(TYPE(VLOOKUP(R73,Catalogue!$F$2:$J$259,3,0))=16," ",VLOOKUP(R73,Catalogue!$F$2:$J$259,3,0))</f>
        <v xml:space="preserve"> </v>
      </c>
      <c r="T73" s="228">
        <f>IF(TYPE(VLOOKUP(R73,Catalogue!$F$2:$J$259,5,0))=16,0,VLOOKUP(R73,Catalogue!$F$2:$J$259,5,0))</f>
        <v>0</v>
      </c>
      <c r="U73" s="231"/>
      <c r="V73" s="227" t="str">
        <f>IF(TYPE(VLOOKUP(U73,Catalogue!$F$2:$J$259,3,0))=16," ",VLOOKUP(U73,Catalogue!$F$2:$J$259,3,0))</f>
        <v xml:space="preserve"> </v>
      </c>
      <c r="W73" s="228">
        <f>IF(TYPE(VLOOKUP(U73,Catalogue!$F$2:$J$259,5,0))=16,0,VLOOKUP(U73,Catalogue!$F$2:$J$259,5,0))</f>
        <v>0</v>
      </c>
      <c r="X73" s="256"/>
      <c r="Y73" s="256"/>
      <c r="Z73" s="256"/>
      <c r="AA73" s="256">
        <f t="shared" si="4"/>
        <v>0</v>
      </c>
      <c r="AB73" s="228">
        <f t="shared" si="11"/>
        <v>0</v>
      </c>
      <c r="AC73" s="228">
        <f t="shared" si="12"/>
        <v>0</v>
      </c>
      <c r="AD73" s="228">
        <f t="shared" si="13"/>
        <v>0</v>
      </c>
      <c r="AE73" s="231" t="s">
        <v>146</v>
      </c>
      <c r="AF73" s="227" t="str">
        <f>IF(TYPE(VLOOKUP(AE73,Catalogue!$F$2:$J$259,3,0))=16," ",VLOOKUP(AE73,Catalogue!$F$2:$J$259,3,0))</f>
        <v>Job</v>
      </c>
      <c r="AG73" s="228">
        <f>IF(TYPE(VLOOKUP(AE73,Catalogue!$F$2:$J$259,5,0))=16,0,VLOOKUP(AE73,Catalogue!$F$2:$J$259,5,0))</f>
        <v>300000</v>
      </c>
      <c r="AH73" s="227">
        <v>1</v>
      </c>
      <c r="AI73" s="228">
        <f t="shared" si="9"/>
        <v>300000</v>
      </c>
      <c r="AJ73" s="228"/>
      <c r="AK73" s="261">
        <f t="shared" si="14"/>
        <v>300000</v>
      </c>
    </row>
    <row r="74" spans="1:37" ht="22.5">
      <c r="A74" s="402">
        <v>275</v>
      </c>
      <c r="B74" s="271"/>
      <c r="C74" s="258" t="s">
        <v>1032</v>
      </c>
      <c r="D74" s="258" t="s">
        <v>1033</v>
      </c>
      <c r="E74" s="258" t="s">
        <v>1034</v>
      </c>
      <c r="F74" s="258" t="s">
        <v>1029</v>
      </c>
      <c r="G74" s="258"/>
      <c r="H74" s="258" t="s">
        <v>1020</v>
      </c>
      <c r="I74" s="258" t="s">
        <v>938</v>
      </c>
      <c r="J74" s="258" t="s">
        <v>226</v>
      </c>
      <c r="K74" s="227" t="s">
        <v>242</v>
      </c>
      <c r="L74" s="228">
        <f>IF(TYPE(VLOOKUP(K74,Catalogue!$F$2:$J$259,5,0))=16,0,VLOOKUP(K74,Catalogue!$F$2:$J$259,5,0))</f>
        <v>40000</v>
      </c>
      <c r="M74" s="227" t="s">
        <v>341</v>
      </c>
      <c r="N74" s="228">
        <f>IF(TYPE(VLOOKUP(M74,Catalogue!$F$2:$J$259,5,0))=16,0,VLOOKUP(M74,Catalogue!$F$2:$J$259,5,0))</f>
        <v>350000</v>
      </c>
      <c r="O74" s="231" t="s">
        <v>180</v>
      </c>
      <c r="P74" s="282" t="str">
        <f>IF(TYPE(VLOOKUP(O74,Catalogue!$F$2:$J$259,3,0))=16," ",VLOOKUP(O74,Catalogue!$F$2:$J$259,3,0))</f>
        <v>m2</v>
      </c>
      <c r="Q74" s="228">
        <f>IF(TYPE(VLOOKUP(O74,Catalogue!$F$2:$J$259,5,0))=16,0,VLOOKUP(O74,Catalogue!$F$2:$J$259,5,0))</f>
        <v>335000</v>
      </c>
      <c r="R74" s="231" t="s">
        <v>278</v>
      </c>
      <c r="S74" s="282" t="str">
        <f>IF(TYPE(VLOOKUP(R74,Catalogue!$F$2:$J$259,3,0))=16," ",VLOOKUP(R74,Catalogue!$F$2:$J$259,3,0))</f>
        <v>m2</v>
      </c>
      <c r="T74" s="228">
        <f>IF(TYPE(VLOOKUP(R74,Catalogue!$F$2:$J$259,5,0))=16,0,VLOOKUP(R74,Catalogue!$F$2:$J$259,5,0))</f>
        <v>50000</v>
      </c>
      <c r="U74" s="231"/>
      <c r="V74" s="227" t="str">
        <f>IF(TYPE(VLOOKUP(U74,Catalogue!$F$2:$J$259,3,0))=16," ",VLOOKUP(U74,Catalogue!$F$2:$J$259,3,0))</f>
        <v xml:space="preserve"> </v>
      </c>
      <c r="W74" s="228">
        <f>IF(TYPE(VLOOKUP(U74,Catalogue!$F$2:$J$259,5,0))=16,0,VLOOKUP(U74,Catalogue!$F$2:$J$259,5,0))</f>
        <v>0</v>
      </c>
      <c r="X74" s="256">
        <v>2.7</v>
      </c>
      <c r="Y74" s="256">
        <v>0.8</v>
      </c>
      <c r="Z74" s="256">
        <v>1</v>
      </c>
      <c r="AA74" s="256">
        <f t="shared" si="4"/>
        <v>2.16</v>
      </c>
      <c r="AB74" s="228">
        <f t="shared" si="11"/>
        <v>723600</v>
      </c>
      <c r="AC74" s="228">
        <f t="shared" si="12"/>
        <v>108000</v>
      </c>
      <c r="AD74" s="228">
        <f t="shared" si="13"/>
        <v>0</v>
      </c>
      <c r="AE74" s="231"/>
      <c r="AF74" s="227" t="str">
        <f>IF(TYPE(VLOOKUP(AE74,Catalogue!$F$2:$J$259,3,0))=16," ",VLOOKUP(AE74,Catalogue!$F$2:$J$259,3,0))</f>
        <v xml:space="preserve"> </v>
      </c>
      <c r="AG74" s="228">
        <f>IF(TYPE(VLOOKUP(AE74,Catalogue!$F$2:$J$259,5,0))=16,0,VLOOKUP(AE74,Catalogue!$F$2:$J$259,5,0))</f>
        <v>0</v>
      </c>
      <c r="AH74" s="227"/>
      <c r="AI74" s="228">
        <f t="shared" si="9"/>
        <v>0</v>
      </c>
      <c r="AJ74" s="228" t="s">
        <v>927</v>
      </c>
      <c r="AK74" s="261">
        <f t="shared" si="14"/>
        <v>1221600</v>
      </c>
    </row>
    <row r="75" spans="1:37">
      <c r="A75" s="402"/>
      <c r="B75" s="278"/>
      <c r="C75" s="258" t="s">
        <v>1032</v>
      </c>
      <c r="D75" s="258" t="s">
        <v>1033</v>
      </c>
      <c r="E75" s="258" t="s">
        <v>1034</v>
      </c>
      <c r="F75" s="258" t="s">
        <v>1029</v>
      </c>
      <c r="G75" s="258"/>
      <c r="H75" s="258" t="s">
        <v>1020</v>
      </c>
      <c r="I75" s="258" t="s">
        <v>938</v>
      </c>
      <c r="J75" s="258" t="s">
        <v>226</v>
      </c>
      <c r="K75" s="227"/>
      <c r="L75" s="228">
        <f>IF(TYPE(VLOOKUP(K75,Catalogue!$F$2:$J$259,5,0))=16,0,VLOOKUP(K75,Catalogue!$F$2:$J$259,5,0))</f>
        <v>0</v>
      </c>
      <c r="M75" s="227"/>
      <c r="N75" s="228">
        <f>IF(TYPE(VLOOKUP(M75,Catalogue!$F$2:$J$259,5,0))=16,0,VLOOKUP(M75,Catalogue!$F$2:$J$259,5,0))</f>
        <v>0</v>
      </c>
      <c r="O75" s="231" t="s">
        <v>171</v>
      </c>
      <c r="P75" s="282" t="str">
        <f>IF(TYPE(VLOOKUP(O75,Catalogue!$F$2:$J$259,3,0))=16," ",VLOOKUP(O75,Catalogue!$F$2:$J$259,3,0))</f>
        <v>m2</v>
      </c>
      <c r="Q75" s="228">
        <f>IF(TYPE(VLOOKUP(O75,Catalogue!$F$2:$J$259,5,0))=16,0,VLOOKUP(O75,Catalogue!$F$2:$J$259,5,0))</f>
        <v>235000</v>
      </c>
      <c r="R75" s="231"/>
      <c r="S75" s="282" t="str">
        <f>IF(TYPE(VLOOKUP(R75,Catalogue!$F$2:$J$259,3,0))=16," ",VLOOKUP(R75,Catalogue!$F$2:$J$259,3,0))</f>
        <v xml:space="preserve"> </v>
      </c>
      <c r="T75" s="228">
        <f>IF(TYPE(VLOOKUP(R75,Catalogue!$F$2:$J$259,5,0))=16,0,VLOOKUP(R75,Catalogue!$F$2:$J$259,5,0))</f>
        <v>0</v>
      </c>
      <c r="U75" s="231"/>
      <c r="V75" s="227" t="str">
        <f>IF(TYPE(VLOOKUP(U75,Catalogue!$F$2:$J$259,3,0))=16," ",VLOOKUP(U75,Catalogue!$F$2:$J$259,3,0))</f>
        <v xml:space="preserve"> </v>
      </c>
      <c r="W75" s="228">
        <f>IF(TYPE(VLOOKUP(U75,Catalogue!$F$2:$J$259,5,0))=16,0,VLOOKUP(U75,Catalogue!$F$2:$J$259,5,0))</f>
        <v>0</v>
      </c>
      <c r="X75" s="256">
        <v>0.86</v>
      </c>
      <c r="Y75" s="256">
        <v>0.69</v>
      </c>
      <c r="Z75" s="256">
        <v>2</v>
      </c>
      <c r="AA75" s="256">
        <f t="shared" si="4"/>
        <v>1.1867999999999999</v>
      </c>
      <c r="AB75" s="228">
        <f t="shared" si="11"/>
        <v>278897.99999999994</v>
      </c>
      <c r="AC75" s="228">
        <f t="shared" si="12"/>
        <v>0</v>
      </c>
      <c r="AD75" s="228">
        <f t="shared" si="13"/>
        <v>0</v>
      </c>
      <c r="AE75" s="231"/>
      <c r="AF75" s="227" t="str">
        <f>IF(TYPE(VLOOKUP(AE75,Catalogue!$F$2:$J$259,3,0))=16," ",VLOOKUP(AE75,Catalogue!$F$2:$J$259,3,0))</f>
        <v xml:space="preserve"> </v>
      </c>
      <c r="AG75" s="228">
        <f>IF(TYPE(VLOOKUP(AE75,Catalogue!$F$2:$J$259,5,0))=16,0,VLOOKUP(AE75,Catalogue!$F$2:$J$259,5,0))</f>
        <v>0</v>
      </c>
      <c r="AH75" s="227"/>
      <c r="AI75" s="228">
        <f t="shared" si="9"/>
        <v>0</v>
      </c>
      <c r="AJ75" s="228" t="s">
        <v>1035</v>
      </c>
      <c r="AK75" s="261">
        <f t="shared" si="14"/>
        <v>278897.99999999994</v>
      </c>
    </row>
    <row r="76" spans="1:37" ht="22.5">
      <c r="A76" s="402">
        <v>276</v>
      </c>
      <c r="B76" s="271"/>
      <c r="C76" s="258" t="s">
        <v>1036</v>
      </c>
      <c r="D76" s="258" t="s">
        <v>1037</v>
      </c>
      <c r="E76" s="258" t="s">
        <v>1038</v>
      </c>
      <c r="F76" s="258" t="s">
        <v>1039</v>
      </c>
      <c r="G76" s="258"/>
      <c r="H76" s="258" t="s">
        <v>1040</v>
      </c>
      <c r="I76" s="258" t="s">
        <v>1041</v>
      </c>
      <c r="J76" s="258" t="s">
        <v>226</v>
      </c>
      <c r="K76" s="227" t="s">
        <v>242</v>
      </c>
      <c r="L76" s="228">
        <f>IF(TYPE(VLOOKUP(K76,Catalogue!$F$2:$J$259,5,0))=16,0,VLOOKUP(K76,Catalogue!$F$2:$J$259,5,0))</f>
        <v>40000</v>
      </c>
      <c r="M76" s="227"/>
      <c r="N76" s="228">
        <f>IF(TYPE(VLOOKUP(M76,Catalogue!$F$2:$J$259,5,0))=16,0,VLOOKUP(M76,Catalogue!$F$2:$J$259,5,0))</f>
        <v>0</v>
      </c>
      <c r="O76" s="231"/>
      <c r="P76" s="282" t="str">
        <f>IF(TYPE(VLOOKUP(O76,Catalogue!$F$2:$J$259,3,0))=16," ",VLOOKUP(O76,Catalogue!$F$2:$J$259,3,0))</f>
        <v xml:space="preserve"> </v>
      </c>
      <c r="Q76" s="228">
        <f>IF(TYPE(VLOOKUP(O76,Catalogue!$F$2:$J$259,5,0))=16,0,VLOOKUP(O76,Catalogue!$F$2:$J$259,5,0))</f>
        <v>0</v>
      </c>
      <c r="R76" s="231"/>
      <c r="S76" s="282" t="str">
        <f>IF(TYPE(VLOOKUP(R76,Catalogue!$F$2:$J$259,3,0))=16," ",VLOOKUP(R76,Catalogue!$F$2:$J$259,3,0))</f>
        <v xml:space="preserve"> </v>
      </c>
      <c r="T76" s="228">
        <f>IF(TYPE(VLOOKUP(R76,Catalogue!$F$2:$J$259,5,0))=16,0,VLOOKUP(R76,Catalogue!$F$2:$J$259,5,0))</f>
        <v>0</v>
      </c>
      <c r="U76" s="231"/>
      <c r="V76" s="227" t="str">
        <f>IF(TYPE(VLOOKUP(U76,Catalogue!$F$2:$J$259,3,0))=16," ",VLOOKUP(U76,Catalogue!$F$2:$J$259,3,0))</f>
        <v xml:space="preserve"> </v>
      </c>
      <c r="W76" s="228">
        <f>IF(TYPE(VLOOKUP(U76,Catalogue!$F$2:$J$259,5,0))=16,0,VLOOKUP(U76,Catalogue!$F$2:$J$259,5,0))</f>
        <v>0</v>
      </c>
      <c r="X76" s="256">
        <v>1.35</v>
      </c>
      <c r="Y76" s="256">
        <v>0.8</v>
      </c>
      <c r="Z76" s="256">
        <v>1</v>
      </c>
      <c r="AA76" s="256">
        <f t="shared" si="4"/>
        <v>1.08</v>
      </c>
      <c r="AB76" s="228">
        <f t="shared" ref="AB76:AB106" si="15">AA76*Q76</f>
        <v>0</v>
      </c>
      <c r="AC76" s="228">
        <f t="shared" ref="AC76:AC106" si="16">T76*AA76</f>
        <v>0</v>
      </c>
      <c r="AD76" s="228">
        <f t="shared" ref="AD76:AD106" si="17">W76*AA76</f>
        <v>0</v>
      </c>
      <c r="AE76" s="231"/>
      <c r="AF76" s="227" t="str">
        <f>IF(TYPE(VLOOKUP(AE76,Catalogue!$F$2:$J$259,3,0))=16," ",VLOOKUP(AE76,Catalogue!$F$2:$J$259,3,0))</f>
        <v xml:space="preserve"> </v>
      </c>
      <c r="AG76" s="228">
        <f>IF(TYPE(VLOOKUP(AE76,Catalogue!$F$2:$J$259,5,0))=16,0,VLOOKUP(AE76,Catalogue!$F$2:$J$259,5,0))</f>
        <v>0</v>
      </c>
      <c r="AH76" s="227"/>
      <c r="AI76" s="228">
        <f t="shared" si="9"/>
        <v>0</v>
      </c>
      <c r="AJ76" s="228" t="s">
        <v>918</v>
      </c>
      <c r="AK76" s="261">
        <f t="shared" si="14"/>
        <v>40000</v>
      </c>
    </row>
    <row r="77" spans="1:37" ht="22.5">
      <c r="A77" s="402"/>
      <c r="B77" s="271"/>
      <c r="C77" s="258" t="s">
        <v>1036</v>
      </c>
      <c r="D77" s="258" t="s">
        <v>1037</v>
      </c>
      <c r="E77" s="258" t="s">
        <v>1038</v>
      </c>
      <c r="F77" s="258" t="s">
        <v>1039</v>
      </c>
      <c r="G77" s="258"/>
      <c r="H77" s="258" t="s">
        <v>1040</v>
      </c>
      <c r="I77" s="258" t="s">
        <v>1041</v>
      </c>
      <c r="J77" s="258" t="s">
        <v>226</v>
      </c>
      <c r="K77" s="227"/>
      <c r="L77" s="228">
        <f>IF(TYPE(VLOOKUP(K77,Catalogue!$F$2:$J$259,5,0))=16,0,VLOOKUP(K77,Catalogue!$F$2:$J$259,5,0))</f>
        <v>0</v>
      </c>
      <c r="M77" s="227"/>
      <c r="N77" s="228">
        <f>IF(TYPE(VLOOKUP(M77,Catalogue!$F$2:$J$259,5,0))=16,0,VLOOKUP(M77,Catalogue!$F$2:$J$259,5,0))</f>
        <v>0</v>
      </c>
      <c r="O77" s="231"/>
      <c r="P77" s="282" t="str">
        <f>IF(TYPE(VLOOKUP(O77,Catalogue!$F$2:$J$259,3,0))=16," ",VLOOKUP(O77,Catalogue!$F$2:$J$259,3,0))</f>
        <v xml:space="preserve"> </v>
      </c>
      <c r="Q77" s="228">
        <f>IF(TYPE(VLOOKUP(O77,Catalogue!$F$2:$J$259,5,0))=16,0,VLOOKUP(O77,Catalogue!$F$2:$J$259,5,0))</f>
        <v>0</v>
      </c>
      <c r="R77" s="231"/>
      <c r="S77" s="282" t="str">
        <f>IF(TYPE(VLOOKUP(R77,Catalogue!$F$2:$J$259,3,0))=16," ",VLOOKUP(R77,Catalogue!$F$2:$J$259,3,0))</f>
        <v xml:space="preserve"> </v>
      </c>
      <c r="T77" s="228">
        <f>IF(TYPE(VLOOKUP(R77,Catalogue!$F$2:$J$259,5,0))=16,0,VLOOKUP(R77,Catalogue!$F$2:$J$259,5,0))</f>
        <v>0</v>
      </c>
      <c r="U77" s="231"/>
      <c r="V77" s="227" t="str">
        <f>IF(TYPE(VLOOKUP(U77,Catalogue!$F$2:$J$259,3,0))=16," ",VLOOKUP(U77,Catalogue!$F$2:$J$259,3,0))</f>
        <v xml:space="preserve"> </v>
      </c>
      <c r="W77" s="228">
        <f>IF(TYPE(VLOOKUP(U77,Catalogue!$F$2:$J$259,5,0))=16,0,VLOOKUP(U77,Catalogue!$F$2:$J$259,5,0))</f>
        <v>0</v>
      </c>
      <c r="X77" s="256">
        <v>0.94</v>
      </c>
      <c r="Y77" s="256">
        <v>1.44</v>
      </c>
      <c r="Z77" s="256">
        <v>1</v>
      </c>
      <c r="AA77" s="256">
        <f t="shared" si="4"/>
        <v>1.3535999999999999</v>
      </c>
      <c r="AB77" s="228">
        <f t="shared" si="15"/>
        <v>0</v>
      </c>
      <c r="AC77" s="228">
        <f t="shared" si="16"/>
        <v>0</v>
      </c>
      <c r="AD77" s="228">
        <f t="shared" si="17"/>
        <v>0</v>
      </c>
      <c r="AE77" s="231"/>
      <c r="AF77" s="227" t="str">
        <f>IF(TYPE(VLOOKUP(AE77,Catalogue!$F$2:$J$259,3,0))=16," ",VLOOKUP(AE77,Catalogue!$F$2:$J$259,3,0))</f>
        <v xml:space="preserve"> </v>
      </c>
      <c r="AG77" s="228">
        <f>IF(TYPE(VLOOKUP(AE77,Catalogue!$F$2:$J$259,5,0))=16,0,VLOOKUP(AE77,Catalogue!$F$2:$J$259,5,0))</f>
        <v>0</v>
      </c>
      <c r="AH77" s="227"/>
      <c r="AI77" s="228">
        <f t="shared" si="9"/>
        <v>0</v>
      </c>
      <c r="AJ77" s="228" t="s">
        <v>925</v>
      </c>
      <c r="AK77" s="261">
        <f t="shared" si="14"/>
        <v>0</v>
      </c>
    </row>
    <row r="78" spans="1:37" ht="22.5">
      <c r="A78" s="402"/>
      <c r="B78" s="271"/>
      <c r="C78" s="258" t="s">
        <v>1036</v>
      </c>
      <c r="D78" s="258" t="s">
        <v>1037</v>
      </c>
      <c r="E78" s="258" t="s">
        <v>1038</v>
      </c>
      <c r="F78" s="258" t="s">
        <v>1039</v>
      </c>
      <c r="G78" s="258"/>
      <c r="H78" s="258" t="s">
        <v>1040</v>
      </c>
      <c r="I78" s="258" t="s">
        <v>1041</v>
      </c>
      <c r="J78" s="258" t="s">
        <v>226</v>
      </c>
      <c r="K78" s="227"/>
      <c r="L78" s="228">
        <f>IF(TYPE(VLOOKUP(K78,Catalogue!$F$2:$J$259,5,0))=16,0,VLOOKUP(K78,Catalogue!$F$2:$J$259,5,0))</f>
        <v>0</v>
      </c>
      <c r="M78" s="227"/>
      <c r="N78" s="228">
        <f>IF(TYPE(VLOOKUP(M78,Catalogue!$F$2:$J$259,5,0))=16,0,VLOOKUP(M78,Catalogue!$F$2:$J$259,5,0))</f>
        <v>0</v>
      </c>
      <c r="O78" s="231"/>
      <c r="P78" s="282" t="str">
        <f>IF(TYPE(VLOOKUP(O78,Catalogue!$F$2:$J$259,3,0))=16," ",VLOOKUP(O78,Catalogue!$F$2:$J$259,3,0))</f>
        <v xml:space="preserve"> </v>
      </c>
      <c r="Q78" s="228">
        <f>IF(TYPE(VLOOKUP(O78,Catalogue!$F$2:$J$259,5,0))=16,0,VLOOKUP(O78,Catalogue!$F$2:$J$259,5,0))</f>
        <v>0</v>
      </c>
      <c r="R78" s="231"/>
      <c r="S78" s="282" t="str">
        <f>IF(TYPE(VLOOKUP(R78,Catalogue!$F$2:$J$259,3,0))=16," ",VLOOKUP(R78,Catalogue!$F$2:$J$259,3,0))</f>
        <v xml:space="preserve"> </v>
      </c>
      <c r="T78" s="228">
        <f>IF(TYPE(VLOOKUP(R78,Catalogue!$F$2:$J$259,5,0))=16,0,VLOOKUP(R78,Catalogue!$F$2:$J$259,5,0))</f>
        <v>0</v>
      </c>
      <c r="U78" s="231"/>
      <c r="V78" s="227" t="str">
        <f>IF(TYPE(VLOOKUP(U78,Catalogue!$F$2:$J$259,3,0))=16," ",VLOOKUP(U78,Catalogue!$F$2:$J$259,3,0))</f>
        <v xml:space="preserve"> </v>
      </c>
      <c r="W78" s="228">
        <f>IF(TYPE(VLOOKUP(U78,Catalogue!$F$2:$J$259,5,0))=16,0,VLOOKUP(U78,Catalogue!$F$2:$J$259,5,0))</f>
        <v>0</v>
      </c>
      <c r="X78" s="256">
        <v>1</v>
      </c>
      <c r="Y78" s="256">
        <v>0.94</v>
      </c>
      <c r="Z78" s="256">
        <v>1</v>
      </c>
      <c r="AA78" s="256">
        <f t="shared" si="4"/>
        <v>0.94</v>
      </c>
      <c r="AB78" s="228">
        <f t="shared" si="15"/>
        <v>0</v>
      </c>
      <c r="AC78" s="228">
        <f t="shared" si="16"/>
        <v>0</v>
      </c>
      <c r="AD78" s="228">
        <f t="shared" si="17"/>
        <v>0</v>
      </c>
      <c r="AE78" s="231"/>
      <c r="AF78" s="227" t="str">
        <f>IF(TYPE(VLOOKUP(AE78,Catalogue!$F$2:$J$259,3,0))=16," ",VLOOKUP(AE78,Catalogue!$F$2:$J$259,3,0))</f>
        <v xml:space="preserve"> </v>
      </c>
      <c r="AG78" s="228">
        <f>IF(TYPE(VLOOKUP(AE78,Catalogue!$F$2:$J$259,5,0))=16,0,VLOOKUP(AE78,Catalogue!$F$2:$J$259,5,0))</f>
        <v>0</v>
      </c>
      <c r="AH78" s="227"/>
      <c r="AI78" s="228">
        <f t="shared" si="9"/>
        <v>0</v>
      </c>
      <c r="AJ78" s="228" t="s">
        <v>939</v>
      </c>
      <c r="AK78" s="261">
        <f t="shared" si="14"/>
        <v>0</v>
      </c>
    </row>
    <row r="79" spans="1:37" ht="22.5">
      <c r="A79" s="400">
        <v>277</v>
      </c>
      <c r="B79" s="271"/>
      <c r="C79" s="258" t="s">
        <v>1042</v>
      </c>
      <c r="D79" s="258" t="s">
        <v>1043</v>
      </c>
      <c r="E79" s="258">
        <v>560</v>
      </c>
      <c r="F79" s="258" t="s">
        <v>1044</v>
      </c>
      <c r="G79" s="258"/>
      <c r="H79" s="258" t="s">
        <v>1040</v>
      </c>
      <c r="I79" s="258" t="s">
        <v>1041</v>
      </c>
      <c r="J79" s="258" t="s">
        <v>226</v>
      </c>
      <c r="K79" s="227" t="s">
        <v>242</v>
      </c>
      <c r="L79" s="228">
        <f>IF(TYPE(VLOOKUP(K79,Catalogue!$F$2:$J$259,5,0))=16,0,VLOOKUP(K79,Catalogue!$F$2:$J$259,5,0))</f>
        <v>40000</v>
      </c>
      <c r="M79" s="227"/>
      <c r="N79" s="228">
        <f>IF(TYPE(VLOOKUP(M79,Catalogue!$F$2:$J$259,5,0))=16,0,VLOOKUP(M79,Catalogue!$F$2:$J$259,5,0))</f>
        <v>0</v>
      </c>
      <c r="O79" s="231"/>
      <c r="P79" s="282" t="str">
        <f>IF(TYPE(VLOOKUP(O79,Catalogue!$F$2:$J$259,3,0))=16," ",VLOOKUP(O79,Catalogue!$F$2:$J$259,3,0))</f>
        <v xml:space="preserve"> </v>
      </c>
      <c r="Q79" s="228">
        <f>IF(TYPE(VLOOKUP(O79,Catalogue!$F$2:$J$259,5,0))=16,0,VLOOKUP(O79,Catalogue!$F$2:$J$259,5,0))</f>
        <v>0</v>
      </c>
      <c r="R79" s="231"/>
      <c r="S79" s="282" t="str">
        <f>IF(TYPE(VLOOKUP(R79,Catalogue!$F$2:$J$259,3,0))=16," ",VLOOKUP(R79,Catalogue!$F$2:$J$259,3,0))</f>
        <v xml:space="preserve"> </v>
      </c>
      <c r="T79" s="228">
        <f>IF(TYPE(VLOOKUP(R79,Catalogue!$F$2:$J$259,5,0))=16,0,VLOOKUP(R79,Catalogue!$F$2:$J$259,5,0))</f>
        <v>0</v>
      </c>
      <c r="U79" s="231"/>
      <c r="V79" s="227" t="str">
        <f>IF(TYPE(VLOOKUP(U79,Catalogue!$F$2:$J$259,3,0))=16," ",VLOOKUP(U79,Catalogue!$F$2:$J$259,3,0))</f>
        <v xml:space="preserve"> </v>
      </c>
      <c r="W79" s="228">
        <f>IF(TYPE(VLOOKUP(U79,Catalogue!$F$2:$J$259,5,0))=16,0,VLOOKUP(U79,Catalogue!$F$2:$J$259,5,0))</f>
        <v>0</v>
      </c>
      <c r="X79" s="256">
        <v>1.31</v>
      </c>
      <c r="Y79" s="256">
        <v>0.57999999999999996</v>
      </c>
      <c r="Z79" s="256">
        <v>1</v>
      </c>
      <c r="AA79" s="256">
        <f t="shared" si="4"/>
        <v>0.75980000000000003</v>
      </c>
      <c r="AB79" s="228">
        <f t="shared" si="15"/>
        <v>0</v>
      </c>
      <c r="AC79" s="228">
        <f t="shared" si="16"/>
        <v>0</v>
      </c>
      <c r="AD79" s="228">
        <f t="shared" si="17"/>
        <v>0</v>
      </c>
      <c r="AE79" s="231"/>
      <c r="AF79" s="227" t="str">
        <f>IF(TYPE(VLOOKUP(AE79,Catalogue!$F$2:$J$259,3,0))=16," ",VLOOKUP(AE79,Catalogue!$F$2:$J$259,3,0))</f>
        <v xml:space="preserve"> </v>
      </c>
      <c r="AG79" s="228">
        <f>IF(TYPE(VLOOKUP(AE79,Catalogue!$F$2:$J$259,5,0))=16,0,VLOOKUP(AE79,Catalogue!$F$2:$J$259,5,0))</f>
        <v>0</v>
      </c>
      <c r="AH79" s="227"/>
      <c r="AI79" s="228">
        <f t="shared" si="9"/>
        <v>0</v>
      </c>
      <c r="AJ79" s="228" t="s">
        <v>918</v>
      </c>
      <c r="AK79" s="261">
        <f t="shared" si="14"/>
        <v>40000</v>
      </c>
    </row>
    <row r="80" spans="1:37" ht="22.5">
      <c r="A80" s="403"/>
      <c r="B80" s="271"/>
      <c r="C80" s="258" t="s">
        <v>1042</v>
      </c>
      <c r="D80" s="258" t="s">
        <v>1043</v>
      </c>
      <c r="E80" s="258">
        <v>560</v>
      </c>
      <c r="F80" s="258" t="s">
        <v>1044</v>
      </c>
      <c r="G80" s="258"/>
      <c r="H80" s="258" t="s">
        <v>1040</v>
      </c>
      <c r="I80" s="258" t="s">
        <v>1041</v>
      </c>
      <c r="J80" s="258" t="s">
        <v>226</v>
      </c>
      <c r="K80" s="227"/>
      <c r="L80" s="228">
        <f>IF(TYPE(VLOOKUP(K80,Catalogue!$F$2:$J$259,5,0))=16,0,VLOOKUP(K80,Catalogue!$F$2:$J$259,5,0))</f>
        <v>0</v>
      </c>
      <c r="M80" s="227"/>
      <c r="N80" s="228">
        <f>IF(TYPE(VLOOKUP(M80,Catalogue!$F$2:$J$259,5,0))=16,0,VLOOKUP(M80,Catalogue!$F$2:$J$259,5,0))</f>
        <v>0</v>
      </c>
      <c r="O80" s="231"/>
      <c r="P80" s="282" t="str">
        <f>IF(TYPE(VLOOKUP(O80,Catalogue!$F$2:$J$259,3,0))=16," ",VLOOKUP(O80,Catalogue!$F$2:$J$259,3,0))</f>
        <v xml:space="preserve"> </v>
      </c>
      <c r="Q80" s="228">
        <f>IF(TYPE(VLOOKUP(O80,Catalogue!$F$2:$J$259,5,0))=16,0,VLOOKUP(O80,Catalogue!$F$2:$J$259,5,0))</f>
        <v>0</v>
      </c>
      <c r="R80" s="231"/>
      <c r="S80" s="282" t="str">
        <f>IF(TYPE(VLOOKUP(R80,Catalogue!$F$2:$J$259,3,0))=16," ",VLOOKUP(R80,Catalogue!$F$2:$J$259,3,0))</f>
        <v xml:space="preserve"> </v>
      </c>
      <c r="T80" s="228">
        <f>IF(TYPE(VLOOKUP(R80,Catalogue!$F$2:$J$259,5,0))=16,0,VLOOKUP(R80,Catalogue!$F$2:$J$259,5,0))</f>
        <v>0</v>
      </c>
      <c r="U80" s="231"/>
      <c r="V80" s="227" t="str">
        <f>IF(TYPE(VLOOKUP(U80,Catalogue!$F$2:$J$259,3,0))=16," ",VLOOKUP(U80,Catalogue!$F$2:$J$259,3,0))</f>
        <v xml:space="preserve"> </v>
      </c>
      <c r="W80" s="228">
        <f>IF(TYPE(VLOOKUP(U80,Catalogue!$F$2:$J$259,5,0))=16,0,VLOOKUP(U80,Catalogue!$F$2:$J$259,5,0))</f>
        <v>0</v>
      </c>
      <c r="X80" s="256">
        <v>3.1</v>
      </c>
      <c r="Y80" s="256">
        <v>0.52</v>
      </c>
      <c r="Z80" s="256">
        <v>1</v>
      </c>
      <c r="AA80" s="256">
        <f t="shared" si="4"/>
        <v>1.6120000000000001</v>
      </c>
      <c r="AB80" s="228">
        <f t="shared" si="15"/>
        <v>0</v>
      </c>
      <c r="AC80" s="228">
        <f t="shared" si="16"/>
        <v>0</v>
      </c>
      <c r="AD80" s="228">
        <f t="shared" si="17"/>
        <v>0</v>
      </c>
      <c r="AE80" s="231"/>
      <c r="AF80" s="227" t="str">
        <f>IF(TYPE(VLOOKUP(AE80,Catalogue!$F$2:$J$259,3,0))=16," ",VLOOKUP(AE80,Catalogue!$F$2:$J$259,3,0))</f>
        <v xml:space="preserve"> </v>
      </c>
      <c r="AG80" s="228">
        <f>IF(TYPE(VLOOKUP(AE80,Catalogue!$F$2:$J$259,5,0))=16,0,VLOOKUP(AE80,Catalogue!$F$2:$J$259,5,0))</f>
        <v>0</v>
      </c>
      <c r="AH80" s="227"/>
      <c r="AI80" s="228">
        <f t="shared" si="9"/>
        <v>0</v>
      </c>
      <c r="AJ80" s="228" t="s">
        <v>1045</v>
      </c>
      <c r="AK80" s="261">
        <f t="shared" si="14"/>
        <v>0</v>
      </c>
    </row>
    <row r="81" spans="1:37" ht="22.5">
      <c r="A81" s="401"/>
      <c r="B81" s="271"/>
      <c r="C81" s="258" t="s">
        <v>1042</v>
      </c>
      <c r="D81" s="258" t="s">
        <v>1043</v>
      </c>
      <c r="E81" s="258">
        <v>560</v>
      </c>
      <c r="F81" s="258" t="s">
        <v>1044</v>
      </c>
      <c r="G81" s="258"/>
      <c r="H81" s="258" t="s">
        <v>1040</v>
      </c>
      <c r="I81" s="258" t="s">
        <v>1041</v>
      </c>
      <c r="J81" s="258" t="s">
        <v>226</v>
      </c>
      <c r="K81" s="227"/>
      <c r="L81" s="228">
        <f>IF(TYPE(VLOOKUP(K81,Catalogue!$F$2:$J$259,5,0))=16,0,VLOOKUP(K81,Catalogue!$F$2:$J$259,5,0))</f>
        <v>0</v>
      </c>
      <c r="M81" s="227"/>
      <c r="N81" s="228">
        <f>IF(TYPE(VLOOKUP(M81,Catalogue!$F$2:$J$259,5,0))=16,0,VLOOKUP(M81,Catalogue!$F$2:$J$259,5,0))</f>
        <v>0</v>
      </c>
      <c r="O81" s="231"/>
      <c r="P81" s="282" t="str">
        <f>IF(TYPE(VLOOKUP(O81,Catalogue!$F$2:$J$259,3,0))=16," ",VLOOKUP(O81,Catalogue!$F$2:$J$259,3,0))</f>
        <v xml:space="preserve"> </v>
      </c>
      <c r="Q81" s="228">
        <f>IF(TYPE(VLOOKUP(O81,Catalogue!$F$2:$J$259,5,0))=16,0,VLOOKUP(O81,Catalogue!$F$2:$J$259,5,0))</f>
        <v>0</v>
      </c>
      <c r="R81" s="231"/>
      <c r="S81" s="282" t="str">
        <f>IF(TYPE(VLOOKUP(R81,Catalogue!$F$2:$J$259,3,0))=16," ",VLOOKUP(R81,Catalogue!$F$2:$J$259,3,0))</f>
        <v xml:space="preserve"> </v>
      </c>
      <c r="T81" s="228">
        <f>IF(TYPE(VLOOKUP(R81,Catalogue!$F$2:$J$259,5,0))=16,0,VLOOKUP(R81,Catalogue!$F$2:$J$259,5,0))</f>
        <v>0</v>
      </c>
      <c r="U81" s="231"/>
      <c r="V81" s="227" t="str">
        <f>IF(TYPE(VLOOKUP(U81,Catalogue!$F$2:$J$259,3,0))=16," ",VLOOKUP(U81,Catalogue!$F$2:$J$259,3,0))</f>
        <v xml:space="preserve"> </v>
      </c>
      <c r="W81" s="228">
        <f>IF(TYPE(VLOOKUP(U81,Catalogue!$F$2:$J$259,5,0))=16,0,VLOOKUP(U81,Catalogue!$F$2:$J$259,5,0))</f>
        <v>0</v>
      </c>
      <c r="X81" s="256">
        <v>2.2400000000000002</v>
      </c>
      <c r="Y81" s="256">
        <v>0.9</v>
      </c>
      <c r="Z81" s="256">
        <v>1</v>
      </c>
      <c r="AA81" s="256">
        <f t="shared" si="4"/>
        <v>2.0160000000000005</v>
      </c>
      <c r="AB81" s="228">
        <f t="shared" si="15"/>
        <v>0</v>
      </c>
      <c r="AC81" s="228">
        <f t="shared" si="16"/>
        <v>0</v>
      </c>
      <c r="AD81" s="228">
        <f t="shared" si="17"/>
        <v>0</v>
      </c>
      <c r="AE81" s="231"/>
      <c r="AF81" s="227" t="str">
        <f>IF(TYPE(VLOOKUP(AE81,Catalogue!$F$2:$J$259,3,0))=16," ",VLOOKUP(AE81,Catalogue!$F$2:$J$259,3,0))</f>
        <v xml:space="preserve"> </v>
      </c>
      <c r="AG81" s="228">
        <f>IF(TYPE(VLOOKUP(AE81,Catalogue!$F$2:$J$259,5,0))=16,0,VLOOKUP(AE81,Catalogue!$F$2:$J$259,5,0))</f>
        <v>0</v>
      </c>
      <c r="AH81" s="227"/>
      <c r="AI81" s="228">
        <f t="shared" si="9"/>
        <v>0</v>
      </c>
      <c r="AJ81" s="228" t="s">
        <v>1046</v>
      </c>
      <c r="AK81" s="261">
        <f t="shared" si="14"/>
        <v>0</v>
      </c>
    </row>
    <row r="82" spans="1:37" ht="22.5">
      <c r="A82" s="402">
        <v>278</v>
      </c>
      <c r="B82" s="271"/>
      <c r="C82" s="258" t="s">
        <v>1047</v>
      </c>
      <c r="D82" s="258" t="s">
        <v>1048</v>
      </c>
      <c r="E82" s="258" t="s">
        <v>1049</v>
      </c>
      <c r="F82" s="258" t="s">
        <v>1044</v>
      </c>
      <c r="G82" s="258"/>
      <c r="H82" s="258" t="s">
        <v>1050</v>
      </c>
      <c r="I82" s="258" t="s">
        <v>1041</v>
      </c>
      <c r="J82" s="258" t="s">
        <v>226</v>
      </c>
      <c r="K82" s="227" t="s">
        <v>242</v>
      </c>
      <c r="L82" s="228">
        <f>IF(TYPE(VLOOKUP(K82,Catalogue!$F$2:$J$259,5,0))=16,0,VLOOKUP(K82,Catalogue!$F$2:$J$259,5,0))</f>
        <v>40000</v>
      </c>
      <c r="M82" s="227"/>
      <c r="N82" s="228">
        <f>IF(TYPE(VLOOKUP(M82,Catalogue!$F$2:$J$259,5,0))=16,0,VLOOKUP(M82,Catalogue!$F$2:$J$259,5,0))</f>
        <v>0</v>
      </c>
      <c r="O82" s="231"/>
      <c r="P82" s="282" t="str">
        <f>IF(TYPE(VLOOKUP(O82,Catalogue!$F$2:$J$259,3,0))=16," ",VLOOKUP(O82,Catalogue!$F$2:$J$259,3,0))</f>
        <v xml:space="preserve"> </v>
      </c>
      <c r="Q82" s="228">
        <f>IF(TYPE(VLOOKUP(O82,Catalogue!$F$2:$J$259,5,0))=16,0,VLOOKUP(O82,Catalogue!$F$2:$J$259,5,0))</f>
        <v>0</v>
      </c>
      <c r="R82" s="231"/>
      <c r="S82" s="282" t="str">
        <f>IF(TYPE(VLOOKUP(R82,Catalogue!$F$2:$J$259,3,0))=16," ",VLOOKUP(R82,Catalogue!$F$2:$J$259,3,0))</f>
        <v xml:space="preserve"> </v>
      </c>
      <c r="T82" s="228">
        <f>IF(TYPE(VLOOKUP(R82,Catalogue!$F$2:$J$259,5,0))=16,0,VLOOKUP(R82,Catalogue!$F$2:$J$259,5,0))</f>
        <v>0</v>
      </c>
      <c r="U82" s="231"/>
      <c r="V82" s="227" t="str">
        <f>IF(TYPE(VLOOKUP(U82,Catalogue!$F$2:$J$259,3,0))=16," ",VLOOKUP(U82,Catalogue!$F$2:$J$259,3,0))</f>
        <v xml:space="preserve"> </v>
      </c>
      <c r="W82" s="228">
        <f>IF(TYPE(VLOOKUP(U82,Catalogue!$F$2:$J$259,5,0))=16,0,VLOOKUP(U82,Catalogue!$F$2:$J$259,5,0))</f>
        <v>0</v>
      </c>
      <c r="X82" s="256">
        <v>0.83</v>
      </c>
      <c r="Y82" s="256">
        <v>0.63</v>
      </c>
      <c r="Z82" s="256">
        <v>1</v>
      </c>
      <c r="AA82" s="256">
        <f t="shared" si="4"/>
        <v>0.52290000000000003</v>
      </c>
      <c r="AB82" s="228">
        <f t="shared" si="15"/>
        <v>0</v>
      </c>
      <c r="AC82" s="228">
        <f t="shared" si="16"/>
        <v>0</v>
      </c>
      <c r="AD82" s="228">
        <f t="shared" si="17"/>
        <v>0</v>
      </c>
      <c r="AE82" s="231"/>
      <c r="AF82" s="227" t="str">
        <f>IF(TYPE(VLOOKUP(AE82,Catalogue!$F$2:$J$259,3,0))=16," ",VLOOKUP(AE82,Catalogue!$F$2:$J$259,3,0))</f>
        <v xml:space="preserve"> </v>
      </c>
      <c r="AG82" s="228">
        <f>IF(TYPE(VLOOKUP(AE82,Catalogue!$F$2:$J$259,5,0))=16,0,VLOOKUP(AE82,Catalogue!$F$2:$J$259,5,0))</f>
        <v>0</v>
      </c>
      <c r="AH82" s="227"/>
      <c r="AI82" s="228">
        <f t="shared" si="9"/>
        <v>0</v>
      </c>
      <c r="AJ82" s="228" t="s">
        <v>939</v>
      </c>
      <c r="AK82" s="261">
        <f t="shared" si="14"/>
        <v>40000</v>
      </c>
    </row>
    <row r="83" spans="1:37" ht="22.5">
      <c r="A83" s="402"/>
      <c r="B83" s="271"/>
      <c r="C83" s="258" t="s">
        <v>1047</v>
      </c>
      <c r="D83" s="258" t="s">
        <v>1048</v>
      </c>
      <c r="E83" s="258" t="s">
        <v>1049</v>
      </c>
      <c r="F83" s="258" t="s">
        <v>1044</v>
      </c>
      <c r="G83" s="258"/>
      <c r="H83" s="258" t="s">
        <v>1050</v>
      </c>
      <c r="I83" s="258" t="s">
        <v>1041</v>
      </c>
      <c r="J83" s="258" t="s">
        <v>226</v>
      </c>
      <c r="K83" s="227"/>
      <c r="L83" s="228">
        <f>IF(TYPE(VLOOKUP(K83,Catalogue!$F$2:$J$259,5,0))=16,0,VLOOKUP(K83,Catalogue!$F$2:$J$259,5,0))</f>
        <v>0</v>
      </c>
      <c r="M83" s="227"/>
      <c r="N83" s="228">
        <f>IF(TYPE(VLOOKUP(M83,Catalogue!$F$2:$J$259,5,0))=16,0,VLOOKUP(M83,Catalogue!$F$2:$J$259,5,0))</f>
        <v>0</v>
      </c>
      <c r="O83" s="231"/>
      <c r="P83" s="282" t="str">
        <f>IF(TYPE(VLOOKUP(O83,Catalogue!$F$2:$J$259,3,0))=16," ",VLOOKUP(O83,Catalogue!$F$2:$J$259,3,0))</f>
        <v xml:space="preserve"> </v>
      </c>
      <c r="Q83" s="228">
        <f>IF(TYPE(VLOOKUP(O83,Catalogue!$F$2:$J$259,5,0))=16,0,VLOOKUP(O83,Catalogue!$F$2:$J$259,5,0))</f>
        <v>0</v>
      </c>
      <c r="R83" s="231"/>
      <c r="S83" s="282" t="str">
        <f>IF(TYPE(VLOOKUP(R83,Catalogue!$F$2:$J$259,3,0))=16," ",VLOOKUP(R83,Catalogue!$F$2:$J$259,3,0))</f>
        <v xml:space="preserve"> </v>
      </c>
      <c r="T83" s="228">
        <f>IF(TYPE(VLOOKUP(R83,Catalogue!$F$2:$J$259,5,0))=16,0,VLOOKUP(R83,Catalogue!$F$2:$J$259,5,0))</f>
        <v>0</v>
      </c>
      <c r="U83" s="231"/>
      <c r="V83" s="227" t="str">
        <f>IF(TYPE(VLOOKUP(U83,Catalogue!$F$2:$J$259,3,0))=16," ",VLOOKUP(U83,Catalogue!$F$2:$J$259,3,0))</f>
        <v xml:space="preserve"> </v>
      </c>
      <c r="W83" s="228">
        <f>IF(TYPE(VLOOKUP(U83,Catalogue!$F$2:$J$259,5,0))=16,0,VLOOKUP(U83,Catalogue!$F$2:$J$259,5,0))</f>
        <v>0</v>
      </c>
      <c r="X83" s="256">
        <v>1</v>
      </c>
      <c r="Y83" s="256">
        <v>0.63</v>
      </c>
      <c r="Z83" s="256">
        <v>1</v>
      </c>
      <c r="AA83" s="256">
        <f t="shared" si="4"/>
        <v>0.63</v>
      </c>
      <c r="AB83" s="228">
        <f t="shared" si="15"/>
        <v>0</v>
      </c>
      <c r="AC83" s="228">
        <f t="shared" si="16"/>
        <v>0</v>
      </c>
      <c r="AD83" s="228">
        <f t="shared" si="17"/>
        <v>0</v>
      </c>
      <c r="AE83" s="231"/>
      <c r="AF83" s="227" t="str">
        <f>IF(TYPE(VLOOKUP(AE83,Catalogue!$F$2:$J$259,3,0))=16," ",VLOOKUP(AE83,Catalogue!$F$2:$J$259,3,0))</f>
        <v xml:space="preserve"> </v>
      </c>
      <c r="AG83" s="228">
        <f>IF(TYPE(VLOOKUP(AE83,Catalogue!$F$2:$J$259,5,0))=16,0,VLOOKUP(AE83,Catalogue!$F$2:$J$259,5,0))</f>
        <v>0</v>
      </c>
      <c r="AH83" s="227"/>
      <c r="AI83" s="228">
        <f t="shared" si="9"/>
        <v>0</v>
      </c>
      <c r="AJ83" s="228" t="s">
        <v>921</v>
      </c>
      <c r="AK83" s="261">
        <f t="shared" si="14"/>
        <v>0</v>
      </c>
    </row>
    <row r="84" spans="1:37" ht="22.5">
      <c r="A84" s="402"/>
      <c r="B84" s="271"/>
      <c r="C84" s="258" t="s">
        <v>1047</v>
      </c>
      <c r="D84" s="258" t="s">
        <v>1048</v>
      </c>
      <c r="E84" s="258" t="s">
        <v>1049</v>
      </c>
      <c r="F84" s="258" t="s">
        <v>1044</v>
      </c>
      <c r="G84" s="258"/>
      <c r="H84" s="258" t="s">
        <v>1050</v>
      </c>
      <c r="I84" s="258" t="s">
        <v>1041</v>
      </c>
      <c r="J84" s="258" t="s">
        <v>226</v>
      </c>
      <c r="K84" s="227"/>
      <c r="L84" s="228">
        <f>IF(TYPE(VLOOKUP(K84,Catalogue!$F$2:$J$259,5,0))=16,0,VLOOKUP(K84,Catalogue!$F$2:$J$259,5,0))</f>
        <v>0</v>
      </c>
      <c r="M84" s="227"/>
      <c r="N84" s="228">
        <f>IF(TYPE(VLOOKUP(M84,Catalogue!$F$2:$J$259,5,0))=16,0,VLOOKUP(M84,Catalogue!$F$2:$J$259,5,0))</f>
        <v>0</v>
      </c>
      <c r="O84" s="231"/>
      <c r="P84" s="282" t="str">
        <f>IF(TYPE(VLOOKUP(O84,Catalogue!$F$2:$J$259,3,0))=16," ",VLOOKUP(O84,Catalogue!$F$2:$J$259,3,0))</f>
        <v xml:space="preserve"> </v>
      </c>
      <c r="Q84" s="228">
        <f>IF(TYPE(VLOOKUP(O84,Catalogue!$F$2:$J$259,5,0))=16,0,VLOOKUP(O84,Catalogue!$F$2:$J$259,5,0))</f>
        <v>0</v>
      </c>
      <c r="R84" s="231"/>
      <c r="S84" s="282" t="str">
        <f>IF(TYPE(VLOOKUP(R84,Catalogue!$F$2:$J$259,3,0))=16," ",VLOOKUP(R84,Catalogue!$F$2:$J$259,3,0))</f>
        <v xml:space="preserve"> </v>
      </c>
      <c r="T84" s="228">
        <f>IF(TYPE(VLOOKUP(R84,Catalogue!$F$2:$J$259,5,0))=16,0,VLOOKUP(R84,Catalogue!$F$2:$J$259,5,0))</f>
        <v>0</v>
      </c>
      <c r="U84" s="231"/>
      <c r="V84" s="227" t="str">
        <f>IF(TYPE(VLOOKUP(U84,Catalogue!$F$2:$J$259,3,0))=16," ",VLOOKUP(U84,Catalogue!$F$2:$J$259,3,0))</f>
        <v xml:space="preserve"> </v>
      </c>
      <c r="W84" s="228">
        <f>IF(TYPE(VLOOKUP(U84,Catalogue!$F$2:$J$259,5,0))=16,0,VLOOKUP(U84,Catalogue!$F$2:$J$259,5,0))</f>
        <v>0</v>
      </c>
      <c r="X84" s="256">
        <v>2.86</v>
      </c>
      <c r="Y84" s="256">
        <v>0.73</v>
      </c>
      <c r="Z84" s="256">
        <v>1</v>
      </c>
      <c r="AA84" s="256">
        <f t="shared" si="4"/>
        <v>2.0877999999999997</v>
      </c>
      <c r="AB84" s="228">
        <f t="shared" si="15"/>
        <v>0</v>
      </c>
      <c r="AC84" s="228">
        <f t="shared" si="16"/>
        <v>0</v>
      </c>
      <c r="AD84" s="228">
        <f t="shared" si="17"/>
        <v>0</v>
      </c>
      <c r="AE84" s="231"/>
      <c r="AF84" s="227" t="str">
        <f>IF(TYPE(VLOOKUP(AE84,Catalogue!$F$2:$J$259,3,0))=16," ",VLOOKUP(AE84,Catalogue!$F$2:$J$259,3,0))</f>
        <v xml:space="preserve"> </v>
      </c>
      <c r="AG84" s="228">
        <f>IF(TYPE(VLOOKUP(AE84,Catalogue!$F$2:$J$259,5,0))=16,0,VLOOKUP(AE84,Catalogue!$F$2:$J$259,5,0))</f>
        <v>0</v>
      </c>
      <c r="AH84" s="227"/>
      <c r="AI84" s="228">
        <f t="shared" ref="AI84:AI126" si="18">AG84*AH84</f>
        <v>0</v>
      </c>
      <c r="AJ84" s="228" t="s">
        <v>1051</v>
      </c>
      <c r="AK84" s="261">
        <f t="shared" si="14"/>
        <v>0</v>
      </c>
    </row>
    <row r="85" spans="1:37" ht="22.5">
      <c r="A85" s="402"/>
      <c r="B85" s="271"/>
      <c r="C85" s="258" t="s">
        <v>1047</v>
      </c>
      <c r="D85" s="258" t="s">
        <v>1048</v>
      </c>
      <c r="E85" s="258" t="s">
        <v>1049</v>
      </c>
      <c r="F85" s="258" t="s">
        <v>1044</v>
      </c>
      <c r="G85" s="258"/>
      <c r="H85" s="258" t="s">
        <v>1050</v>
      </c>
      <c r="I85" s="258" t="s">
        <v>1041</v>
      </c>
      <c r="J85" s="258" t="s">
        <v>226</v>
      </c>
      <c r="K85" s="227"/>
      <c r="L85" s="228">
        <f>IF(TYPE(VLOOKUP(K85,Catalogue!$F$2:$J$259,5,0))=16,0,VLOOKUP(K85,Catalogue!$F$2:$J$259,5,0))</f>
        <v>0</v>
      </c>
      <c r="M85" s="227"/>
      <c r="N85" s="228">
        <f>IF(TYPE(VLOOKUP(M85,Catalogue!$F$2:$J$259,5,0))=16,0,VLOOKUP(M85,Catalogue!$F$2:$J$259,5,0))</f>
        <v>0</v>
      </c>
      <c r="O85" s="231"/>
      <c r="P85" s="282" t="str">
        <f>IF(TYPE(VLOOKUP(O85,Catalogue!$F$2:$J$259,3,0))=16," ",VLOOKUP(O85,Catalogue!$F$2:$J$259,3,0))</f>
        <v xml:space="preserve"> </v>
      </c>
      <c r="Q85" s="228">
        <f>IF(TYPE(VLOOKUP(O85,Catalogue!$F$2:$J$259,5,0))=16,0,VLOOKUP(O85,Catalogue!$F$2:$J$259,5,0))</f>
        <v>0</v>
      </c>
      <c r="R85" s="231"/>
      <c r="S85" s="282" t="str">
        <f>IF(TYPE(VLOOKUP(R85,Catalogue!$F$2:$J$259,3,0))=16," ",VLOOKUP(R85,Catalogue!$F$2:$J$259,3,0))</f>
        <v xml:space="preserve"> </v>
      </c>
      <c r="T85" s="228">
        <f>IF(TYPE(VLOOKUP(R85,Catalogue!$F$2:$J$259,5,0))=16,0,VLOOKUP(R85,Catalogue!$F$2:$J$259,5,0))</f>
        <v>0</v>
      </c>
      <c r="U85" s="231"/>
      <c r="V85" s="227" t="str">
        <f>IF(TYPE(VLOOKUP(U85,Catalogue!$F$2:$J$259,3,0))=16," ",VLOOKUP(U85,Catalogue!$F$2:$J$259,3,0))</f>
        <v xml:space="preserve"> </v>
      </c>
      <c r="W85" s="228">
        <f>IF(TYPE(VLOOKUP(U85,Catalogue!$F$2:$J$259,5,0))=16,0,VLOOKUP(U85,Catalogue!$F$2:$J$259,5,0))</f>
        <v>0</v>
      </c>
      <c r="X85" s="256">
        <v>0.6</v>
      </c>
      <c r="Y85" s="256">
        <v>1.4</v>
      </c>
      <c r="Z85" s="256">
        <v>1</v>
      </c>
      <c r="AA85" s="256">
        <f t="shared" si="4"/>
        <v>0.84</v>
      </c>
      <c r="AB85" s="228">
        <f t="shared" si="15"/>
        <v>0</v>
      </c>
      <c r="AC85" s="228">
        <f t="shared" si="16"/>
        <v>0</v>
      </c>
      <c r="AD85" s="228">
        <f t="shared" si="17"/>
        <v>0</v>
      </c>
      <c r="AE85" s="231"/>
      <c r="AF85" s="227" t="str">
        <f>IF(TYPE(VLOOKUP(AE85,Catalogue!$F$2:$J$259,3,0))=16," ",VLOOKUP(AE85,Catalogue!$F$2:$J$259,3,0))</f>
        <v xml:space="preserve"> </v>
      </c>
      <c r="AG85" s="228">
        <f>IF(TYPE(VLOOKUP(AE85,Catalogue!$F$2:$J$259,5,0))=16,0,VLOOKUP(AE85,Catalogue!$F$2:$J$259,5,0))</f>
        <v>0</v>
      </c>
      <c r="AH85" s="227"/>
      <c r="AI85" s="228">
        <f t="shared" si="18"/>
        <v>0</v>
      </c>
      <c r="AJ85" s="228" t="s">
        <v>919</v>
      </c>
      <c r="AK85" s="261">
        <f t="shared" si="14"/>
        <v>0</v>
      </c>
    </row>
    <row r="86" spans="1:37" s="265" customFormat="1" ht="22.5">
      <c r="A86" s="402">
        <v>279</v>
      </c>
      <c r="B86" s="279"/>
      <c r="C86" s="258" t="s">
        <v>1052</v>
      </c>
      <c r="D86" s="258" t="s">
        <v>1053</v>
      </c>
      <c r="E86" s="258" t="s">
        <v>1054</v>
      </c>
      <c r="F86" s="258" t="s">
        <v>1055</v>
      </c>
      <c r="G86" s="258"/>
      <c r="H86" s="258" t="s">
        <v>1050</v>
      </c>
      <c r="I86" s="258" t="s">
        <v>1041</v>
      </c>
      <c r="J86" s="258" t="s">
        <v>226</v>
      </c>
      <c r="K86" s="227" t="s">
        <v>242</v>
      </c>
      <c r="L86" s="228">
        <f>IF(TYPE(VLOOKUP(K86,Catalogue!$F$2:$J$259,5,0))=16,0,VLOOKUP(K86,Catalogue!$F$2:$J$259,5,0))</f>
        <v>40000</v>
      </c>
      <c r="M86" s="227"/>
      <c r="N86" s="228">
        <f>IF(TYPE(VLOOKUP(M86,Catalogue!$F$2:$J$259,5,0))=16,0,VLOOKUP(M86,Catalogue!$F$2:$J$259,5,0))</f>
        <v>0</v>
      </c>
      <c r="O86" s="231"/>
      <c r="P86" s="282" t="str">
        <f>IF(TYPE(VLOOKUP(O86,Catalogue!$F$2:$J$259,3,0))=16," ",VLOOKUP(O86,Catalogue!$F$2:$J$259,3,0))</f>
        <v xml:space="preserve"> </v>
      </c>
      <c r="Q86" s="228">
        <f>IF(TYPE(VLOOKUP(O86,Catalogue!$F$2:$J$259,5,0))=16,0,VLOOKUP(O86,Catalogue!$F$2:$J$259,5,0))</f>
        <v>0</v>
      </c>
      <c r="R86" s="231"/>
      <c r="S86" s="282" t="str">
        <f>IF(TYPE(VLOOKUP(R86,Catalogue!$F$2:$J$259,3,0))=16," ",VLOOKUP(R86,Catalogue!$F$2:$J$259,3,0))</f>
        <v xml:space="preserve"> </v>
      </c>
      <c r="T86" s="228">
        <f>IF(TYPE(VLOOKUP(R86,Catalogue!$F$2:$J$259,5,0))=16,0,VLOOKUP(R86,Catalogue!$F$2:$J$259,5,0))</f>
        <v>0</v>
      </c>
      <c r="U86" s="231"/>
      <c r="V86" s="227" t="str">
        <f>IF(TYPE(VLOOKUP(U86,Catalogue!$F$2:$J$259,3,0))=16," ",VLOOKUP(U86,Catalogue!$F$2:$J$259,3,0))</f>
        <v xml:space="preserve"> </v>
      </c>
      <c r="W86" s="228">
        <f>IF(TYPE(VLOOKUP(U86,Catalogue!$F$2:$J$259,5,0))=16,0,VLOOKUP(U86,Catalogue!$F$2:$J$259,5,0))</f>
        <v>0</v>
      </c>
      <c r="X86" s="264">
        <v>3.66</v>
      </c>
      <c r="Y86" s="264">
        <v>0.7</v>
      </c>
      <c r="Z86" s="264">
        <v>1</v>
      </c>
      <c r="AA86" s="256">
        <f t="shared" si="4"/>
        <v>2.5619999999999998</v>
      </c>
      <c r="AB86" s="228">
        <f t="shared" si="15"/>
        <v>0</v>
      </c>
      <c r="AC86" s="228">
        <f t="shared" si="16"/>
        <v>0</v>
      </c>
      <c r="AD86" s="228">
        <f t="shared" si="17"/>
        <v>0</v>
      </c>
      <c r="AE86" s="231"/>
      <c r="AF86" s="227" t="str">
        <f>IF(TYPE(VLOOKUP(AE86,Catalogue!$F$2:$J$259,3,0))=16," ",VLOOKUP(AE86,Catalogue!$F$2:$J$259,3,0))</f>
        <v xml:space="preserve"> </v>
      </c>
      <c r="AG86" s="228">
        <f>IF(TYPE(VLOOKUP(AE86,Catalogue!$F$2:$J$259,5,0))=16,0,VLOOKUP(AE86,Catalogue!$F$2:$J$259,5,0))</f>
        <v>0</v>
      </c>
      <c r="AH86" s="262"/>
      <c r="AI86" s="228">
        <f t="shared" si="18"/>
        <v>0</v>
      </c>
      <c r="AJ86" s="263" t="s">
        <v>1056</v>
      </c>
      <c r="AK86" s="261">
        <f t="shared" si="14"/>
        <v>40000</v>
      </c>
    </row>
    <row r="87" spans="1:37" ht="22.5">
      <c r="A87" s="402"/>
      <c r="B87" s="271"/>
      <c r="C87" s="258" t="s">
        <v>1052</v>
      </c>
      <c r="D87" s="258" t="s">
        <v>1053</v>
      </c>
      <c r="E87" s="258" t="s">
        <v>1054</v>
      </c>
      <c r="F87" s="258" t="s">
        <v>1055</v>
      </c>
      <c r="G87" s="258"/>
      <c r="H87" s="258" t="s">
        <v>1050</v>
      </c>
      <c r="I87" s="258" t="s">
        <v>1041</v>
      </c>
      <c r="J87" s="258" t="s">
        <v>226</v>
      </c>
      <c r="K87" s="227"/>
      <c r="L87" s="228">
        <f>IF(TYPE(VLOOKUP(K87,Catalogue!$F$2:$J$259,5,0))=16,0,VLOOKUP(K87,Catalogue!$F$2:$J$259,5,0))</f>
        <v>0</v>
      </c>
      <c r="M87" s="227"/>
      <c r="N87" s="228">
        <f>IF(TYPE(VLOOKUP(M87,Catalogue!$F$2:$J$259,5,0))=16,0,VLOOKUP(M87,Catalogue!$F$2:$J$259,5,0))</f>
        <v>0</v>
      </c>
      <c r="O87" s="231"/>
      <c r="P87" s="282" t="str">
        <f>IF(TYPE(VLOOKUP(O87,Catalogue!$F$2:$J$259,3,0))=16," ",VLOOKUP(O87,Catalogue!$F$2:$J$259,3,0))</f>
        <v xml:space="preserve"> </v>
      </c>
      <c r="Q87" s="228">
        <f>IF(TYPE(VLOOKUP(O87,Catalogue!$F$2:$J$259,5,0))=16,0,VLOOKUP(O87,Catalogue!$F$2:$J$259,5,0))</f>
        <v>0</v>
      </c>
      <c r="R87" s="231"/>
      <c r="S87" s="282" t="str">
        <f>IF(TYPE(VLOOKUP(R87,Catalogue!$F$2:$J$259,3,0))=16," ",VLOOKUP(R87,Catalogue!$F$2:$J$259,3,0))</f>
        <v xml:space="preserve"> </v>
      </c>
      <c r="T87" s="228">
        <f>IF(TYPE(VLOOKUP(R87,Catalogue!$F$2:$J$259,5,0))=16,0,VLOOKUP(R87,Catalogue!$F$2:$J$259,5,0))</f>
        <v>0</v>
      </c>
      <c r="U87" s="231"/>
      <c r="V87" s="227" t="str">
        <f>IF(TYPE(VLOOKUP(U87,Catalogue!$F$2:$J$259,3,0))=16," ",VLOOKUP(U87,Catalogue!$F$2:$J$259,3,0))</f>
        <v xml:space="preserve"> </v>
      </c>
      <c r="W87" s="228">
        <f>IF(TYPE(VLOOKUP(U87,Catalogue!$F$2:$J$259,5,0))=16,0,VLOOKUP(U87,Catalogue!$F$2:$J$259,5,0))</f>
        <v>0</v>
      </c>
      <c r="X87" s="256">
        <v>0.73</v>
      </c>
      <c r="Y87" s="256">
        <v>1.5</v>
      </c>
      <c r="Z87" s="256">
        <v>1</v>
      </c>
      <c r="AA87" s="256">
        <f t="shared" si="4"/>
        <v>1.095</v>
      </c>
      <c r="AB87" s="228">
        <f t="shared" si="15"/>
        <v>0</v>
      </c>
      <c r="AC87" s="228">
        <f t="shared" si="16"/>
        <v>0</v>
      </c>
      <c r="AD87" s="228">
        <f t="shared" si="17"/>
        <v>0</v>
      </c>
      <c r="AE87" s="231"/>
      <c r="AF87" s="227" t="str">
        <f>IF(TYPE(VLOOKUP(AE87,Catalogue!$F$2:$J$259,3,0))=16," ",VLOOKUP(AE87,Catalogue!$F$2:$J$259,3,0))</f>
        <v xml:space="preserve"> </v>
      </c>
      <c r="AG87" s="228">
        <f>IF(TYPE(VLOOKUP(AE87,Catalogue!$F$2:$J$259,5,0))=16,0,VLOOKUP(AE87,Catalogue!$F$2:$J$259,5,0))</f>
        <v>0</v>
      </c>
      <c r="AH87" s="227"/>
      <c r="AI87" s="228">
        <f t="shared" si="18"/>
        <v>0</v>
      </c>
      <c r="AJ87" s="228" t="s">
        <v>924</v>
      </c>
      <c r="AK87" s="261">
        <f t="shared" si="14"/>
        <v>0</v>
      </c>
    </row>
    <row r="88" spans="1:37" ht="22.5">
      <c r="A88" s="402">
        <v>280</v>
      </c>
      <c r="B88" s="271"/>
      <c r="C88" s="258" t="s">
        <v>1057</v>
      </c>
      <c r="D88" s="258" t="s">
        <v>1058</v>
      </c>
      <c r="E88" s="258" t="s">
        <v>1059</v>
      </c>
      <c r="F88" s="258" t="s">
        <v>1055</v>
      </c>
      <c r="G88" s="258"/>
      <c r="H88" s="258" t="s">
        <v>1050</v>
      </c>
      <c r="I88" s="258" t="s">
        <v>1041</v>
      </c>
      <c r="J88" s="258" t="s">
        <v>226</v>
      </c>
      <c r="K88" s="227" t="s">
        <v>242</v>
      </c>
      <c r="L88" s="228">
        <f>IF(TYPE(VLOOKUP(K88,Catalogue!$F$2:$J$259,5,0))=16,0,VLOOKUP(K88,Catalogue!$F$2:$J$259,5,0))</f>
        <v>40000</v>
      </c>
      <c r="M88" s="227"/>
      <c r="N88" s="228">
        <f>IF(TYPE(VLOOKUP(M88,Catalogue!$F$2:$J$259,5,0))=16,0,VLOOKUP(M88,Catalogue!$F$2:$J$259,5,0))</f>
        <v>0</v>
      </c>
      <c r="O88" s="231"/>
      <c r="P88" s="282" t="str">
        <f>IF(TYPE(VLOOKUP(O88,Catalogue!$F$2:$J$259,3,0))=16," ",VLOOKUP(O88,Catalogue!$F$2:$J$259,3,0))</f>
        <v xml:space="preserve"> </v>
      </c>
      <c r="Q88" s="228">
        <f>IF(TYPE(VLOOKUP(O88,Catalogue!$F$2:$J$259,5,0))=16,0,VLOOKUP(O88,Catalogue!$F$2:$J$259,5,0))</f>
        <v>0</v>
      </c>
      <c r="R88" s="231"/>
      <c r="S88" s="282" t="str">
        <f>IF(TYPE(VLOOKUP(R88,Catalogue!$F$2:$J$259,3,0))=16," ",VLOOKUP(R88,Catalogue!$F$2:$J$259,3,0))</f>
        <v xml:space="preserve"> </v>
      </c>
      <c r="T88" s="228">
        <f>IF(TYPE(VLOOKUP(R88,Catalogue!$F$2:$J$259,5,0))=16,0,VLOOKUP(R88,Catalogue!$F$2:$J$259,5,0))</f>
        <v>0</v>
      </c>
      <c r="U88" s="231"/>
      <c r="V88" s="227" t="str">
        <f>IF(TYPE(VLOOKUP(U88,Catalogue!$F$2:$J$259,3,0))=16," ",VLOOKUP(U88,Catalogue!$F$2:$J$259,3,0))</f>
        <v xml:space="preserve"> </v>
      </c>
      <c r="W88" s="228">
        <f>IF(TYPE(VLOOKUP(U88,Catalogue!$F$2:$J$259,5,0))=16,0,VLOOKUP(U88,Catalogue!$F$2:$J$259,5,0))</f>
        <v>0</v>
      </c>
      <c r="X88" s="256">
        <v>1.7</v>
      </c>
      <c r="Y88" s="256">
        <v>0.9</v>
      </c>
      <c r="Z88" s="256">
        <v>1</v>
      </c>
      <c r="AA88" s="256">
        <f t="shared" si="4"/>
        <v>1.53</v>
      </c>
      <c r="AB88" s="228">
        <f t="shared" si="15"/>
        <v>0</v>
      </c>
      <c r="AC88" s="228">
        <f t="shared" si="16"/>
        <v>0</v>
      </c>
      <c r="AD88" s="228">
        <f t="shared" si="17"/>
        <v>0</v>
      </c>
      <c r="AE88" s="231"/>
      <c r="AF88" s="227" t="str">
        <f>IF(TYPE(VLOOKUP(AE88,Catalogue!$F$2:$J$259,3,0))=16," ",VLOOKUP(AE88,Catalogue!$F$2:$J$259,3,0))</f>
        <v xml:space="preserve"> </v>
      </c>
      <c r="AG88" s="228">
        <f>IF(TYPE(VLOOKUP(AE88,Catalogue!$F$2:$J$259,5,0))=16,0,VLOOKUP(AE88,Catalogue!$F$2:$J$259,5,0))</f>
        <v>0</v>
      </c>
      <c r="AH88" s="227"/>
      <c r="AI88" s="228">
        <f t="shared" si="18"/>
        <v>0</v>
      </c>
      <c r="AJ88" s="228" t="s">
        <v>1060</v>
      </c>
      <c r="AK88" s="261">
        <f t="shared" si="14"/>
        <v>40000</v>
      </c>
    </row>
    <row r="89" spans="1:37" ht="22.5">
      <c r="A89" s="402"/>
      <c r="B89" s="271"/>
      <c r="C89" s="258" t="s">
        <v>1057</v>
      </c>
      <c r="D89" s="258" t="s">
        <v>1058</v>
      </c>
      <c r="E89" s="258" t="s">
        <v>1059</v>
      </c>
      <c r="F89" s="258" t="s">
        <v>1055</v>
      </c>
      <c r="G89" s="258"/>
      <c r="H89" s="258" t="s">
        <v>1050</v>
      </c>
      <c r="I89" s="258" t="s">
        <v>1041</v>
      </c>
      <c r="J89" s="258" t="s">
        <v>226</v>
      </c>
      <c r="K89" s="227"/>
      <c r="L89" s="228">
        <f>IF(TYPE(VLOOKUP(K89,Catalogue!$F$2:$J$259,5,0))=16,0,VLOOKUP(K89,Catalogue!$F$2:$J$259,5,0))</f>
        <v>0</v>
      </c>
      <c r="M89" s="227"/>
      <c r="N89" s="228">
        <f>IF(TYPE(VLOOKUP(M89,Catalogue!$F$2:$J$259,5,0))=16,0,VLOOKUP(M89,Catalogue!$F$2:$J$259,5,0))</f>
        <v>0</v>
      </c>
      <c r="O89" s="231"/>
      <c r="P89" s="282" t="str">
        <f>IF(TYPE(VLOOKUP(O89,Catalogue!$F$2:$J$259,3,0))=16," ",VLOOKUP(O89,Catalogue!$F$2:$J$259,3,0))</f>
        <v xml:space="preserve"> </v>
      </c>
      <c r="Q89" s="228">
        <f>IF(TYPE(VLOOKUP(O89,Catalogue!$F$2:$J$259,5,0))=16,0,VLOOKUP(O89,Catalogue!$F$2:$J$259,5,0))</f>
        <v>0</v>
      </c>
      <c r="R89" s="231"/>
      <c r="S89" s="282" t="str">
        <f>IF(TYPE(VLOOKUP(R89,Catalogue!$F$2:$J$259,3,0))=16," ",VLOOKUP(R89,Catalogue!$F$2:$J$259,3,0))</f>
        <v xml:space="preserve"> </v>
      </c>
      <c r="T89" s="228">
        <f>IF(TYPE(VLOOKUP(R89,Catalogue!$F$2:$J$259,5,0))=16,0,VLOOKUP(R89,Catalogue!$F$2:$J$259,5,0))</f>
        <v>0</v>
      </c>
      <c r="U89" s="231"/>
      <c r="V89" s="227" t="str">
        <f>IF(TYPE(VLOOKUP(U89,Catalogue!$F$2:$J$259,3,0))=16," ",VLOOKUP(U89,Catalogue!$F$2:$J$259,3,0))</f>
        <v xml:space="preserve"> </v>
      </c>
      <c r="W89" s="228">
        <f>IF(TYPE(VLOOKUP(U89,Catalogue!$F$2:$J$259,5,0))=16,0,VLOOKUP(U89,Catalogue!$F$2:$J$259,5,0))</f>
        <v>0</v>
      </c>
      <c r="X89" s="256">
        <v>3.84</v>
      </c>
      <c r="Y89" s="256">
        <v>0.89500000000000002</v>
      </c>
      <c r="Z89" s="256">
        <v>1</v>
      </c>
      <c r="AA89" s="256">
        <f t="shared" si="4"/>
        <v>3.4367999999999999</v>
      </c>
      <c r="AB89" s="228">
        <f t="shared" si="15"/>
        <v>0</v>
      </c>
      <c r="AC89" s="228">
        <f t="shared" si="16"/>
        <v>0</v>
      </c>
      <c r="AD89" s="228">
        <f t="shared" si="17"/>
        <v>0</v>
      </c>
      <c r="AE89" s="231"/>
      <c r="AF89" s="227" t="str">
        <f>IF(TYPE(VLOOKUP(AE89,Catalogue!$F$2:$J$259,3,0))=16," ",VLOOKUP(AE89,Catalogue!$F$2:$J$259,3,0))</f>
        <v xml:space="preserve"> </v>
      </c>
      <c r="AG89" s="228">
        <f>IF(TYPE(VLOOKUP(AE89,Catalogue!$F$2:$J$259,5,0))=16,0,VLOOKUP(AE89,Catalogue!$F$2:$J$259,5,0))</f>
        <v>0</v>
      </c>
      <c r="AH89" s="227"/>
      <c r="AI89" s="228">
        <f t="shared" si="18"/>
        <v>0</v>
      </c>
      <c r="AJ89" s="228" t="s">
        <v>1061</v>
      </c>
      <c r="AK89" s="261">
        <f t="shared" si="14"/>
        <v>0</v>
      </c>
    </row>
    <row r="90" spans="1:37" ht="22.5">
      <c r="A90" s="402"/>
      <c r="B90" s="271"/>
      <c r="C90" s="258" t="s">
        <v>1057</v>
      </c>
      <c r="D90" s="258" t="s">
        <v>1058</v>
      </c>
      <c r="E90" s="258" t="s">
        <v>1059</v>
      </c>
      <c r="F90" s="258" t="s">
        <v>1055</v>
      </c>
      <c r="G90" s="258"/>
      <c r="H90" s="258" t="s">
        <v>1050</v>
      </c>
      <c r="I90" s="258" t="s">
        <v>1041</v>
      </c>
      <c r="J90" s="258" t="s">
        <v>226</v>
      </c>
      <c r="K90" s="227"/>
      <c r="L90" s="228">
        <f>IF(TYPE(VLOOKUP(K90,Catalogue!$F$2:$J$259,5,0))=16,0,VLOOKUP(K90,Catalogue!$F$2:$J$259,5,0))</f>
        <v>0</v>
      </c>
      <c r="M90" s="227"/>
      <c r="N90" s="228">
        <f>IF(TYPE(VLOOKUP(M90,Catalogue!$F$2:$J$259,5,0))=16,0,VLOOKUP(M90,Catalogue!$F$2:$J$259,5,0))</f>
        <v>0</v>
      </c>
      <c r="O90" s="231"/>
      <c r="P90" s="282" t="str">
        <f>IF(TYPE(VLOOKUP(O90,Catalogue!$F$2:$J$259,3,0))=16," ",VLOOKUP(O90,Catalogue!$F$2:$J$259,3,0))</f>
        <v xml:space="preserve"> </v>
      </c>
      <c r="Q90" s="228">
        <f>IF(TYPE(VLOOKUP(O90,Catalogue!$F$2:$J$259,5,0))=16,0,VLOOKUP(O90,Catalogue!$F$2:$J$259,5,0))</f>
        <v>0</v>
      </c>
      <c r="R90" s="231"/>
      <c r="S90" s="282" t="str">
        <f>IF(TYPE(VLOOKUP(R90,Catalogue!$F$2:$J$259,3,0))=16," ",VLOOKUP(R90,Catalogue!$F$2:$J$259,3,0))</f>
        <v xml:space="preserve"> </v>
      </c>
      <c r="T90" s="228">
        <f>IF(TYPE(VLOOKUP(R90,Catalogue!$F$2:$J$259,5,0))=16,0,VLOOKUP(R90,Catalogue!$F$2:$J$259,5,0))</f>
        <v>0</v>
      </c>
      <c r="U90" s="231"/>
      <c r="V90" s="227" t="str">
        <f>IF(TYPE(VLOOKUP(U90,Catalogue!$F$2:$J$259,3,0))=16," ",VLOOKUP(U90,Catalogue!$F$2:$J$259,3,0))</f>
        <v xml:space="preserve"> </v>
      </c>
      <c r="W90" s="228">
        <f>IF(TYPE(VLOOKUP(U90,Catalogue!$F$2:$J$259,5,0))=16,0,VLOOKUP(U90,Catalogue!$F$2:$J$259,5,0))</f>
        <v>0</v>
      </c>
      <c r="X90" s="256">
        <v>0.69499999999999995</v>
      </c>
      <c r="Y90" s="256">
        <v>1.74</v>
      </c>
      <c r="Z90" s="256">
        <v>1</v>
      </c>
      <c r="AA90" s="256">
        <f t="shared" si="4"/>
        <v>1.2092999999999998</v>
      </c>
      <c r="AB90" s="228">
        <f t="shared" si="15"/>
        <v>0</v>
      </c>
      <c r="AC90" s="228">
        <f t="shared" si="16"/>
        <v>0</v>
      </c>
      <c r="AD90" s="228">
        <f t="shared" si="17"/>
        <v>0</v>
      </c>
      <c r="AE90" s="231"/>
      <c r="AF90" s="227" t="str">
        <f>IF(TYPE(VLOOKUP(AE90,Catalogue!$F$2:$J$259,3,0))=16," ",VLOOKUP(AE90,Catalogue!$F$2:$J$259,3,0))</f>
        <v xml:space="preserve"> </v>
      </c>
      <c r="AG90" s="228">
        <f>IF(TYPE(VLOOKUP(AE90,Catalogue!$F$2:$J$259,5,0))=16,0,VLOOKUP(AE90,Catalogue!$F$2:$J$259,5,0))</f>
        <v>0</v>
      </c>
      <c r="AH90" s="227"/>
      <c r="AI90" s="228">
        <f t="shared" si="18"/>
        <v>0</v>
      </c>
      <c r="AJ90" s="228" t="s">
        <v>918</v>
      </c>
      <c r="AK90" s="261">
        <f t="shared" si="14"/>
        <v>0</v>
      </c>
    </row>
    <row r="91" spans="1:37" ht="22.5">
      <c r="A91" s="400">
        <v>281</v>
      </c>
      <c r="B91" s="271"/>
      <c r="C91" s="258" t="s">
        <v>1062</v>
      </c>
      <c r="D91" s="258" t="s">
        <v>1063</v>
      </c>
      <c r="E91" s="258" t="s">
        <v>1064</v>
      </c>
      <c r="F91" s="258" t="s">
        <v>1055</v>
      </c>
      <c r="G91" s="258"/>
      <c r="H91" s="258" t="s">
        <v>1050</v>
      </c>
      <c r="I91" s="258" t="s">
        <v>1041</v>
      </c>
      <c r="J91" s="258" t="s">
        <v>226</v>
      </c>
      <c r="K91" s="227" t="s">
        <v>242</v>
      </c>
      <c r="L91" s="228">
        <f>IF(TYPE(VLOOKUP(K91,Catalogue!$F$2:$J$259,5,0))=16,0,VLOOKUP(K91,Catalogue!$F$2:$J$259,5,0))</f>
        <v>40000</v>
      </c>
      <c r="M91" s="227"/>
      <c r="N91" s="228">
        <f>IF(TYPE(VLOOKUP(M91,Catalogue!$F$2:$J$259,5,0))=16,0,VLOOKUP(M91,Catalogue!$F$2:$J$259,5,0))</f>
        <v>0</v>
      </c>
      <c r="O91" s="231"/>
      <c r="P91" s="282" t="str">
        <f>IF(TYPE(VLOOKUP(O91,Catalogue!$F$2:$J$259,3,0))=16," ",VLOOKUP(O91,Catalogue!$F$2:$J$259,3,0))</f>
        <v xml:space="preserve"> </v>
      </c>
      <c r="Q91" s="228">
        <f>IF(TYPE(VLOOKUP(O91,Catalogue!$F$2:$J$259,5,0))=16,0,VLOOKUP(O91,Catalogue!$F$2:$J$259,5,0))</f>
        <v>0</v>
      </c>
      <c r="R91" s="231"/>
      <c r="S91" s="282" t="str">
        <f>IF(TYPE(VLOOKUP(R91,Catalogue!$F$2:$J$259,3,0))=16," ",VLOOKUP(R91,Catalogue!$F$2:$J$259,3,0))</f>
        <v xml:space="preserve"> </v>
      </c>
      <c r="T91" s="228">
        <f>IF(TYPE(VLOOKUP(R91,Catalogue!$F$2:$J$259,5,0))=16,0,VLOOKUP(R91,Catalogue!$F$2:$J$259,5,0))</f>
        <v>0</v>
      </c>
      <c r="U91" s="231"/>
      <c r="V91" s="227" t="str">
        <f>IF(TYPE(VLOOKUP(U91,Catalogue!$F$2:$J$259,3,0))=16," ",VLOOKUP(U91,Catalogue!$F$2:$J$259,3,0))</f>
        <v xml:space="preserve"> </v>
      </c>
      <c r="W91" s="228">
        <f>IF(TYPE(VLOOKUP(U91,Catalogue!$F$2:$J$259,5,0))=16,0,VLOOKUP(U91,Catalogue!$F$2:$J$259,5,0))</f>
        <v>0</v>
      </c>
      <c r="X91" s="256">
        <v>0.95</v>
      </c>
      <c r="Y91" s="256">
        <v>0.7</v>
      </c>
      <c r="Z91" s="256">
        <v>1</v>
      </c>
      <c r="AA91" s="256">
        <f t="shared" si="4"/>
        <v>0.66499999999999992</v>
      </c>
      <c r="AB91" s="228">
        <f t="shared" si="15"/>
        <v>0</v>
      </c>
      <c r="AC91" s="228">
        <f t="shared" si="16"/>
        <v>0</v>
      </c>
      <c r="AD91" s="228">
        <f t="shared" si="17"/>
        <v>0</v>
      </c>
      <c r="AE91" s="231"/>
      <c r="AF91" s="227" t="str">
        <f>IF(TYPE(VLOOKUP(AE91,Catalogue!$F$2:$J$259,3,0))=16," ",VLOOKUP(AE91,Catalogue!$F$2:$J$259,3,0))</f>
        <v xml:space="preserve"> </v>
      </c>
      <c r="AG91" s="228">
        <f>IF(TYPE(VLOOKUP(AE91,Catalogue!$F$2:$J$259,5,0))=16,0,VLOOKUP(AE91,Catalogue!$F$2:$J$259,5,0))</f>
        <v>0</v>
      </c>
      <c r="AH91" s="227"/>
      <c r="AI91" s="228">
        <f t="shared" si="18"/>
        <v>0</v>
      </c>
      <c r="AJ91" s="228" t="s">
        <v>924</v>
      </c>
      <c r="AK91" s="261">
        <f t="shared" si="14"/>
        <v>40000</v>
      </c>
    </row>
    <row r="92" spans="1:37" ht="22.5">
      <c r="A92" s="403"/>
      <c r="B92" s="271"/>
      <c r="C92" s="258" t="s">
        <v>1062</v>
      </c>
      <c r="D92" s="258" t="s">
        <v>1063</v>
      </c>
      <c r="E92" s="258" t="s">
        <v>1064</v>
      </c>
      <c r="F92" s="258" t="s">
        <v>1055</v>
      </c>
      <c r="G92" s="258"/>
      <c r="H92" s="258" t="s">
        <v>1050</v>
      </c>
      <c r="I92" s="258" t="s">
        <v>1041</v>
      </c>
      <c r="J92" s="258" t="s">
        <v>226</v>
      </c>
      <c r="K92" s="227"/>
      <c r="L92" s="228">
        <f>IF(TYPE(VLOOKUP(K92,Catalogue!$F$2:$J$259,5,0))=16,0,VLOOKUP(K92,Catalogue!$F$2:$J$259,5,0))</f>
        <v>0</v>
      </c>
      <c r="M92" s="227"/>
      <c r="N92" s="228">
        <f>IF(TYPE(VLOOKUP(M92,Catalogue!$F$2:$J$259,5,0))=16,0,VLOOKUP(M92,Catalogue!$F$2:$J$259,5,0))</f>
        <v>0</v>
      </c>
      <c r="O92" s="231"/>
      <c r="P92" s="282" t="str">
        <f>IF(TYPE(VLOOKUP(O92,Catalogue!$F$2:$J$259,3,0))=16," ",VLOOKUP(O92,Catalogue!$F$2:$J$259,3,0))</f>
        <v xml:space="preserve"> </v>
      </c>
      <c r="Q92" s="228">
        <f>IF(TYPE(VLOOKUP(O92,Catalogue!$F$2:$J$259,5,0))=16,0,VLOOKUP(O92,Catalogue!$F$2:$J$259,5,0))</f>
        <v>0</v>
      </c>
      <c r="R92" s="231"/>
      <c r="S92" s="282" t="str">
        <f>IF(TYPE(VLOOKUP(R92,Catalogue!$F$2:$J$259,3,0))=16," ",VLOOKUP(R92,Catalogue!$F$2:$J$259,3,0))</f>
        <v xml:space="preserve"> </v>
      </c>
      <c r="T92" s="228">
        <f>IF(TYPE(VLOOKUP(R92,Catalogue!$F$2:$J$259,5,0))=16,0,VLOOKUP(R92,Catalogue!$F$2:$J$259,5,0))</f>
        <v>0</v>
      </c>
      <c r="U92" s="231"/>
      <c r="V92" s="227" t="str">
        <f>IF(TYPE(VLOOKUP(U92,Catalogue!$F$2:$J$259,3,0))=16," ",VLOOKUP(U92,Catalogue!$F$2:$J$259,3,0))</f>
        <v xml:space="preserve"> </v>
      </c>
      <c r="W92" s="228">
        <f>IF(TYPE(VLOOKUP(U92,Catalogue!$F$2:$J$259,5,0))=16,0,VLOOKUP(U92,Catalogue!$F$2:$J$259,5,0))</f>
        <v>0</v>
      </c>
      <c r="X92" s="256">
        <v>2.5</v>
      </c>
      <c r="Y92" s="256">
        <v>0.8</v>
      </c>
      <c r="Z92" s="256">
        <v>1</v>
      </c>
      <c r="AA92" s="256">
        <f t="shared" si="4"/>
        <v>2</v>
      </c>
      <c r="AB92" s="228">
        <f t="shared" si="15"/>
        <v>0</v>
      </c>
      <c r="AC92" s="228">
        <f t="shared" si="16"/>
        <v>0</v>
      </c>
      <c r="AD92" s="228">
        <f t="shared" si="17"/>
        <v>0</v>
      </c>
      <c r="AE92" s="231"/>
      <c r="AF92" s="227" t="str">
        <f>IF(TYPE(VLOOKUP(AE92,Catalogue!$F$2:$J$259,3,0))=16," ",VLOOKUP(AE92,Catalogue!$F$2:$J$259,3,0))</f>
        <v xml:space="preserve"> </v>
      </c>
      <c r="AG92" s="228">
        <f>IF(TYPE(VLOOKUP(AE92,Catalogue!$F$2:$J$259,5,0))=16,0,VLOOKUP(AE92,Catalogue!$F$2:$J$259,5,0))</f>
        <v>0</v>
      </c>
      <c r="AH92" s="227"/>
      <c r="AI92" s="228">
        <f t="shared" si="18"/>
        <v>0</v>
      </c>
      <c r="AJ92" s="228" t="s">
        <v>1065</v>
      </c>
      <c r="AK92" s="261">
        <f t="shared" si="14"/>
        <v>0</v>
      </c>
    </row>
    <row r="93" spans="1:37" ht="22.5">
      <c r="A93" s="401"/>
      <c r="B93" s="271"/>
      <c r="C93" s="258" t="s">
        <v>1062</v>
      </c>
      <c r="D93" s="258" t="s">
        <v>1063</v>
      </c>
      <c r="E93" s="258" t="s">
        <v>1064</v>
      </c>
      <c r="F93" s="258" t="s">
        <v>1055</v>
      </c>
      <c r="G93" s="258"/>
      <c r="H93" s="258" t="s">
        <v>1050</v>
      </c>
      <c r="I93" s="258" t="s">
        <v>1041</v>
      </c>
      <c r="J93" s="258" t="s">
        <v>226</v>
      </c>
      <c r="K93" s="227"/>
      <c r="L93" s="228">
        <f>IF(TYPE(VLOOKUP(K93,Catalogue!$F$2:$J$259,5,0))=16,0,VLOOKUP(K93,Catalogue!$F$2:$J$259,5,0))</f>
        <v>0</v>
      </c>
      <c r="M93" s="227"/>
      <c r="N93" s="228">
        <f>IF(TYPE(VLOOKUP(M93,Catalogue!$F$2:$J$259,5,0))=16,0,VLOOKUP(M93,Catalogue!$F$2:$J$259,5,0))</f>
        <v>0</v>
      </c>
      <c r="O93" s="231"/>
      <c r="P93" s="282" t="str">
        <f>IF(TYPE(VLOOKUP(O93,Catalogue!$F$2:$J$259,3,0))=16," ",VLOOKUP(O93,Catalogue!$F$2:$J$259,3,0))</f>
        <v xml:space="preserve"> </v>
      </c>
      <c r="Q93" s="228">
        <f>IF(TYPE(VLOOKUP(O93,Catalogue!$F$2:$J$259,5,0))=16,0,VLOOKUP(O93,Catalogue!$F$2:$J$259,5,0))</f>
        <v>0</v>
      </c>
      <c r="R93" s="231"/>
      <c r="S93" s="282" t="str">
        <f>IF(TYPE(VLOOKUP(R93,Catalogue!$F$2:$J$259,3,0))=16," ",VLOOKUP(R93,Catalogue!$F$2:$J$259,3,0))</f>
        <v xml:space="preserve"> </v>
      </c>
      <c r="T93" s="228">
        <f>IF(TYPE(VLOOKUP(R93,Catalogue!$F$2:$J$259,5,0))=16,0,VLOOKUP(R93,Catalogue!$F$2:$J$259,5,0))</f>
        <v>0</v>
      </c>
      <c r="U93" s="231"/>
      <c r="V93" s="227" t="str">
        <f>IF(TYPE(VLOOKUP(U93,Catalogue!$F$2:$J$259,3,0))=16," ",VLOOKUP(U93,Catalogue!$F$2:$J$259,3,0))</f>
        <v xml:space="preserve"> </v>
      </c>
      <c r="W93" s="228">
        <f>IF(TYPE(VLOOKUP(U93,Catalogue!$F$2:$J$259,5,0))=16,0,VLOOKUP(U93,Catalogue!$F$2:$J$259,5,0))</f>
        <v>0</v>
      </c>
      <c r="X93" s="256">
        <v>1</v>
      </c>
      <c r="Y93" s="256">
        <v>0.78500000000000003</v>
      </c>
      <c r="Z93" s="256">
        <v>1</v>
      </c>
      <c r="AA93" s="256">
        <f t="shared" si="4"/>
        <v>0.78500000000000003</v>
      </c>
      <c r="AB93" s="228">
        <f t="shared" si="15"/>
        <v>0</v>
      </c>
      <c r="AC93" s="228">
        <f t="shared" si="16"/>
        <v>0</v>
      </c>
      <c r="AD93" s="228">
        <f t="shared" si="17"/>
        <v>0</v>
      </c>
      <c r="AE93" s="231"/>
      <c r="AF93" s="227" t="str">
        <f>IF(TYPE(VLOOKUP(AE93,Catalogue!$F$2:$J$259,3,0))=16," ",VLOOKUP(AE93,Catalogue!$F$2:$J$259,3,0))</f>
        <v xml:space="preserve"> </v>
      </c>
      <c r="AG93" s="228">
        <f>IF(TYPE(VLOOKUP(AE93,Catalogue!$F$2:$J$259,5,0))=16,0,VLOOKUP(AE93,Catalogue!$F$2:$J$259,5,0))</f>
        <v>0</v>
      </c>
      <c r="AH93" s="227"/>
      <c r="AI93" s="228">
        <f t="shared" si="18"/>
        <v>0</v>
      </c>
      <c r="AJ93" s="228" t="s">
        <v>939</v>
      </c>
      <c r="AK93" s="261">
        <f t="shared" si="14"/>
        <v>0</v>
      </c>
    </row>
    <row r="94" spans="1:37" ht="22.5">
      <c r="A94" s="292">
        <v>282</v>
      </c>
      <c r="B94" s="279"/>
      <c r="C94" s="258" t="s">
        <v>1066</v>
      </c>
      <c r="D94" s="258" t="s">
        <v>1067</v>
      </c>
      <c r="E94" s="258" t="s">
        <v>1068</v>
      </c>
      <c r="F94" s="258" t="s">
        <v>1069</v>
      </c>
      <c r="G94" s="258"/>
      <c r="H94" s="258" t="s">
        <v>937</v>
      </c>
      <c r="I94" s="258" t="s">
        <v>1070</v>
      </c>
      <c r="J94" s="258" t="s">
        <v>226</v>
      </c>
      <c r="K94" s="227" t="s">
        <v>242</v>
      </c>
      <c r="L94" s="228">
        <f>IF(TYPE(VLOOKUP(K94,Catalogue!$F$2:$J$259,5,0))=16,0,VLOOKUP(K94,Catalogue!$F$2:$J$259,5,0))</f>
        <v>40000</v>
      </c>
      <c r="M94" s="227"/>
      <c r="N94" s="228">
        <f>IF(TYPE(VLOOKUP(M94,Catalogue!$F$2:$J$259,5,0))=16,0,VLOOKUP(M94,Catalogue!$F$2:$J$259,5,0))</f>
        <v>0</v>
      </c>
      <c r="O94" s="231"/>
      <c r="P94" s="282" t="str">
        <f>IF(TYPE(VLOOKUP(O94,Catalogue!$F$2:$J$259,3,0))=16," ",VLOOKUP(O94,Catalogue!$F$2:$J$259,3,0))</f>
        <v xml:space="preserve"> </v>
      </c>
      <c r="Q94" s="228">
        <f>IF(TYPE(VLOOKUP(O94,Catalogue!$F$2:$J$259,5,0))=16,0,VLOOKUP(O94,Catalogue!$F$2:$J$259,5,0))</f>
        <v>0</v>
      </c>
      <c r="R94" s="231"/>
      <c r="S94" s="282" t="str">
        <f>IF(TYPE(VLOOKUP(R94,Catalogue!$F$2:$J$259,3,0))=16," ",VLOOKUP(R94,Catalogue!$F$2:$J$259,3,0))</f>
        <v xml:space="preserve"> </v>
      </c>
      <c r="T94" s="228">
        <f>IF(TYPE(VLOOKUP(R94,Catalogue!$F$2:$J$259,5,0))=16,0,VLOOKUP(R94,Catalogue!$F$2:$J$259,5,0))</f>
        <v>0</v>
      </c>
      <c r="U94" s="231"/>
      <c r="V94" s="227" t="str">
        <f>IF(TYPE(VLOOKUP(U94,Catalogue!$F$2:$J$259,3,0))=16," ",VLOOKUP(U94,Catalogue!$F$2:$J$259,3,0))</f>
        <v xml:space="preserve"> </v>
      </c>
      <c r="W94" s="228">
        <f>IF(TYPE(VLOOKUP(U94,Catalogue!$F$2:$J$259,5,0))=16,0,VLOOKUP(U94,Catalogue!$F$2:$J$259,5,0))</f>
        <v>0</v>
      </c>
      <c r="X94" s="256">
        <v>4</v>
      </c>
      <c r="Y94" s="256">
        <v>0.5</v>
      </c>
      <c r="Z94" s="256">
        <v>1</v>
      </c>
      <c r="AA94" s="256">
        <f t="shared" si="4"/>
        <v>2</v>
      </c>
      <c r="AB94" s="228">
        <f t="shared" si="15"/>
        <v>0</v>
      </c>
      <c r="AC94" s="228">
        <f t="shared" si="16"/>
        <v>0</v>
      </c>
      <c r="AD94" s="228">
        <f t="shared" si="17"/>
        <v>0</v>
      </c>
      <c r="AE94" s="231"/>
      <c r="AF94" s="227" t="str">
        <f>IF(TYPE(VLOOKUP(AE94,Catalogue!$F$2:$J$259,3,0))=16," ",VLOOKUP(AE94,Catalogue!$F$2:$J$259,3,0))</f>
        <v xml:space="preserve"> </v>
      </c>
      <c r="AG94" s="228">
        <f>IF(TYPE(VLOOKUP(AE94,Catalogue!$F$2:$J$259,5,0))=16,0,VLOOKUP(AE94,Catalogue!$F$2:$J$259,5,0))</f>
        <v>0</v>
      </c>
      <c r="AH94" s="227"/>
      <c r="AI94" s="228">
        <f t="shared" si="18"/>
        <v>0</v>
      </c>
      <c r="AJ94" s="228" t="s">
        <v>1071</v>
      </c>
      <c r="AK94" s="261">
        <f t="shared" si="14"/>
        <v>40000</v>
      </c>
    </row>
    <row r="95" spans="1:37" ht="22.5">
      <c r="A95" s="400">
        <v>283</v>
      </c>
      <c r="B95" s="279"/>
      <c r="C95" s="258" t="s">
        <v>1072</v>
      </c>
      <c r="D95" s="258" t="s">
        <v>1073</v>
      </c>
      <c r="E95" s="258" t="s">
        <v>1074</v>
      </c>
      <c r="F95" s="258" t="s">
        <v>1075</v>
      </c>
      <c r="G95" s="258"/>
      <c r="H95" s="258" t="s">
        <v>1076</v>
      </c>
      <c r="I95" s="258" t="s">
        <v>1077</v>
      </c>
      <c r="J95" s="258" t="s">
        <v>226</v>
      </c>
      <c r="K95" s="227" t="s">
        <v>242</v>
      </c>
      <c r="L95" s="228">
        <f>IF(TYPE(VLOOKUP(K95,Catalogue!$F$2:$J$259,5,0))=16,0,VLOOKUP(K95,Catalogue!$F$2:$J$259,5,0))</f>
        <v>40000</v>
      </c>
      <c r="M95" s="227"/>
      <c r="N95" s="228">
        <f>IF(TYPE(VLOOKUP(M95,Catalogue!$F$2:$J$259,5,0))=16,0,VLOOKUP(M95,Catalogue!$F$2:$J$259,5,0))</f>
        <v>0</v>
      </c>
      <c r="O95" s="231"/>
      <c r="P95" s="282" t="str">
        <f>IF(TYPE(VLOOKUP(O95,Catalogue!$F$2:$J$259,3,0))=16," ",VLOOKUP(O95,Catalogue!$F$2:$J$259,3,0))</f>
        <v xml:space="preserve"> </v>
      </c>
      <c r="Q95" s="228">
        <f>IF(TYPE(VLOOKUP(O95,Catalogue!$F$2:$J$259,5,0))=16,0,VLOOKUP(O95,Catalogue!$F$2:$J$259,5,0))</f>
        <v>0</v>
      </c>
      <c r="R95" s="231"/>
      <c r="S95" s="282" t="str">
        <f>IF(TYPE(VLOOKUP(R95,Catalogue!$F$2:$J$259,3,0))=16," ",VLOOKUP(R95,Catalogue!$F$2:$J$259,3,0))</f>
        <v xml:space="preserve"> </v>
      </c>
      <c r="T95" s="228">
        <f>IF(TYPE(VLOOKUP(R95,Catalogue!$F$2:$J$259,5,0))=16,0,VLOOKUP(R95,Catalogue!$F$2:$J$259,5,0))</f>
        <v>0</v>
      </c>
      <c r="U95" s="231"/>
      <c r="V95" s="227" t="str">
        <f>IF(TYPE(VLOOKUP(U95,Catalogue!$F$2:$J$259,3,0))=16," ",VLOOKUP(U95,Catalogue!$F$2:$J$259,3,0))</f>
        <v xml:space="preserve"> </v>
      </c>
      <c r="W95" s="228">
        <f>IF(TYPE(VLOOKUP(U95,Catalogue!$F$2:$J$259,5,0))=16,0,VLOOKUP(U95,Catalogue!$F$2:$J$259,5,0))</f>
        <v>0</v>
      </c>
      <c r="X95" s="256">
        <v>0.8</v>
      </c>
      <c r="Y95" s="256">
        <v>2.21</v>
      </c>
      <c r="Z95" s="256">
        <v>1</v>
      </c>
      <c r="AA95" s="256">
        <f t="shared" si="4"/>
        <v>1.768</v>
      </c>
      <c r="AB95" s="228">
        <f t="shared" si="15"/>
        <v>0</v>
      </c>
      <c r="AC95" s="228">
        <f t="shared" si="16"/>
        <v>0</v>
      </c>
      <c r="AD95" s="228">
        <f t="shared" si="17"/>
        <v>0</v>
      </c>
      <c r="AE95" s="231"/>
      <c r="AF95" s="227" t="str">
        <f>IF(TYPE(VLOOKUP(AE95,Catalogue!$F$2:$J$259,3,0))=16," ",VLOOKUP(AE95,Catalogue!$F$2:$J$259,3,0))</f>
        <v xml:space="preserve"> </v>
      </c>
      <c r="AG95" s="228">
        <f>IF(TYPE(VLOOKUP(AE95,Catalogue!$F$2:$J$259,5,0))=16,0,VLOOKUP(AE95,Catalogue!$F$2:$J$259,5,0))</f>
        <v>0</v>
      </c>
      <c r="AH95" s="227"/>
      <c r="AI95" s="228">
        <f t="shared" si="18"/>
        <v>0</v>
      </c>
      <c r="AJ95" s="228" t="s">
        <v>922</v>
      </c>
      <c r="AK95" s="261">
        <f t="shared" si="14"/>
        <v>40000</v>
      </c>
    </row>
    <row r="96" spans="1:37" ht="22.5">
      <c r="A96" s="403"/>
      <c r="B96" s="279"/>
      <c r="C96" s="258" t="s">
        <v>1072</v>
      </c>
      <c r="D96" s="258" t="s">
        <v>1073</v>
      </c>
      <c r="E96" s="258" t="s">
        <v>1074</v>
      </c>
      <c r="F96" s="258" t="s">
        <v>1075</v>
      </c>
      <c r="G96" s="258"/>
      <c r="H96" s="258" t="s">
        <v>1076</v>
      </c>
      <c r="I96" s="258" t="s">
        <v>1077</v>
      </c>
      <c r="J96" s="258" t="s">
        <v>226</v>
      </c>
      <c r="K96" s="227"/>
      <c r="L96" s="228">
        <f>IF(TYPE(VLOOKUP(K96,Catalogue!$F$2:$J$259,5,0))=16,0,VLOOKUP(K96,Catalogue!$F$2:$J$259,5,0))</f>
        <v>0</v>
      </c>
      <c r="M96" s="227"/>
      <c r="N96" s="228">
        <f>IF(TYPE(VLOOKUP(M96,Catalogue!$F$2:$J$259,5,0))=16,0,VLOOKUP(M96,Catalogue!$F$2:$J$259,5,0))</f>
        <v>0</v>
      </c>
      <c r="O96" s="231"/>
      <c r="P96" s="282" t="str">
        <f>IF(TYPE(VLOOKUP(O96,Catalogue!$F$2:$J$259,3,0))=16," ",VLOOKUP(O96,Catalogue!$F$2:$J$259,3,0))</f>
        <v xml:space="preserve"> </v>
      </c>
      <c r="Q96" s="228">
        <f>IF(TYPE(VLOOKUP(O96,Catalogue!$F$2:$J$259,5,0))=16,0,VLOOKUP(O96,Catalogue!$F$2:$J$259,5,0))</f>
        <v>0</v>
      </c>
      <c r="R96" s="231"/>
      <c r="S96" s="282" t="str">
        <f>IF(TYPE(VLOOKUP(R96,Catalogue!$F$2:$J$259,3,0))=16," ",VLOOKUP(R96,Catalogue!$F$2:$J$259,3,0))</f>
        <v xml:space="preserve"> </v>
      </c>
      <c r="T96" s="228">
        <f>IF(TYPE(VLOOKUP(R96,Catalogue!$F$2:$J$259,5,0))=16,0,VLOOKUP(R96,Catalogue!$F$2:$J$259,5,0))</f>
        <v>0</v>
      </c>
      <c r="U96" s="231"/>
      <c r="V96" s="227" t="str">
        <f>IF(TYPE(VLOOKUP(U96,Catalogue!$F$2:$J$259,3,0))=16," ",VLOOKUP(U96,Catalogue!$F$2:$J$259,3,0))</f>
        <v xml:space="preserve"> </v>
      </c>
      <c r="W96" s="228">
        <f>IF(TYPE(VLOOKUP(U96,Catalogue!$F$2:$J$259,5,0))=16,0,VLOOKUP(U96,Catalogue!$F$2:$J$259,5,0))</f>
        <v>0</v>
      </c>
      <c r="X96" s="256">
        <v>1.42</v>
      </c>
      <c r="Y96" s="256">
        <v>0.73</v>
      </c>
      <c r="Z96" s="256">
        <v>1</v>
      </c>
      <c r="AA96" s="256">
        <f t="shared" si="4"/>
        <v>1.0366</v>
      </c>
      <c r="AB96" s="228">
        <f t="shared" si="15"/>
        <v>0</v>
      </c>
      <c r="AC96" s="228">
        <f t="shared" si="16"/>
        <v>0</v>
      </c>
      <c r="AD96" s="228">
        <f t="shared" si="17"/>
        <v>0</v>
      </c>
      <c r="AE96" s="231"/>
      <c r="AF96" s="227" t="str">
        <f>IF(TYPE(VLOOKUP(AE96,Catalogue!$F$2:$J$259,3,0))=16," ",VLOOKUP(AE96,Catalogue!$F$2:$J$259,3,0))</f>
        <v xml:space="preserve"> </v>
      </c>
      <c r="AG96" s="228">
        <f>IF(TYPE(VLOOKUP(AE96,Catalogue!$F$2:$J$259,5,0))=16,0,VLOOKUP(AE96,Catalogue!$F$2:$J$259,5,0))</f>
        <v>0</v>
      </c>
      <c r="AH96" s="227"/>
      <c r="AI96" s="228">
        <f t="shared" si="18"/>
        <v>0</v>
      </c>
      <c r="AJ96" s="228" t="s">
        <v>919</v>
      </c>
      <c r="AK96" s="261">
        <f t="shared" si="14"/>
        <v>0</v>
      </c>
    </row>
    <row r="97" spans="1:37" ht="22.5">
      <c r="A97" s="403"/>
      <c r="B97" s="279"/>
      <c r="C97" s="258" t="s">
        <v>1072</v>
      </c>
      <c r="D97" s="258" t="s">
        <v>1073</v>
      </c>
      <c r="E97" s="258" t="s">
        <v>1074</v>
      </c>
      <c r="F97" s="258" t="s">
        <v>1075</v>
      </c>
      <c r="G97" s="258"/>
      <c r="H97" s="258" t="s">
        <v>1076</v>
      </c>
      <c r="I97" s="258" t="s">
        <v>1077</v>
      </c>
      <c r="J97" s="258" t="s">
        <v>226</v>
      </c>
      <c r="K97" s="227"/>
      <c r="L97" s="228">
        <f>IF(TYPE(VLOOKUP(K97,Catalogue!$F$2:$J$259,5,0))=16,0,VLOOKUP(K97,Catalogue!$F$2:$J$259,5,0))</f>
        <v>0</v>
      </c>
      <c r="M97" s="227"/>
      <c r="N97" s="228">
        <f>IF(TYPE(VLOOKUP(M97,Catalogue!$F$2:$J$259,5,0))=16,0,VLOOKUP(M97,Catalogue!$F$2:$J$259,5,0))</f>
        <v>0</v>
      </c>
      <c r="O97" s="231"/>
      <c r="P97" s="282" t="str">
        <f>IF(TYPE(VLOOKUP(O97,Catalogue!$F$2:$J$259,3,0))=16," ",VLOOKUP(O97,Catalogue!$F$2:$J$259,3,0))</f>
        <v xml:space="preserve"> </v>
      </c>
      <c r="Q97" s="228">
        <f>IF(TYPE(VLOOKUP(O97,Catalogue!$F$2:$J$259,5,0))=16,0,VLOOKUP(O97,Catalogue!$F$2:$J$259,5,0))</f>
        <v>0</v>
      </c>
      <c r="R97" s="231"/>
      <c r="S97" s="282" t="str">
        <f>IF(TYPE(VLOOKUP(R97,Catalogue!$F$2:$J$259,3,0))=16," ",VLOOKUP(R97,Catalogue!$F$2:$J$259,3,0))</f>
        <v xml:space="preserve"> </v>
      </c>
      <c r="T97" s="228">
        <f>IF(TYPE(VLOOKUP(R97,Catalogue!$F$2:$J$259,5,0))=16,0,VLOOKUP(R97,Catalogue!$F$2:$J$259,5,0))</f>
        <v>0</v>
      </c>
      <c r="U97" s="231"/>
      <c r="V97" s="227" t="str">
        <f>IF(TYPE(VLOOKUP(U97,Catalogue!$F$2:$J$259,3,0))=16," ",VLOOKUP(U97,Catalogue!$F$2:$J$259,3,0))</f>
        <v xml:space="preserve"> </v>
      </c>
      <c r="W97" s="228">
        <f>IF(TYPE(VLOOKUP(U97,Catalogue!$F$2:$J$259,5,0))=16,0,VLOOKUP(U97,Catalogue!$F$2:$J$259,5,0))</f>
        <v>0</v>
      </c>
      <c r="X97" s="256">
        <v>0.47</v>
      </c>
      <c r="Y97" s="256">
        <v>2.0499999999999998</v>
      </c>
      <c r="Z97" s="256">
        <v>1</v>
      </c>
      <c r="AA97" s="256">
        <f t="shared" si="4"/>
        <v>0.96349999999999991</v>
      </c>
      <c r="AB97" s="228">
        <f t="shared" si="15"/>
        <v>0</v>
      </c>
      <c r="AC97" s="228">
        <f t="shared" si="16"/>
        <v>0</v>
      </c>
      <c r="AD97" s="228">
        <f t="shared" si="17"/>
        <v>0</v>
      </c>
      <c r="AE97" s="231"/>
      <c r="AF97" s="227" t="str">
        <f>IF(TYPE(VLOOKUP(AE97,Catalogue!$F$2:$J$259,3,0))=16," ",VLOOKUP(AE97,Catalogue!$F$2:$J$259,3,0))</f>
        <v xml:space="preserve"> </v>
      </c>
      <c r="AG97" s="228">
        <f>IF(TYPE(VLOOKUP(AE97,Catalogue!$F$2:$J$259,5,0))=16,0,VLOOKUP(AE97,Catalogue!$F$2:$J$259,5,0))</f>
        <v>0</v>
      </c>
      <c r="AH97" s="227"/>
      <c r="AI97" s="228">
        <f t="shared" si="18"/>
        <v>0</v>
      </c>
      <c r="AJ97" s="228" t="s">
        <v>921</v>
      </c>
      <c r="AK97" s="261">
        <f t="shared" si="14"/>
        <v>0</v>
      </c>
    </row>
    <row r="98" spans="1:37" ht="22.5">
      <c r="A98" s="402">
        <v>284</v>
      </c>
      <c r="B98" s="279"/>
      <c r="C98" s="258" t="s">
        <v>1078</v>
      </c>
      <c r="D98" s="258" t="s">
        <v>1079</v>
      </c>
      <c r="E98" s="258">
        <v>52</v>
      </c>
      <c r="F98" s="258" t="s">
        <v>1080</v>
      </c>
      <c r="G98" s="258"/>
      <c r="H98" s="258" t="s">
        <v>1081</v>
      </c>
      <c r="I98" s="258" t="s">
        <v>1082</v>
      </c>
      <c r="J98" s="258" t="s">
        <v>226</v>
      </c>
      <c r="K98" s="227" t="s">
        <v>242</v>
      </c>
      <c r="L98" s="228">
        <f>IF(TYPE(VLOOKUP(K98,Catalogue!$F$2:$J$259,5,0))=16,0,VLOOKUP(K98,Catalogue!$F$2:$J$259,5,0))</f>
        <v>40000</v>
      </c>
      <c r="M98" s="227"/>
      <c r="N98" s="228">
        <f>IF(TYPE(VLOOKUP(M98,Catalogue!$F$2:$J$259,5,0))=16,0,VLOOKUP(M98,Catalogue!$F$2:$J$259,5,0))</f>
        <v>0</v>
      </c>
      <c r="O98" s="231"/>
      <c r="P98" s="282" t="str">
        <f>IF(TYPE(VLOOKUP(O98,Catalogue!$F$2:$J$259,3,0))=16," ",VLOOKUP(O98,Catalogue!$F$2:$J$259,3,0))</f>
        <v xml:space="preserve"> </v>
      </c>
      <c r="Q98" s="228">
        <f>IF(TYPE(VLOOKUP(O98,Catalogue!$F$2:$J$259,5,0))=16,0,VLOOKUP(O98,Catalogue!$F$2:$J$259,5,0))</f>
        <v>0</v>
      </c>
      <c r="R98" s="231"/>
      <c r="S98" s="282" t="str">
        <f>IF(TYPE(VLOOKUP(R98,Catalogue!$F$2:$J$259,3,0))=16," ",VLOOKUP(R98,Catalogue!$F$2:$J$259,3,0))</f>
        <v xml:space="preserve"> </v>
      </c>
      <c r="T98" s="228">
        <f>IF(TYPE(VLOOKUP(R98,Catalogue!$F$2:$J$259,5,0))=16,0,VLOOKUP(R98,Catalogue!$F$2:$J$259,5,0))</f>
        <v>0</v>
      </c>
      <c r="U98" s="231"/>
      <c r="V98" s="227" t="str">
        <f>IF(TYPE(VLOOKUP(U98,Catalogue!$F$2:$J$259,3,0))=16," ",VLOOKUP(U98,Catalogue!$F$2:$J$259,3,0))</f>
        <v xml:space="preserve"> </v>
      </c>
      <c r="W98" s="228">
        <f>IF(TYPE(VLOOKUP(U98,Catalogue!$F$2:$J$259,5,0))=16,0,VLOOKUP(U98,Catalogue!$F$2:$J$259,5,0))</f>
        <v>0</v>
      </c>
      <c r="X98" s="256">
        <v>2.0499999999999998</v>
      </c>
      <c r="Y98" s="256">
        <v>0.96</v>
      </c>
      <c r="Z98" s="256">
        <v>1</v>
      </c>
      <c r="AA98" s="256">
        <f t="shared" si="4"/>
        <v>1.9679999999999997</v>
      </c>
      <c r="AB98" s="228">
        <f t="shared" si="15"/>
        <v>0</v>
      </c>
      <c r="AC98" s="228">
        <f t="shared" si="16"/>
        <v>0</v>
      </c>
      <c r="AD98" s="228">
        <f t="shared" si="17"/>
        <v>0</v>
      </c>
      <c r="AE98" s="231"/>
      <c r="AF98" s="227" t="str">
        <f>IF(TYPE(VLOOKUP(AE98,Catalogue!$F$2:$J$259,3,0))=16," ",VLOOKUP(AE98,Catalogue!$F$2:$J$259,3,0))</f>
        <v xml:space="preserve"> </v>
      </c>
      <c r="AG98" s="228">
        <f>IF(TYPE(VLOOKUP(AE98,Catalogue!$F$2:$J$259,5,0))=16,0,VLOOKUP(AE98,Catalogue!$F$2:$J$259,5,0))</f>
        <v>0</v>
      </c>
      <c r="AH98" s="227"/>
      <c r="AI98" s="228">
        <f t="shared" si="18"/>
        <v>0</v>
      </c>
      <c r="AJ98" s="228" t="s">
        <v>918</v>
      </c>
      <c r="AK98" s="261">
        <f t="shared" si="14"/>
        <v>40000</v>
      </c>
    </row>
    <row r="99" spans="1:37" ht="22.5">
      <c r="A99" s="402"/>
      <c r="B99" s="279"/>
      <c r="C99" s="258" t="s">
        <v>1078</v>
      </c>
      <c r="D99" s="258" t="s">
        <v>1079</v>
      </c>
      <c r="E99" s="258">
        <v>52</v>
      </c>
      <c r="F99" s="258" t="s">
        <v>1080</v>
      </c>
      <c r="G99" s="258"/>
      <c r="H99" s="258" t="s">
        <v>1081</v>
      </c>
      <c r="I99" s="258" t="s">
        <v>1082</v>
      </c>
      <c r="J99" s="258" t="s">
        <v>226</v>
      </c>
      <c r="K99" s="227"/>
      <c r="L99" s="228">
        <f>IF(TYPE(VLOOKUP(K99,Catalogue!$F$2:$J$259,5,0))=16,0,VLOOKUP(K99,Catalogue!$F$2:$J$259,5,0))</f>
        <v>0</v>
      </c>
      <c r="M99" s="227"/>
      <c r="N99" s="228">
        <f>IF(TYPE(VLOOKUP(M99,Catalogue!$F$2:$J$259,5,0))=16,0,VLOOKUP(M99,Catalogue!$F$2:$J$259,5,0))</f>
        <v>0</v>
      </c>
      <c r="O99" s="231"/>
      <c r="P99" s="282" t="str">
        <f>IF(TYPE(VLOOKUP(O99,Catalogue!$F$2:$J$259,3,0))=16," ",VLOOKUP(O99,Catalogue!$F$2:$J$259,3,0))</f>
        <v xml:space="preserve"> </v>
      </c>
      <c r="Q99" s="228">
        <f>IF(TYPE(VLOOKUP(O99,Catalogue!$F$2:$J$259,5,0))=16,0,VLOOKUP(O99,Catalogue!$F$2:$J$259,5,0))</f>
        <v>0</v>
      </c>
      <c r="R99" s="231"/>
      <c r="S99" s="282" t="str">
        <f>IF(TYPE(VLOOKUP(R99,Catalogue!$F$2:$J$259,3,0))=16," ",VLOOKUP(R99,Catalogue!$F$2:$J$259,3,0))</f>
        <v xml:space="preserve"> </v>
      </c>
      <c r="T99" s="228">
        <f>IF(TYPE(VLOOKUP(R99,Catalogue!$F$2:$J$259,5,0))=16,0,VLOOKUP(R99,Catalogue!$F$2:$J$259,5,0))</f>
        <v>0</v>
      </c>
      <c r="U99" s="231"/>
      <c r="V99" s="227" t="str">
        <f>IF(TYPE(VLOOKUP(U99,Catalogue!$F$2:$J$259,3,0))=16," ",VLOOKUP(U99,Catalogue!$F$2:$J$259,3,0))</f>
        <v xml:space="preserve"> </v>
      </c>
      <c r="W99" s="228">
        <f>IF(TYPE(VLOOKUP(U99,Catalogue!$F$2:$J$259,5,0))=16,0,VLOOKUP(U99,Catalogue!$F$2:$J$259,5,0))</f>
        <v>0</v>
      </c>
      <c r="X99" s="256">
        <v>0.81</v>
      </c>
      <c r="Y99" s="256">
        <v>0.61</v>
      </c>
      <c r="Z99" s="256">
        <v>1</v>
      </c>
      <c r="AA99" s="256">
        <f t="shared" si="4"/>
        <v>0.49410000000000004</v>
      </c>
      <c r="AB99" s="228">
        <f t="shared" si="15"/>
        <v>0</v>
      </c>
      <c r="AC99" s="228">
        <f t="shared" si="16"/>
        <v>0</v>
      </c>
      <c r="AD99" s="228">
        <f t="shared" si="17"/>
        <v>0</v>
      </c>
      <c r="AE99" s="231"/>
      <c r="AF99" s="227" t="str">
        <f>IF(TYPE(VLOOKUP(AE99,Catalogue!$F$2:$J$259,3,0))=16," ",VLOOKUP(AE99,Catalogue!$F$2:$J$259,3,0))</f>
        <v xml:space="preserve"> </v>
      </c>
      <c r="AG99" s="228">
        <f>IF(TYPE(VLOOKUP(AE99,Catalogue!$F$2:$J$259,5,0))=16,0,VLOOKUP(AE99,Catalogue!$F$2:$J$259,5,0))</f>
        <v>0</v>
      </c>
      <c r="AH99" s="227"/>
      <c r="AI99" s="228">
        <f t="shared" si="18"/>
        <v>0</v>
      </c>
      <c r="AJ99" s="228" t="s">
        <v>924</v>
      </c>
      <c r="AK99" s="261">
        <f t="shared" si="14"/>
        <v>0</v>
      </c>
    </row>
    <row r="100" spans="1:37" ht="22.5">
      <c r="A100" s="402"/>
      <c r="B100" s="279"/>
      <c r="C100" s="258" t="s">
        <v>1078</v>
      </c>
      <c r="D100" s="258" t="s">
        <v>1079</v>
      </c>
      <c r="E100" s="258">
        <v>52</v>
      </c>
      <c r="F100" s="258" t="s">
        <v>1080</v>
      </c>
      <c r="G100" s="258"/>
      <c r="H100" s="258" t="s">
        <v>1081</v>
      </c>
      <c r="I100" s="258" t="s">
        <v>1082</v>
      </c>
      <c r="J100" s="258" t="s">
        <v>226</v>
      </c>
      <c r="K100" s="227"/>
      <c r="L100" s="228">
        <f>IF(TYPE(VLOOKUP(K100,Catalogue!$F$2:$J$259,5,0))=16,0,VLOOKUP(K100,Catalogue!$F$2:$J$259,5,0))</f>
        <v>0</v>
      </c>
      <c r="M100" s="227"/>
      <c r="N100" s="228">
        <f>IF(TYPE(VLOOKUP(M100,Catalogue!$F$2:$J$259,5,0))=16,0,VLOOKUP(M100,Catalogue!$F$2:$J$259,5,0))</f>
        <v>0</v>
      </c>
      <c r="O100" s="231"/>
      <c r="P100" s="282" t="str">
        <f>IF(TYPE(VLOOKUP(O100,Catalogue!$F$2:$J$259,3,0))=16," ",VLOOKUP(O100,Catalogue!$F$2:$J$259,3,0))</f>
        <v xml:space="preserve"> </v>
      </c>
      <c r="Q100" s="228">
        <f>IF(TYPE(VLOOKUP(O100,Catalogue!$F$2:$J$259,5,0))=16,0,VLOOKUP(O100,Catalogue!$F$2:$J$259,5,0))</f>
        <v>0</v>
      </c>
      <c r="R100" s="231"/>
      <c r="S100" s="282" t="str">
        <f>IF(TYPE(VLOOKUP(R100,Catalogue!$F$2:$J$259,3,0))=16," ",VLOOKUP(R100,Catalogue!$F$2:$J$259,3,0))</f>
        <v xml:space="preserve"> </v>
      </c>
      <c r="T100" s="228">
        <f>IF(TYPE(VLOOKUP(R100,Catalogue!$F$2:$J$259,5,0))=16,0,VLOOKUP(R100,Catalogue!$F$2:$J$259,5,0))</f>
        <v>0</v>
      </c>
      <c r="U100" s="231"/>
      <c r="V100" s="227" t="str">
        <f>IF(TYPE(VLOOKUP(U100,Catalogue!$F$2:$J$259,3,0))=16," ",VLOOKUP(U100,Catalogue!$F$2:$J$259,3,0))</f>
        <v xml:space="preserve"> </v>
      </c>
      <c r="W100" s="228">
        <f>IF(TYPE(VLOOKUP(U100,Catalogue!$F$2:$J$259,5,0))=16,0,VLOOKUP(U100,Catalogue!$F$2:$J$259,5,0))</f>
        <v>0</v>
      </c>
      <c r="X100" s="256">
        <v>0.8</v>
      </c>
      <c r="Y100" s="256">
        <v>0.61</v>
      </c>
      <c r="Z100" s="256">
        <v>1</v>
      </c>
      <c r="AA100" s="256">
        <f t="shared" si="4"/>
        <v>0.48799999999999999</v>
      </c>
      <c r="AB100" s="228">
        <f t="shared" si="15"/>
        <v>0</v>
      </c>
      <c r="AC100" s="228">
        <f t="shared" si="16"/>
        <v>0</v>
      </c>
      <c r="AD100" s="228">
        <f t="shared" si="17"/>
        <v>0</v>
      </c>
      <c r="AE100" s="231"/>
      <c r="AF100" s="227" t="str">
        <f>IF(TYPE(VLOOKUP(AE100,Catalogue!$F$2:$J$259,3,0))=16," ",VLOOKUP(AE100,Catalogue!$F$2:$J$259,3,0))</f>
        <v xml:space="preserve"> </v>
      </c>
      <c r="AG100" s="228">
        <f>IF(TYPE(VLOOKUP(AE100,Catalogue!$F$2:$J$259,5,0))=16,0,VLOOKUP(AE100,Catalogue!$F$2:$J$259,5,0))</f>
        <v>0</v>
      </c>
      <c r="AH100" s="227"/>
      <c r="AI100" s="228">
        <f t="shared" si="18"/>
        <v>0</v>
      </c>
      <c r="AJ100" s="228" t="s">
        <v>939</v>
      </c>
      <c r="AK100" s="261">
        <f t="shared" si="14"/>
        <v>0</v>
      </c>
    </row>
    <row r="101" spans="1:37" ht="22.5">
      <c r="A101" s="402"/>
      <c r="B101" s="279"/>
      <c r="C101" s="258" t="s">
        <v>1078</v>
      </c>
      <c r="D101" s="258" t="s">
        <v>1079</v>
      </c>
      <c r="E101" s="258">
        <v>52</v>
      </c>
      <c r="F101" s="258" t="s">
        <v>1080</v>
      </c>
      <c r="G101" s="258"/>
      <c r="H101" s="258" t="s">
        <v>1081</v>
      </c>
      <c r="I101" s="258" t="s">
        <v>1082</v>
      </c>
      <c r="J101" s="258" t="s">
        <v>226</v>
      </c>
      <c r="K101" s="227"/>
      <c r="L101" s="228">
        <f>IF(TYPE(VLOOKUP(K101,Catalogue!$F$2:$J$259,5,0))=16,0,VLOOKUP(K101,Catalogue!$F$2:$J$259,5,0))</f>
        <v>0</v>
      </c>
      <c r="M101" s="227"/>
      <c r="N101" s="228">
        <f>IF(TYPE(VLOOKUP(M101,Catalogue!$F$2:$J$259,5,0))=16,0,VLOOKUP(M101,Catalogue!$F$2:$J$259,5,0))</f>
        <v>0</v>
      </c>
      <c r="O101" s="231"/>
      <c r="P101" s="282" t="str">
        <f>IF(TYPE(VLOOKUP(O101,Catalogue!$F$2:$J$259,3,0))=16," ",VLOOKUP(O101,Catalogue!$F$2:$J$259,3,0))</f>
        <v xml:space="preserve"> </v>
      </c>
      <c r="Q101" s="228">
        <f>IF(TYPE(VLOOKUP(O101,Catalogue!$F$2:$J$259,5,0))=16,0,VLOOKUP(O101,Catalogue!$F$2:$J$259,5,0))</f>
        <v>0</v>
      </c>
      <c r="R101" s="231"/>
      <c r="S101" s="282" t="str">
        <f>IF(TYPE(VLOOKUP(R101,Catalogue!$F$2:$J$259,3,0))=16," ",VLOOKUP(R101,Catalogue!$F$2:$J$259,3,0))</f>
        <v xml:space="preserve"> </v>
      </c>
      <c r="T101" s="228">
        <f>IF(TYPE(VLOOKUP(R101,Catalogue!$F$2:$J$259,5,0))=16,0,VLOOKUP(R101,Catalogue!$F$2:$J$259,5,0))</f>
        <v>0</v>
      </c>
      <c r="U101" s="231"/>
      <c r="V101" s="227" t="str">
        <f>IF(TYPE(VLOOKUP(U101,Catalogue!$F$2:$J$259,3,0))=16," ",VLOOKUP(U101,Catalogue!$F$2:$J$259,3,0))</f>
        <v xml:space="preserve"> </v>
      </c>
      <c r="W101" s="228">
        <f>IF(TYPE(VLOOKUP(U101,Catalogue!$F$2:$J$259,5,0))=16,0,VLOOKUP(U101,Catalogue!$F$2:$J$259,5,0))</f>
        <v>0</v>
      </c>
      <c r="X101" s="256">
        <v>1.26</v>
      </c>
      <c r="Y101" s="256">
        <v>1.2</v>
      </c>
      <c r="Z101" s="256">
        <v>1</v>
      </c>
      <c r="AA101" s="256">
        <f t="shared" si="4"/>
        <v>1.512</v>
      </c>
      <c r="AB101" s="228">
        <f t="shared" si="15"/>
        <v>0</v>
      </c>
      <c r="AC101" s="228">
        <f t="shared" si="16"/>
        <v>0</v>
      </c>
      <c r="AD101" s="228">
        <f t="shared" si="17"/>
        <v>0</v>
      </c>
      <c r="AE101" s="231"/>
      <c r="AF101" s="227" t="str">
        <f>IF(TYPE(VLOOKUP(AE101,Catalogue!$F$2:$J$259,3,0))=16," ",VLOOKUP(AE101,Catalogue!$F$2:$J$259,3,0))</f>
        <v xml:space="preserve"> </v>
      </c>
      <c r="AG101" s="228">
        <f>IF(TYPE(VLOOKUP(AE101,Catalogue!$F$2:$J$259,5,0))=16,0,VLOOKUP(AE101,Catalogue!$F$2:$J$259,5,0))</f>
        <v>0</v>
      </c>
      <c r="AH101" s="227"/>
      <c r="AI101" s="228">
        <f t="shared" si="18"/>
        <v>0</v>
      </c>
      <c r="AJ101" s="228" t="s">
        <v>1191</v>
      </c>
      <c r="AK101" s="261">
        <f t="shared" ref="AK101:AK123" si="19">AI101+AC101+AD101+AB101+L101+N101</f>
        <v>0</v>
      </c>
    </row>
    <row r="102" spans="1:37" ht="22.5">
      <c r="A102" s="402">
        <v>285</v>
      </c>
      <c r="B102" s="279"/>
      <c r="C102" s="258" t="s">
        <v>1083</v>
      </c>
      <c r="D102" s="258" t="s">
        <v>1084</v>
      </c>
      <c r="E102" s="258">
        <v>688</v>
      </c>
      <c r="F102" s="258" t="s">
        <v>1085</v>
      </c>
      <c r="G102" s="258"/>
      <c r="H102" s="258" t="s">
        <v>932</v>
      </c>
      <c r="I102" s="258" t="s">
        <v>1070</v>
      </c>
      <c r="J102" s="258" t="s">
        <v>226</v>
      </c>
      <c r="K102" s="227" t="s">
        <v>242</v>
      </c>
      <c r="L102" s="228">
        <f>IF(TYPE(VLOOKUP(K102,Catalogue!$F$2:$J$259,5,0))=16,0,VLOOKUP(K102,Catalogue!$F$2:$J$259,5,0))</f>
        <v>40000</v>
      </c>
      <c r="M102" s="227"/>
      <c r="N102" s="228">
        <f>IF(TYPE(VLOOKUP(M102,Catalogue!$F$2:$J$259,5,0))=16,0,VLOOKUP(M102,Catalogue!$F$2:$J$259,5,0))</f>
        <v>0</v>
      </c>
      <c r="O102" s="231"/>
      <c r="P102" s="282" t="str">
        <f>IF(TYPE(VLOOKUP(O102,Catalogue!$F$2:$J$259,3,0))=16," ",VLOOKUP(O102,Catalogue!$F$2:$J$259,3,0))</f>
        <v xml:space="preserve"> </v>
      </c>
      <c r="Q102" s="228">
        <f>IF(TYPE(VLOOKUP(O102,Catalogue!$F$2:$J$259,5,0))=16,0,VLOOKUP(O102,Catalogue!$F$2:$J$259,5,0))</f>
        <v>0</v>
      </c>
      <c r="R102" s="231"/>
      <c r="S102" s="282" t="str">
        <f>IF(TYPE(VLOOKUP(R102,Catalogue!$F$2:$J$259,3,0))=16," ",VLOOKUP(R102,Catalogue!$F$2:$J$259,3,0))</f>
        <v xml:space="preserve"> </v>
      </c>
      <c r="T102" s="228">
        <f>IF(TYPE(VLOOKUP(R102,Catalogue!$F$2:$J$259,5,0))=16,0,VLOOKUP(R102,Catalogue!$F$2:$J$259,5,0))</f>
        <v>0</v>
      </c>
      <c r="U102" s="231"/>
      <c r="V102" s="227" t="str">
        <f>IF(TYPE(VLOOKUP(U102,Catalogue!$F$2:$J$259,3,0))=16," ",VLOOKUP(U102,Catalogue!$F$2:$J$259,3,0))</f>
        <v xml:space="preserve"> </v>
      </c>
      <c r="W102" s="228">
        <f>IF(TYPE(VLOOKUP(U102,Catalogue!$F$2:$J$259,5,0))=16,0,VLOOKUP(U102,Catalogue!$F$2:$J$259,5,0))</f>
        <v>0</v>
      </c>
      <c r="X102" s="256">
        <v>2.88</v>
      </c>
      <c r="Y102" s="256">
        <v>0.64</v>
      </c>
      <c r="Z102" s="256">
        <v>1</v>
      </c>
      <c r="AA102" s="256">
        <f t="shared" si="4"/>
        <v>1.8431999999999999</v>
      </c>
      <c r="AB102" s="228">
        <f t="shared" si="15"/>
        <v>0</v>
      </c>
      <c r="AC102" s="228">
        <f t="shared" si="16"/>
        <v>0</v>
      </c>
      <c r="AD102" s="228">
        <f t="shared" si="17"/>
        <v>0</v>
      </c>
      <c r="AE102" s="231"/>
      <c r="AF102" s="227" t="str">
        <f>IF(TYPE(VLOOKUP(AE102,Catalogue!$F$2:$J$259,3,0))=16," ",VLOOKUP(AE102,Catalogue!$F$2:$J$259,3,0))</f>
        <v xml:space="preserve"> </v>
      </c>
      <c r="AG102" s="228">
        <f>IF(TYPE(VLOOKUP(AE102,Catalogue!$F$2:$J$259,5,0))=16,0,VLOOKUP(AE102,Catalogue!$F$2:$J$259,5,0))</f>
        <v>0</v>
      </c>
      <c r="AH102" s="227"/>
      <c r="AI102" s="228">
        <f t="shared" si="18"/>
        <v>0</v>
      </c>
      <c r="AJ102" s="228" t="s">
        <v>1086</v>
      </c>
      <c r="AK102" s="261">
        <f t="shared" si="19"/>
        <v>40000</v>
      </c>
    </row>
    <row r="103" spans="1:37" ht="22.5">
      <c r="A103" s="402"/>
      <c r="B103" s="279"/>
      <c r="C103" s="258" t="s">
        <v>1083</v>
      </c>
      <c r="D103" s="258" t="s">
        <v>1084</v>
      </c>
      <c r="E103" s="258">
        <v>688</v>
      </c>
      <c r="F103" s="258" t="s">
        <v>1085</v>
      </c>
      <c r="G103" s="258"/>
      <c r="H103" s="258" t="s">
        <v>932</v>
      </c>
      <c r="I103" s="258" t="s">
        <v>1070</v>
      </c>
      <c r="J103" s="258" t="s">
        <v>226</v>
      </c>
      <c r="K103" s="227"/>
      <c r="L103" s="228">
        <f>IF(TYPE(VLOOKUP(K103,Catalogue!$F$2:$J$259,5,0))=16,0,VLOOKUP(K103,Catalogue!$F$2:$J$259,5,0))</f>
        <v>0</v>
      </c>
      <c r="M103" s="227"/>
      <c r="N103" s="228">
        <f>IF(TYPE(VLOOKUP(M103,Catalogue!$F$2:$J$259,5,0))=16,0,VLOOKUP(M103,Catalogue!$F$2:$J$259,5,0))</f>
        <v>0</v>
      </c>
      <c r="O103" s="231"/>
      <c r="P103" s="282" t="str">
        <f>IF(TYPE(VLOOKUP(O103,Catalogue!$F$2:$J$259,3,0))=16," ",VLOOKUP(O103,Catalogue!$F$2:$J$259,3,0))</f>
        <v xml:space="preserve"> </v>
      </c>
      <c r="Q103" s="228">
        <f>IF(TYPE(VLOOKUP(O103,Catalogue!$F$2:$J$259,5,0))=16,0,VLOOKUP(O103,Catalogue!$F$2:$J$259,5,0))</f>
        <v>0</v>
      </c>
      <c r="R103" s="231"/>
      <c r="S103" s="282" t="str">
        <f>IF(TYPE(VLOOKUP(R103,Catalogue!$F$2:$J$259,3,0))=16," ",VLOOKUP(R103,Catalogue!$F$2:$J$259,3,0))</f>
        <v xml:space="preserve"> </v>
      </c>
      <c r="T103" s="228">
        <f>IF(TYPE(VLOOKUP(R103,Catalogue!$F$2:$J$259,5,0))=16,0,VLOOKUP(R103,Catalogue!$F$2:$J$259,5,0))</f>
        <v>0</v>
      </c>
      <c r="U103" s="231"/>
      <c r="V103" s="227" t="str">
        <f>IF(TYPE(VLOOKUP(U103,Catalogue!$F$2:$J$259,3,0))=16," ",VLOOKUP(U103,Catalogue!$F$2:$J$259,3,0))</f>
        <v xml:space="preserve"> </v>
      </c>
      <c r="W103" s="228">
        <f>IF(TYPE(VLOOKUP(U103,Catalogue!$F$2:$J$259,5,0))=16,0,VLOOKUP(U103,Catalogue!$F$2:$J$259,5,0))</f>
        <v>0</v>
      </c>
      <c r="X103" s="256">
        <v>1.02</v>
      </c>
      <c r="Y103" s="256">
        <v>0.55000000000000004</v>
      </c>
      <c r="Z103" s="256">
        <v>1</v>
      </c>
      <c r="AA103" s="256">
        <f t="shared" si="4"/>
        <v>0.56100000000000005</v>
      </c>
      <c r="AB103" s="228">
        <f t="shared" si="15"/>
        <v>0</v>
      </c>
      <c r="AC103" s="228">
        <f t="shared" si="16"/>
        <v>0</v>
      </c>
      <c r="AD103" s="228">
        <f t="shared" si="17"/>
        <v>0</v>
      </c>
      <c r="AE103" s="231"/>
      <c r="AF103" s="227" t="str">
        <f>IF(TYPE(VLOOKUP(AE103,Catalogue!$F$2:$J$259,3,0))=16," ",VLOOKUP(AE103,Catalogue!$F$2:$J$259,3,0))</f>
        <v xml:space="preserve"> </v>
      </c>
      <c r="AG103" s="228">
        <f>IF(TYPE(VLOOKUP(AE103,Catalogue!$F$2:$J$259,5,0))=16,0,VLOOKUP(AE103,Catalogue!$F$2:$J$259,5,0))</f>
        <v>0</v>
      </c>
      <c r="AH103" s="227"/>
      <c r="AI103" s="228">
        <f t="shared" si="18"/>
        <v>0</v>
      </c>
      <c r="AJ103" s="228" t="s">
        <v>920</v>
      </c>
      <c r="AK103" s="261">
        <f t="shared" si="19"/>
        <v>0</v>
      </c>
    </row>
    <row r="104" spans="1:37" ht="22.5">
      <c r="A104" s="402"/>
      <c r="B104" s="279"/>
      <c r="C104" s="258" t="s">
        <v>1083</v>
      </c>
      <c r="D104" s="258" t="s">
        <v>1084</v>
      </c>
      <c r="E104" s="258">
        <v>688</v>
      </c>
      <c r="F104" s="258" t="s">
        <v>1085</v>
      </c>
      <c r="G104" s="258"/>
      <c r="H104" s="258" t="s">
        <v>932</v>
      </c>
      <c r="I104" s="258" t="s">
        <v>1070</v>
      </c>
      <c r="J104" s="258" t="s">
        <v>226</v>
      </c>
      <c r="K104" s="227"/>
      <c r="L104" s="228">
        <f>IF(TYPE(VLOOKUP(K104,Catalogue!$F$2:$J$259,5,0))=16,0,VLOOKUP(K104,Catalogue!$F$2:$J$259,5,0))</f>
        <v>0</v>
      </c>
      <c r="M104" s="227"/>
      <c r="N104" s="228">
        <f>IF(TYPE(VLOOKUP(M104,Catalogue!$F$2:$J$259,5,0))=16,0,VLOOKUP(M104,Catalogue!$F$2:$J$259,5,0))</f>
        <v>0</v>
      </c>
      <c r="O104" s="231"/>
      <c r="P104" s="282" t="str">
        <f>IF(TYPE(VLOOKUP(O104,Catalogue!$F$2:$J$259,3,0))=16," ",VLOOKUP(O104,Catalogue!$F$2:$J$259,3,0))</f>
        <v xml:space="preserve"> </v>
      </c>
      <c r="Q104" s="228">
        <f>IF(TYPE(VLOOKUP(O104,Catalogue!$F$2:$J$259,5,0))=16,0,VLOOKUP(O104,Catalogue!$F$2:$J$259,5,0))</f>
        <v>0</v>
      </c>
      <c r="R104" s="231"/>
      <c r="S104" s="282" t="str">
        <f>IF(TYPE(VLOOKUP(R104,Catalogue!$F$2:$J$259,3,0))=16," ",VLOOKUP(R104,Catalogue!$F$2:$J$259,3,0))</f>
        <v xml:space="preserve"> </v>
      </c>
      <c r="T104" s="228">
        <f>IF(TYPE(VLOOKUP(R104,Catalogue!$F$2:$J$259,5,0))=16,0,VLOOKUP(R104,Catalogue!$F$2:$J$259,5,0))</f>
        <v>0</v>
      </c>
      <c r="U104" s="231"/>
      <c r="V104" s="227" t="str">
        <f>IF(TYPE(VLOOKUP(U104,Catalogue!$F$2:$J$259,3,0))=16," ",VLOOKUP(U104,Catalogue!$F$2:$J$259,3,0))</f>
        <v xml:space="preserve"> </v>
      </c>
      <c r="W104" s="228">
        <f>IF(TYPE(VLOOKUP(U104,Catalogue!$F$2:$J$259,5,0))=16,0,VLOOKUP(U104,Catalogue!$F$2:$J$259,5,0))</f>
        <v>0</v>
      </c>
      <c r="X104" s="256">
        <v>1.04</v>
      </c>
      <c r="Y104" s="256">
        <v>0.55000000000000004</v>
      </c>
      <c r="Z104" s="256">
        <v>1</v>
      </c>
      <c r="AA104" s="256">
        <f t="shared" si="4"/>
        <v>0.57200000000000006</v>
      </c>
      <c r="AB104" s="228">
        <f t="shared" si="15"/>
        <v>0</v>
      </c>
      <c r="AC104" s="228">
        <f t="shared" si="16"/>
        <v>0</v>
      </c>
      <c r="AD104" s="228">
        <f t="shared" si="17"/>
        <v>0</v>
      </c>
      <c r="AE104" s="231"/>
      <c r="AF104" s="227" t="str">
        <f>IF(TYPE(VLOOKUP(AE104,Catalogue!$F$2:$J$259,3,0))=16," ",VLOOKUP(AE104,Catalogue!$F$2:$J$259,3,0))</f>
        <v xml:space="preserve"> </v>
      </c>
      <c r="AG104" s="228">
        <f>IF(TYPE(VLOOKUP(AE104,Catalogue!$F$2:$J$259,5,0))=16,0,VLOOKUP(AE104,Catalogue!$F$2:$J$259,5,0))</f>
        <v>0</v>
      </c>
      <c r="AH104" s="227"/>
      <c r="AI104" s="228">
        <f t="shared" si="18"/>
        <v>0</v>
      </c>
      <c r="AJ104" s="228" t="s">
        <v>939</v>
      </c>
      <c r="AK104" s="261">
        <f t="shared" si="19"/>
        <v>0</v>
      </c>
    </row>
    <row r="105" spans="1:37" ht="22.5">
      <c r="A105" s="402"/>
      <c r="B105" s="279"/>
      <c r="C105" s="258" t="s">
        <v>1083</v>
      </c>
      <c r="D105" s="258" t="s">
        <v>1084</v>
      </c>
      <c r="E105" s="258">
        <v>688</v>
      </c>
      <c r="F105" s="258" t="s">
        <v>1085</v>
      </c>
      <c r="G105" s="258"/>
      <c r="H105" s="258" t="s">
        <v>932</v>
      </c>
      <c r="I105" s="258" t="s">
        <v>1070</v>
      </c>
      <c r="J105" s="258" t="s">
        <v>226</v>
      </c>
      <c r="K105" s="227"/>
      <c r="L105" s="228">
        <f>IF(TYPE(VLOOKUP(K105,Catalogue!$F$2:$J$259,5,0))=16,0,VLOOKUP(K105,Catalogue!$F$2:$J$259,5,0))</f>
        <v>0</v>
      </c>
      <c r="M105" s="227"/>
      <c r="N105" s="228">
        <f>IF(TYPE(VLOOKUP(M105,Catalogue!$F$2:$J$259,5,0))=16,0,VLOOKUP(M105,Catalogue!$F$2:$J$259,5,0))</f>
        <v>0</v>
      </c>
      <c r="O105" s="231"/>
      <c r="P105" s="282" t="str">
        <f>IF(TYPE(VLOOKUP(O105,Catalogue!$F$2:$J$259,3,0))=16," ",VLOOKUP(O105,Catalogue!$F$2:$J$259,3,0))</f>
        <v xml:space="preserve"> </v>
      </c>
      <c r="Q105" s="228">
        <f>IF(TYPE(VLOOKUP(O105,Catalogue!$F$2:$J$259,5,0))=16,0,VLOOKUP(O105,Catalogue!$F$2:$J$259,5,0))</f>
        <v>0</v>
      </c>
      <c r="R105" s="231"/>
      <c r="S105" s="282" t="str">
        <f>IF(TYPE(VLOOKUP(R105,Catalogue!$F$2:$J$259,3,0))=16," ",VLOOKUP(R105,Catalogue!$F$2:$J$259,3,0))</f>
        <v xml:space="preserve"> </v>
      </c>
      <c r="T105" s="228">
        <f>IF(TYPE(VLOOKUP(R105,Catalogue!$F$2:$J$259,5,0))=16,0,VLOOKUP(R105,Catalogue!$F$2:$J$259,5,0))</f>
        <v>0</v>
      </c>
      <c r="U105" s="231"/>
      <c r="V105" s="227" t="str">
        <f>IF(TYPE(VLOOKUP(U105,Catalogue!$F$2:$J$259,3,0))=16," ",VLOOKUP(U105,Catalogue!$F$2:$J$259,3,0))</f>
        <v xml:space="preserve"> </v>
      </c>
      <c r="W105" s="228">
        <f>IF(TYPE(VLOOKUP(U105,Catalogue!$F$2:$J$259,5,0))=16,0,VLOOKUP(U105,Catalogue!$F$2:$J$259,5,0))</f>
        <v>0</v>
      </c>
      <c r="X105" s="256">
        <v>1.6</v>
      </c>
      <c r="Y105" s="256">
        <v>0.49</v>
      </c>
      <c r="Z105" s="256">
        <v>2</v>
      </c>
      <c r="AA105" s="256">
        <f t="shared" si="4"/>
        <v>1.5680000000000001</v>
      </c>
      <c r="AB105" s="228">
        <f t="shared" si="15"/>
        <v>0</v>
      </c>
      <c r="AC105" s="228">
        <f t="shared" si="16"/>
        <v>0</v>
      </c>
      <c r="AD105" s="228">
        <f t="shared" si="17"/>
        <v>0</v>
      </c>
      <c r="AE105" s="231"/>
      <c r="AF105" s="227" t="str">
        <f>IF(TYPE(VLOOKUP(AE105,Catalogue!$F$2:$J$259,3,0))=16," ",VLOOKUP(AE105,Catalogue!$F$2:$J$259,3,0))</f>
        <v xml:space="preserve"> </v>
      </c>
      <c r="AG105" s="228">
        <f>IF(TYPE(VLOOKUP(AE105,Catalogue!$F$2:$J$259,5,0))=16,0,VLOOKUP(AE105,Catalogue!$F$2:$J$259,5,0))</f>
        <v>0</v>
      </c>
      <c r="AH105" s="227"/>
      <c r="AI105" s="228">
        <f t="shared" si="18"/>
        <v>0</v>
      </c>
      <c r="AJ105" s="228" t="s">
        <v>1087</v>
      </c>
      <c r="AK105" s="261">
        <f t="shared" si="19"/>
        <v>0</v>
      </c>
    </row>
    <row r="106" spans="1:37" ht="22.5">
      <c r="A106" s="402">
        <v>286</v>
      </c>
      <c r="B106" s="279"/>
      <c r="C106" s="258" t="s">
        <v>1088</v>
      </c>
      <c r="D106" s="258" t="s">
        <v>1089</v>
      </c>
      <c r="E106" s="258">
        <v>104</v>
      </c>
      <c r="F106" s="258" t="s">
        <v>1090</v>
      </c>
      <c r="G106" s="258"/>
      <c r="H106" s="258" t="s">
        <v>1076</v>
      </c>
      <c r="I106" s="258" t="s">
        <v>1077</v>
      </c>
      <c r="J106" s="258" t="s">
        <v>226</v>
      </c>
      <c r="K106" s="227" t="s">
        <v>242</v>
      </c>
      <c r="L106" s="228">
        <f>IF(TYPE(VLOOKUP(K106,Catalogue!$F$2:$J$259,5,0))=16,0,VLOOKUP(K106,Catalogue!$F$2:$J$259,5,0))</f>
        <v>40000</v>
      </c>
      <c r="M106" s="227"/>
      <c r="N106" s="228">
        <f>IF(TYPE(VLOOKUP(M106,Catalogue!$F$2:$J$259,5,0))=16,0,VLOOKUP(M106,Catalogue!$F$2:$J$259,5,0))</f>
        <v>0</v>
      </c>
      <c r="O106" s="231"/>
      <c r="P106" s="282" t="str">
        <f>IF(TYPE(VLOOKUP(O106,Catalogue!$F$2:$J$259,3,0))=16," ",VLOOKUP(O106,Catalogue!$F$2:$J$259,3,0))</f>
        <v xml:space="preserve"> </v>
      </c>
      <c r="Q106" s="228">
        <f>IF(TYPE(VLOOKUP(O106,Catalogue!$F$2:$J$259,5,0))=16,0,VLOOKUP(O106,Catalogue!$F$2:$J$259,5,0))</f>
        <v>0</v>
      </c>
      <c r="R106" s="231"/>
      <c r="S106" s="282" t="str">
        <f>IF(TYPE(VLOOKUP(R106,Catalogue!$F$2:$J$259,3,0))=16," ",VLOOKUP(R106,Catalogue!$F$2:$J$259,3,0))</f>
        <v xml:space="preserve"> </v>
      </c>
      <c r="T106" s="228">
        <f>IF(TYPE(VLOOKUP(R106,Catalogue!$F$2:$J$259,5,0))=16,0,VLOOKUP(R106,Catalogue!$F$2:$J$259,5,0))</f>
        <v>0</v>
      </c>
      <c r="U106" s="231"/>
      <c r="V106" s="227" t="str">
        <f>IF(TYPE(VLOOKUP(U106,Catalogue!$F$2:$J$259,3,0))=16," ",VLOOKUP(U106,Catalogue!$F$2:$J$259,3,0))</f>
        <v xml:space="preserve"> </v>
      </c>
      <c r="W106" s="228">
        <f>IF(TYPE(VLOOKUP(U106,Catalogue!$F$2:$J$259,5,0))=16,0,VLOOKUP(U106,Catalogue!$F$2:$J$259,5,0))</f>
        <v>0</v>
      </c>
      <c r="X106" s="256">
        <v>0.73</v>
      </c>
      <c r="Y106" s="256">
        <v>0.54</v>
      </c>
      <c r="Z106" s="256">
        <v>1</v>
      </c>
      <c r="AA106" s="256">
        <f t="shared" si="4"/>
        <v>0.39419999999999999</v>
      </c>
      <c r="AB106" s="228">
        <f t="shared" si="15"/>
        <v>0</v>
      </c>
      <c r="AC106" s="228">
        <f t="shared" si="16"/>
        <v>0</v>
      </c>
      <c r="AD106" s="228">
        <f t="shared" si="17"/>
        <v>0</v>
      </c>
      <c r="AE106" s="231"/>
      <c r="AF106" s="227" t="str">
        <f>IF(TYPE(VLOOKUP(AE106,Catalogue!$F$2:$J$259,3,0))=16," ",VLOOKUP(AE106,Catalogue!$F$2:$J$259,3,0))</f>
        <v xml:space="preserve"> </v>
      </c>
      <c r="AG106" s="228">
        <f>IF(TYPE(VLOOKUP(AE106,Catalogue!$F$2:$J$259,5,0))=16,0,VLOOKUP(AE106,Catalogue!$F$2:$J$259,5,0))</f>
        <v>0</v>
      </c>
      <c r="AH106" s="227"/>
      <c r="AI106" s="228">
        <f t="shared" si="18"/>
        <v>0</v>
      </c>
      <c r="AJ106" s="228" t="s">
        <v>922</v>
      </c>
      <c r="AK106" s="261">
        <f t="shared" si="19"/>
        <v>40000</v>
      </c>
    </row>
    <row r="107" spans="1:37" ht="22.5">
      <c r="A107" s="402"/>
      <c r="B107" s="279"/>
      <c r="C107" s="258" t="s">
        <v>1088</v>
      </c>
      <c r="D107" s="258" t="s">
        <v>1089</v>
      </c>
      <c r="E107" s="258">
        <v>104</v>
      </c>
      <c r="F107" s="258" t="s">
        <v>1090</v>
      </c>
      <c r="G107" s="258"/>
      <c r="H107" s="258" t="s">
        <v>1076</v>
      </c>
      <c r="I107" s="258" t="s">
        <v>1077</v>
      </c>
      <c r="J107" s="258" t="s">
        <v>226</v>
      </c>
      <c r="K107" s="227"/>
      <c r="L107" s="228">
        <f>IF(TYPE(VLOOKUP(K107,Catalogue!$F$2:$J$259,5,0))=16,0,VLOOKUP(K107,Catalogue!$F$2:$J$259,5,0))</f>
        <v>0</v>
      </c>
      <c r="M107" s="227"/>
      <c r="N107" s="228">
        <f>IF(TYPE(VLOOKUP(M107,Catalogue!$F$2:$J$259,5,0))=16,0,VLOOKUP(M107,Catalogue!$F$2:$J$259,5,0))</f>
        <v>0</v>
      </c>
      <c r="O107" s="231"/>
      <c r="P107" s="282" t="str">
        <f>IF(TYPE(VLOOKUP(O107,Catalogue!$F$2:$J$259,3,0))=16," ",VLOOKUP(O107,Catalogue!$F$2:$J$259,3,0))</f>
        <v xml:space="preserve"> </v>
      </c>
      <c r="Q107" s="228">
        <f>IF(TYPE(VLOOKUP(O107,Catalogue!$F$2:$J$259,5,0))=16,0,VLOOKUP(O107,Catalogue!$F$2:$J$259,5,0))</f>
        <v>0</v>
      </c>
      <c r="R107" s="231"/>
      <c r="S107" s="282" t="str">
        <f>IF(TYPE(VLOOKUP(R107,Catalogue!$F$2:$J$259,3,0))=16," ",VLOOKUP(R107,Catalogue!$F$2:$J$259,3,0))</f>
        <v xml:space="preserve"> </v>
      </c>
      <c r="T107" s="228">
        <f>IF(TYPE(VLOOKUP(R107,Catalogue!$F$2:$J$259,5,0))=16,0,VLOOKUP(R107,Catalogue!$F$2:$J$259,5,0))</f>
        <v>0</v>
      </c>
      <c r="U107" s="231"/>
      <c r="V107" s="227" t="str">
        <f>IF(TYPE(VLOOKUP(U107,Catalogue!$F$2:$J$259,3,0))=16," ",VLOOKUP(U107,Catalogue!$F$2:$J$259,3,0))</f>
        <v xml:space="preserve"> </v>
      </c>
      <c r="W107" s="228">
        <f>IF(TYPE(VLOOKUP(U107,Catalogue!$F$2:$J$259,5,0))=16,0,VLOOKUP(U107,Catalogue!$F$2:$J$259,5,0))</f>
        <v>0</v>
      </c>
      <c r="X107" s="256">
        <v>0.71</v>
      </c>
      <c r="Y107" s="256">
        <v>0.86</v>
      </c>
      <c r="Z107" s="256">
        <v>2</v>
      </c>
      <c r="AA107" s="256">
        <f t="shared" si="4"/>
        <v>1.2211999999999998</v>
      </c>
      <c r="AB107" s="228">
        <f t="shared" ref="AB107:AB123" si="20">AA107*Q107</f>
        <v>0</v>
      </c>
      <c r="AC107" s="228">
        <f t="shared" ref="AC107:AC123" si="21">T107*AA107</f>
        <v>0</v>
      </c>
      <c r="AD107" s="228">
        <f t="shared" ref="AD107:AD123" si="22">W107*AA107</f>
        <v>0</v>
      </c>
      <c r="AE107" s="231"/>
      <c r="AF107" s="227" t="str">
        <f>IF(TYPE(VLOOKUP(AE107,Catalogue!$F$2:$J$259,3,0))=16," ",VLOOKUP(AE107,Catalogue!$F$2:$J$259,3,0))</f>
        <v xml:space="preserve"> </v>
      </c>
      <c r="AG107" s="228">
        <f>IF(TYPE(VLOOKUP(AE107,Catalogue!$F$2:$J$259,5,0))=16,0,VLOOKUP(AE107,Catalogue!$F$2:$J$259,5,0))</f>
        <v>0</v>
      </c>
      <c r="AH107" s="227"/>
      <c r="AI107" s="228">
        <f t="shared" si="18"/>
        <v>0</v>
      </c>
      <c r="AJ107" s="228" t="s">
        <v>1134</v>
      </c>
      <c r="AK107" s="261">
        <f t="shared" si="19"/>
        <v>0</v>
      </c>
    </row>
    <row r="108" spans="1:37" ht="22.5">
      <c r="A108" s="402"/>
      <c r="B108" s="279"/>
      <c r="C108" s="258" t="s">
        <v>1088</v>
      </c>
      <c r="D108" s="258" t="s">
        <v>1089</v>
      </c>
      <c r="E108" s="258">
        <v>104</v>
      </c>
      <c r="F108" s="258" t="s">
        <v>1090</v>
      </c>
      <c r="G108" s="258"/>
      <c r="H108" s="258" t="s">
        <v>1076</v>
      </c>
      <c r="I108" s="258" t="s">
        <v>1077</v>
      </c>
      <c r="J108" s="258" t="s">
        <v>226</v>
      </c>
      <c r="K108" s="227"/>
      <c r="L108" s="228">
        <f>IF(TYPE(VLOOKUP(K108,Catalogue!$F$2:$J$259,5,0))=16,0,VLOOKUP(K108,Catalogue!$F$2:$J$259,5,0))</f>
        <v>0</v>
      </c>
      <c r="M108" s="227"/>
      <c r="N108" s="228">
        <f>IF(TYPE(VLOOKUP(M108,Catalogue!$F$2:$J$259,5,0))=16,0,VLOOKUP(M108,Catalogue!$F$2:$J$259,5,0))</f>
        <v>0</v>
      </c>
      <c r="O108" s="231"/>
      <c r="P108" s="282" t="str">
        <f>IF(TYPE(VLOOKUP(O108,Catalogue!$F$2:$J$259,3,0))=16," ",VLOOKUP(O108,Catalogue!$F$2:$J$259,3,0))</f>
        <v xml:space="preserve"> </v>
      </c>
      <c r="Q108" s="228">
        <f>IF(TYPE(VLOOKUP(O108,Catalogue!$F$2:$J$259,5,0))=16,0,VLOOKUP(O108,Catalogue!$F$2:$J$259,5,0))</f>
        <v>0</v>
      </c>
      <c r="R108" s="231"/>
      <c r="S108" s="282" t="str">
        <f>IF(TYPE(VLOOKUP(R108,Catalogue!$F$2:$J$259,3,0))=16," ",VLOOKUP(R108,Catalogue!$F$2:$J$259,3,0))</f>
        <v xml:space="preserve"> </v>
      </c>
      <c r="T108" s="228">
        <f>IF(TYPE(VLOOKUP(R108,Catalogue!$F$2:$J$259,5,0))=16,0,VLOOKUP(R108,Catalogue!$F$2:$J$259,5,0))</f>
        <v>0</v>
      </c>
      <c r="U108" s="231"/>
      <c r="V108" s="227" t="str">
        <f>IF(TYPE(VLOOKUP(U108,Catalogue!$F$2:$J$259,3,0))=16," ",VLOOKUP(U108,Catalogue!$F$2:$J$259,3,0))</f>
        <v xml:space="preserve"> </v>
      </c>
      <c r="W108" s="228">
        <f>IF(TYPE(VLOOKUP(U108,Catalogue!$F$2:$J$259,5,0))=16,0,VLOOKUP(U108,Catalogue!$F$2:$J$259,5,0))</f>
        <v>0</v>
      </c>
      <c r="X108" s="256">
        <v>0.85</v>
      </c>
      <c r="Y108" s="256">
        <v>1.01</v>
      </c>
      <c r="Z108" s="256">
        <v>2</v>
      </c>
      <c r="AA108" s="256">
        <f t="shared" si="4"/>
        <v>1.7169999999999999</v>
      </c>
      <c r="AB108" s="228">
        <f t="shared" si="20"/>
        <v>0</v>
      </c>
      <c r="AC108" s="228">
        <f t="shared" si="21"/>
        <v>0</v>
      </c>
      <c r="AD108" s="228">
        <f t="shared" si="22"/>
        <v>0</v>
      </c>
      <c r="AE108" s="231"/>
      <c r="AF108" s="227" t="str">
        <f>IF(TYPE(VLOOKUP(AE108,Catalogue!$F$2:$J$259,3,0))=16," ",VLOOKUP(AE108,Catalogue!$F$2:$J$259,3,0))</f>
        <v xml:space="preserve"> </v>
      </c>
      <c r="AG108" s="228">
        <f>IF(TYPE(VLOOKUP(AE108,Catalogue!$F$2:$J$259,5,0))=16,0,VLOOKUP(AE108,Catalogue!$F$2:$J$259,5,0))</f>
        <v>0</v>
      </c>
      <c r="AH108" s="227"/>
      <c r="AI108" s="228">
        <f t="shared" si="18"/>
        <v>0</v>
      </c>
      <c r="AJ108" s="228" t="s">
        <v>1060</v>
      </c>
      <c r="AK108" s="261">
        <f t="shared" si="19"/>
        <v>0</v>
      </c>
    </row>
    <row r="109" spans="1:37" ht="22.5">
      <c r="A109" s="402">
        <v>287</v>
      </c>
      <c r="B109" s="279"/>
      <c r="C109" s="258" t="s">
        <v>1091</v>
      </c>
      <c r="D109" s="258" t="s">
        <v>1092</v>
      </c>
      <c r="E109" s="258" t="s">
        <v>1093</v>
      </c>
      <c r="F109" s="258" t="s">
        <v>1094</v>
      </c>
      <c r="G109" s="258"/>
      <c r="H109" s="258" t="s">
        <v>1095</v>
      </c>
      <c r="I109" s="258" t="s">
        <v>1077</v>
      </c>
      <c r="J109" s="258" t="s">
        <v>226</v>
      </c>
      <c r="K109" s="227" t="s">
        <v>242</v>
      </c>
      <c r="L109" s="228">
        <f>IF(TYPE(VLOOKUP(K109,Catalogue!$F$2:$J$259,5,0))=16,0,VLOOKUP(K109,Catalogue!$F$2:$J$259,5,0))</f>
        <v>40000</v>
      </c>
      <c r="M109" s="227"/>
      <c r="N109" s="228">
        <f>IF(TYPE(VLOOKUP(M109,Catalogue!$F$2:$J$259,5,0))=16,0,VLOOKUP(M109,Catalogue!$F$2:$J$259,5,0))</f>
        <v>0</v>
      </c>
      <c r="O109" s="231"/>
      <c r="P109" s="282" t="str">
        <f>IF(TYPE(VLOOKUP(O109,Catalogue!$F$2:$J$259,3,0))=16," ",VLOOKUP(O109,Catalogue!$F$2:$J$259,3,0))</f>
        <v xml:space="preserve"> </v>
      </c>
      <c r="Q109" s="228">
        <f>IF(TYPE(VLOOKUP(O109,Catalogue!$F$2:$J$259,5,0))=16,0,VLOOKUP(O109,Catalogue!$F$2:$J$259,5,0))</f>
        <v>0</v>
      </c>
      <c r="R109" s="231"/>
      <c r="S109" s="282" t="str">
        <f>IF(TYPE(VLOOKUP(R109,Catalogue!$F$2:$J$259,3,0))=16," ",VLOOKUP(R109,Catalogue!$F$2:$J$259,3,0))</f>
        <v xml:space="preserve"> </v>
      </c>
      <c r="T109" s="228">
        <f>IF(TYPE(VLOOKUP(R109,Catalogue!$F$2:$J$259,5,0))=16,0,VLOOKUP(R109,Catalogue!$F$2:$J$259,5,0))</f>
        <v>0</v>
      </c>
      <c r="U109" s="231"/>
      <c r="V109" s="227" t="str">
        <f>IF(TYPE(VLOOKUP(U109,Catalogue!$F$2:$J$259,3,0))=16," ",VLOOKUP(U109,Catalogue!$F$2:$J$259,3,0))</f>
        <v xml:space="preserve"> </v>
      </c>
      <c r="W109" s="228">
        <f>IF(TYPE(VLOOKUP(U109,Catalogue!$F$2:$J$259,5,0))=16,0,VLOOKUP(U109,Catalogue!$F$2:$J$259,5,0))</f>
        <v>0</v>
      </c>
      <c r="X109" s="256">
        <v>2.36</v>
      </c>
      <c r="Y109" s="256">
        <v>1.115</v>
      </c>
      <c r="Z109" s="256">
        <v>1</v>
      </c>
      <c r="AA109" s="256">
        <f t="shared" si="4"/>
        <v>2.6313999999999997</v>
      </c>
      <c r="AB109" s="228">
        <f t="shared" si="20"/>
        <v>0</v>
      </c>
      <c r="AC109" s="228">
        <f t="shared" si="21"/>
        <v>0</v>
      </c>
      <c r="AD109" s="228">
        <f t="shared" si="22"/>
        <v>0</v>
      </c>
      <c r="AE109" s="231"/>
      <c r="AF109" s="227" t="str">
        <f>IF(TYPE(VLOOKUP(AE109,Catalogue!$F$2:$J$259,3,0))=16," ",VLOOKUP(AE109,Catalogue!$F$2:$J$259,3,0))</f>
        <v xml:space="preserve"> </v>
      </c>
      <c r="AG109" s="228">
        <f>IF(TYPE(VLOOKUP(AE109,Catalogue!$F$2:$J$259,5,0))=16,0,VLOOKUP(AE109,Catalogue!$F$2:$J$259,5,0))</f>
        <v>0</v>
      </c>
      <c r="AH109" s="227"/>
      <c r="AI109" s="228">
        <f t="shared" si="18"/>
        <v>0</v>
      </c>
      <c r="AJ109" s="228" t="s">
        <v>924</v>
      </c>
      <c r="AK109" s="261">
        <f t="shared" si="19"/>
        <v>40000</v>
      </c>
    </row>
    <row r="110" spans="1:37" ht="22.5">
      <c r="A110" s="402"/>
      <c r="B110" s="279"/>
      <c r="C110" s="258" t="s">
        <v>1091</v>
      </c>
      <c r="D110" s="258" t="s">
        <v>1092</v>
      </c>
      <c r="E110" s="258" t="s">
        <v>1093</v>
      </c>
      <c r="F110" s="258" t="s">
        <v>1094</v>
      </c>
      <c r="G110" s="258"/>
      <c r="H110" s="258" t="s">
        <v>1095</v>
      </c>
      <c r="I110" s="258" t="s">
        <v>1077</v>
      </c>
      <c r="J110" s="258" t="s">
        <v>226</v>
      </c>
      <c r="K110" s="227"/>
      <c r="L110" s="228">
        <f>IF(TYPE(VLOOKUP(K110,Catalogue!$F$2:$J$259,5,0))=16,0,VLOOKUP(K110,Catalogue!$F$2:$J$259,5,0))</f>
        <v>0</v>
      </c>
      <c r="M110" s="227"/>
      <c r="N110" s="228">
        <f>IF(TYPE(VLOOKUP(M110,Catalogue!$F$2:$J$259,5,0))=16,0,VLOOKUP(M110,Catalogue!$F$2:$J$259,5,0))</f>
        <v>0</v>
      </c>
      <c r="O110" s="231"/>
      <c r="P110" s="282" t="str">
        <f>IF(TYPE(VLOOKUP(O110,Catalogue!$F$2:$J$259,3,0))=16," ",VLOOKUP(O110,Catalogue!$F$2:$J$259,3,0))</f>
        <v xml:space="preserve"> </v>
      </c>
      <c r="Q110" s="228">
        <f>IF(TYPE(VLOOKUP(O110,Catalogue!$F$2:$J$259,5,0))=16,0,VLOOKUP(O110,Catalogue!$F$2:$J$259,5,0))</f>
        <v>0</v>
      </c>
      <c r="R110" s="231"/>
      <c r="S110" s="282" t="str">
        <f>IF(TYPE(VLOOKUP(R110,Catalogue!$F$2:$J$259,3,0))=16," ",VLOOKUP(R110,Catalogue!$F$2:$J$259,3,0))</f>
        <v xml:space="preserve"> </v>
      </c>
      <c r="T110" s="228">
        <f>IF(TYPE(VLOOKUP(R110,Catalogue!$F$2:$J$259,5,0))=16,0,VLOOKUP(R110,Catalogue!$F$2:$J$259,5,0))</f>
        <v>0</v>
      </c>
      <c r="U110" s="231"/>
      <c r="V110" s="227" t="str">
        <f>IF(TYPE(VLOOKUP(U110,Catalogue!$F$2:$J$259,3,0))=16," ",VLOOKUP(U110,Catalogue!$F$2:$J$259,3,0))</f>
        <v xml:space="preserve"> </v>
      </c>
      <c r="W110" s="228">
        <f>IF(TYPE(VLOOKUP(U110,Catalogue!$F$2:$J$259,5,0))=16,0,VLOOKUP(U110,Catalogue!$F$2:$J$259,5,0))</f>
        <v>0</v>
      </c>
      <c r="X110" s="256">
        <v>3.8</v>
      </c>
      <c r="Y110" s="256">
        <v>0.55000000000000004</v>
      </c>
      <c r="Z110" s="256">
        <v>1</v>
      </c>
      <c r="AA110" s="256">
        <f t="shared" si="4"/>
        <v>2.09</v>
      </c>
      <c r="AB110" s="228">
        <f t="shared" si="20"/>
        <v>0</v>
      </c>
      <c r="AC110" s="228">
        <f t="shared" si="21"/>
        <v>0</v>
      </c>
      <c r="AD110" s="228">
        <f t="shared" si="22"/>
        <v>0</v>
      </c>
      <c r="AE110" s="231"/>
      <c r="AF110" s="227" t="str">
        <f>IF(TYPE(VLOOKUP(AE110,Catalogue!$F$2:$J$259,3,0))=16," ",VLOOKUP(AE110,Catalogue!$F$2:$J$259,3,0))</f>
        <v xml:space="preserve"> </v>
      </c>
      <c r="AG110" s="228">
        <f>IF(TYPE(VLOOKUP(AE110,Catalogue!$F$2:$J$259,5,0))=16,0,VLOOKUP(AE110,Catalogue!$F$2:$J$259,5,0))</f>
        <v>0</v>
      </c>
      <c r="AH110" s="227"/>
      <c r="AI110" s="228">
        <f t="shared" si="18"/>
        <v>0</v>
      </c>
      <c r="AJ110" s="228" t="s">
        <v>1096</v>
      </c>
      <c r="AK110" s="261">
        <f t="shared" si="19"/>
        <v>0</v>
      </c>
    </row>
    <row r="111" spans="1:37" ht="33.75">
      <c r="A111" s="402">
        <v>288</v>
      </c>
      <c r="B111" s="279"/>
      <c r="C111" s="258" t="s">
        <v>1097</v>
      </c>
      <c r="D111" s="258" t="s">
        <v>1098</v>
      </c>
      <c r="E111" s="258">
        <v>419</v>
      </c>
      <c r="F111" s="258" t="s">
        <v>1094</v>
      </c>
      <c r="G111" s="258"/>
      <c r="H111" s="258" t="s">
        <v>1095</v>
      </c>
      <c r="I111" s="258" t="s">
        <v>1077</v>
      </c>
      <c r="J111" s="258" t="s">
        <v>226</v>
      </c>
      <c r="K111" s="227" t="s">
        <v>242</v>
      </c>
      <c r="L111" s="228">
        <f>IF(TYPE(VLOOKUP(K111,Catalogue!$F$2:$J$259,5,0))=16,0,VLOOKUP(K111,Catalogue!$F$2:$J$259,5,0))</f>
        <v>40000</v>
      </c>
      <c r="M111" s="227"/>
      <c r="N111" s="228">
        <f>IF(TYPE(VLOOKUP(M111,Catalogue!$F$2:$J$259,5,0))=16,0,VLOOKUP(M111,Catalogue!$F$2:$J$259,5,0))</f>
        <v>0</v>
      </c>
      <c r="O111" s="231"/>
      <c r="P111" s="282" t="str">
        <f>IF(TYPE(VLOOKUP(O111,Catalogue!$F$2:$J$259,3,0))=16," ",VLOOKUP(O111,Catalogue!$F$2:$J$259,3,0))</f>
        <v xml:space="preserve"> </v>
      </c>
      <c r="Q111" s="228">
        <f>IF(TYPE(VLOOKUP(O111,Catalogue!$F$2:$J$259,5,0))=16,0,VLOOKUP(O111,Catalogue!$F$2:$J$259,5,0))</f>
        <v>0</v>
      </c>
      <c r="R111" s="231"/>
      <c r="S111" s="282" t="str">
        <f>IF(TYPE(VLOOKUP(R111,Catalogue!$F$2:$J$259,3,0))=16," ",VLOOKUP(R111,Catalogue!$F$2:$J$259,3,0))</f>
        <v xml:space="preserve"> </v>
      </c>
      <c r="T111" s="228">
        <f>IF(TYPE(VLOOKUP(R111,Catalogue!$F$2:$J$259,5,0))=16,0,VLOOKUP(R111,Catalogue!$F$2:$J$259,5,0))</f>
        <v>0</v>
      </c>
      <c r="U111" s="231"/>
      <c r="V111" s="227" t="str">
        <f>IF(TYPE(VLOOKUP(U111,Catalogue!$F$2:$J$259,3,0))=16," ",VLOOKUP(U111,Catalogue!$F$2:$J$259,3,0))</f>
        <v xml:space="preserve"> </v>
      </c>
      <c r="W111" s="228">
        <f>IF(TYPE(VLOOKUP(U111,Catalogue!$F$2:$J$259,5,0))=16,0,VLOOKUP(U111,Catalogue!$F$2:$J$259,5,0))</f>
        <v>0</v>
      </c>
      <c r="X111" s="256">
        <v>2.5</v>
      </c>
      <c r="Y111" s="256">
        <v>0.45</v>
      </c>
      <c r="Z111" s="256">
        <v>1</v>
      </c>
      <c r="AA111" s="256">
        <f t="shared" si="4"/>
        <v>1.125</v>
      </c>
      <c r="AB111" s="228">
        <f t="shared" si="20"/>
        <v>0</v>
      </c>
      <c r="AC111" s="228">
        <f t="shared" si="21"/>
        <v>0</v>
      </c>
      <c r="AD111" s="228">
        <f t="shared" si="22"/>
        <v>0</v>
      </c>
      <c r="AE111" s="231"/>
      <c r="AF111" s="227" t="str">
        <f>IF(TYPE(VLOOKUP(AE111,Catalogue!$F$2:$J$259,3,0))=16," ",VLOOKUP(AE111,Catalogue!$F$2:$J$259,3,0))</f>
        <v xml:space="preserve"> </v>
      </c>
      <c r="AG111" s="228">
        <f>IF(TYPE(VLOOKUP(AE111,Catalogue!$F$2:$J$259,5,0))=16,0,VLOOKUP(AE111,Catalogue!$F$2:$J$259,5,0))</f>
        <v>0</v>
      </c>
      <c r="AH111" s="227"/>
      <c r="AI111" s="228">
        <f t="shared" si="18"/>
        <v>0</v>
      </c>
      <c r="AJ111" s="228" t="s">
        <v>926</v>
      </c>
      <c r="AK111" s="261">
        <f t="shared" si="19"/>
        <v>40000</v>
      </c>
    </row>
    <row r="112" spans="1:37" ht="33.75">
      <c r="A112" s="402"/>
      <c r="B112" s="279"/>
      <c r="C112" s="258" t="s">
        <v>1097</v>
      </c>
      <c r="D112" s="258" t="s">
        <v>1098</v>
      </c>
      <c r="E112" s="258">
        <v>419</v>
      </c>
      <c r="F112" s="258" t="s">
        <v>1094</v>
      </c>
      <c r="G112" s="258"/>
      <c r="H112" s="258" t="s">
        <v>1095</v>
      </c>
      <c r="I112" s="258" t="s">
        <v>1077</v>
      </c>
      <c r="J112" s="258" t="s">
        <v>226</v>
      </c>
      <c r="K112" s="227"/>
      <c r="L112" s="228">
        <f>IF(TYPE(VLOOKUP(K112,Catalogue!$F$2:$J$259,5,0))=16,0,VLOOKUP(K112,Catalogue!$F$2:$J$259,5,0))</f>
        <v>0</v>
      </c>
      <c r="M112" s="227"/>
      <c r="N112" s="228">
        <f>IF(TYPE(VLOOKUP(M112,Catalogue!$F$2:$J$259,5,0))=16,0,VLOOKUP(M112,Catalogue!$F$2:$J$259,5,0))</f>
        <v>0</v>
      </c>
      <c r="O112" s="231"/>
      <c r="P112" s="282" t="str">
        <f>IF(TYPE(VLOOKUP(O112,Catalogue!$F$2:$J$259,3,0))=16," ",VLOOKUP(O112,Catalogue!$F$2:$J$259,3,0))</f>
        <v xml:space="preserve"> </v>
      </c>
      <c r="Q112" s="228">
        <f>IF(TYPE(VLOOKUP(O112,Catalogue!$F$2:$J$259,5,0))=16,0,VLOOKUP(O112,Catalogue!$F$2:$J$259,5,0))</f>
        <v>0</v>
      </c>
      <c r="R112" s="231"/>
      <c r="S112" s="282" t="str">
        <f>IF(TYPE(VLOOKUP(R112,Catalogue!$F$2:$J$259,3,0))=16," ",VLOOKUP(R112,Catalogue!$F$2:$J$259,3,0))</f>
        <v xml:space="preserve"> </v>
      </c>
      <c r="T112" s="228">
        <f>IF(TYPE(VLOOKUP(R112,Catalogue!$F$2:$J$259,5,0))=16,0,VLOOKUP(R112,Catalogue!$F$2:$J$259,5,0))</f>
        <v>0</v>
      </c>
      <c r="U112" s="231"/>
      <c r="V112" s="227" t="str">
        <f>IF(TYPE(VLOOKUP(U112,Catalogue!$F$2:$J$259,3,0))=16," ",VLOOKUP(U112,Catalogue!$F$2:$J$259,3,0))</f>
        <v xml:space="preserve"> </v>
      </c>
      <c r="W112" s="228">
        <f>IF(TYPE(VLOOKUP(U112,Catalogue!$F$2:$J$259,5,0))=16,0,VLOOKUP(U112,Catalogue!$F$2:$J$259,5,0))</f>
        <v>0</v>
      </c>
      <c r="X112" s="256">
        <v>2.31</v>
      </c>
      <c r="Y112" s="256">
        <v>0.41</v>
      </c>
      <c r="Z112" s="256">
        <v>1</v>
      </c>
      <c r="AA112" s="256">
        <f t="shared" si="4"/>
        <v>0.94709999999999994</v>
      </c>
      <c r="AB112" s="228">
        <f t="shared" si="20"/>
        <v>0</v>
      </c>
      <c r="AC112" s="228">
        <f t="shared" si="21"/>
        <v>0</v>
      </c>
      <c r="AD112" s="228">
        <f t="shared" si="22"/>
        <v>0</v>
      </c>
      <c r="AE112" s="231"/>
      <c r="AF112" s="227" t="str">
        <f>IF(TYPE(VLOOKUP(AE112,Catalogue!$F$2:$J$259,3,0))=16," ",VLOOKUP(AE112,Catalogue!$F$2:$J$259,3,0))</f>
        <v xml:space="preserve"> </v>
      </c>
      <c r="AG112" s="228">
        <f>IF(TYPE(VLOOKUP(AE112,Catalogue!$F$2:$J$259,5,0))=16,0,VLOOKUP(AE112,Catalogue!$F$2:$J$259,5,0))</f>
        <v>0</v>
      </c>
      <c r="AH112" s="227"/>
      <c r="AI112" s="228">
        <f t="shared" si="18"/>
        <v>0</v>
      </c>
      <c r="AJ112" s="228" t="s">
        <v>922</v>
      </c>
      <c r="AK112" s="261">
        <f t="shared" si="19"/>
        <v>0</v>
      </c>
    </row>
    <row r="113" spans="1:37" s="265" customFormat="1" ht="33.75">
      <c r="A113" s="402"/>
      <c r="B113" s="279"/>
      <c r="C113" s="258" t="s">
        <v>1097</v>
      </c>
      <c r="D113" s="258" t="s">
        <v>1098</v>
      </c>
      <c r="E113" s="258">
        <v>419</v>
      </c>
      <c r="F113" s="258" t="s">
        <v>1094</v>
      </c>
      <c r="G113" s="258"/>
      <c r="H113" s="258" t="s">
        <v>1095</v>
      </c>
      <c r="I113" s="258" t="s">
        <v>1077</v>
      </c>
      <c r="J113" s="258" t="s">
        <v>226</v>
      </c>
      <c r="K113" s="227"/>
      <c r="L113" s="228">
        <f>IF(TYPE(VLOOKUP(K113,Catalogue!$F$2:$J$259,5,0))=16,0,VLOOKUP(K113,Catalogue!$F$2:$J$259,5,0))</f>
        <v>0</v>
      </c>
      <c r="M113" s="227"/>
      <c r="N113" s="228">
        <f>IF(TYPE(VLOOKUP(M113,Catalogue!$F$2:$J$259,5,0))=16,0,VLOOKUP(M113,Catalogue!$F$2:$J$259,5,0))</f>
        <v>0</v>
      </c>
      <c r="O113" s="231"/>
      <c r="P113" s="282" t="str">
        <f>IF(TYPE(VLOOKUP(O113,Catalogue!$F$2:$J$259,3,0))=16," ",VLOOKUP(O113,Catalogue!$F$2:$J$259,3,0))</f>
        <v xml:space="preserve"> </v>
      </c>
      <c r="Q113" s="228">
        <f>IF(TYPE(VLOOKUP(O113,Catalogue!$F$2:$J$259,5,0))=16,0,VLOOKUP(O113,Catalogue!$F$2:$J$259,5,0))</f>
        <v>0</v>
      </c>
      <c r="R113" s="231"/>
      <c r="S113" s="282" t="str">
        <f>IF(TYPE(VLOOKUP(R113,Catalogue!$F$2:$J$259,3,0))=16," ",VLOOKUP(R113,Catalogue!$F$2:$J$259,3,0))</f>
        <v xml:space="preserve"> </v>
      </c>
      <c r="T113" s="228">
        <f>IF(TYPE(VLOOKUP(R113,Catalogue!$F$2:$J$259,5,0))=16,0,VLOOKUP(R113,Catalogue!$F$2:$J$259,5,0))</f>
        <v>0</v>
      </c>
      <c r="U113" s="231"/>
      <c r="V113" s="227" t="str">
        <f>IF(TYPE(VLOOKUP(U113,Catalogue!$F$2:$J$259,3,0))=16," ",VLOOKUP(U113,Catalogue!$F$2:$J$259,3,0))</f>
        <v xml:space="preserve"> </v>
      </c>
      <c r="W113" s="228">
        <f>IF(TYPE(VLOOKUP(U113,Catalogue!$F$2:$J$259,5,0))=16,0,VLOOKUP(U113,Catalogue!$F$2:$J$259,5,0))</f>
        <v>0</v>
      </c>
      <c r="X113" s="264">
        <v>1.56</v>
      </c>
      <c r="Y113" s="264">
        <v>0.82</v>
      </c>
      <c r="Z113" s="264">
        <v>1</v>
      </c>
      <c r="AA113" s="256">
        <f t="shared" si="4"/>
        <v>1.2791999999999999</v>
      </c>
      <c r="AB113" s="228">
        <f t="shared" si="20"/>
        <v>0</v>
      </c>
      <c r="AC113" s="228">
        <f t="shared" si="21"/>
        <v>0</v>
      </c>
      <c r="AD113" s="228">
        <f t="shared" si="22"/>
        <v>0</v>
      </c>
      <c r="AE113" s="231"/>
      <c r="AF113" s="227" t="str">
        <f>IF(TYPE(VLOOKUP(AE113,Catalogue!$F$2:$J$259,3,0))=16," ",VLOOKUP(AE113,Catalogue!$F$2:$J$259,3,0))</f>
        <v xml:space="preserve"> </v>
      </c>
      <c r="AG113" s="228">
        <f>IF(TYPE(VLOOKUP(AE113,Catalogue!$F$2:$J$259,5,0))=16,0,VLOOKUP(AE113,Catalogue!$F$2:$J$259,5,0))</f>
        <v>0</v>
      </c>
      <c r="AH113" s="262"/>
      <c r="AI113" s="228">
        <f t="shared" si="18"/>
        <v>0</v>
      </c>
      <c r="AJ113" s="263" t="s">
        <v>924</v>
      </c>
      <c r="AK113" s="261">
        <f t="shared" si="19"/>
        <v>0</v>
      </c>
    </row>
    <row r="114" spans="1:37" ht="33.75">
      <c r="A114" s="402"/>
      <c r="B114" s="279"/>
      <c r="C114" s="258" t="s">
        <v>1097</v>
      </c>
      <c r="D114" s="258" t="s">
        <v>1098</v>
      </c>
      <c r="E114" s="258">
        <v>419</v>
      </c>
      <c r="F114" s="258" t="s">
        <v>1094</v>
      </c>
      <c r="G114" s="258"/>
      <c r="H114" s="258" t="s">
        <v>1095</v>
      </c>
      <c r="I114" s="258" t="s">
        <v>1077</v>
      </c>
      <c r="J114" s="258" t="s">
        <v>226</v>
      </c>
      <c r="K114" s="227"/>
      <c r="L114" s="228">
        <f>IF(TYPE(VLOOKUP(K114,Catalogue!$F$2:$J$259,5,0))=16,0,VLOOKUP(K114,Catalogue!$F$2:$J$259,5,0))</f>
        <v>0</v>
      </c>
      <c r="M114" s="227"/>
      <c r="N114" s="228">
        <f>IF(TYPE(VLOOKUP(M114,Catalogue!$F$2:$J$259,5,0))=16,0,VLOOKUP(M114,Catalogue!$F$2:$J$259,5,0))</f>
        <v>0</v>
      </c>
      <c r="O114" s="231"/>
      <c r="P114" s="282" t="str">
        <f>IF(TYPE(VLOOKUP(O114,Catalogue!$F$2:$J$259,3,0))=16," ",VLOOKUP(O114,Catalogue!$F$2:$J$259,3,0))</f>
        <v xml:space="preserve"> </v>
      </c>
      <c r="Q114" s="228">
        <f>IF(TYPE(VLOOKUP(O114,Catalogue!$F$2:$J$259,5,0))=16,0,VLOOKUP(O114,Catalogue!$F$2:$J$259,5,0))</f>
        <v>0</v>
      </c>
      <c r="R114" s="231"/>
      <c r="S114" s="282" t="str">
        <f>IF(TYPE(VLOOKUP(R114,Catalogue!$F$2:$J$259,3,0))=16," ",VLOOKUP(R114,Catalogue!$F$2:$J$259,3,0))</f>
        <v xml:space="preserve"> </v>
      </c>
      <c r="T114" s="228">
        <f>IF(TYPE(VLOOKUP(R114,Catalogue!$F$2:$J$259,5,0))=16,0,VLOOKUP(R114,Catalogue!$F$2:$J$259,5,0))</f>
        <v>0</v>
      </c>
      <c r="U114" s="231"/>
      <c r="V114" s="227" t="str">
        <f>IF(TYPE(VLOOKUP(U114,Catalogue!$F$2:$J$259,3,0))=16," ",VLOOKUP(U114,Catalogue!$F$2:$J$259,3,0))</f>
        <v xml:space="preserve"> </v>
      </c>
      <c r="W114" s="228">
        <f>IF(TYPE(VLOOKUP(U114,Catalogue!$F$2:$J$259,5,0))=16,0,VLOOKUP(U114,Catalogue!$F$2:$J$259,5,0))</f>
        <v>0</v>
      </c>
      <c r="X114" s="256">
        <v>2.5099999999999998</v>
      </c>
      <c r="Y114" s="256">
        <v>0.80500000000000005</v>
      </c>
      <c r="Z114" s="256">
        <v>1</v>
      </c>
      <c r="AA114" s="256">
        <f t="shared" si="4"/>
        <v>2.0205500000000001</v>
      </c>
      <c r="AB114" s="228">
        <f t="shared" si="20"/>
        <v>0</v>
      </c>
      <c r="AC114" s="228">
        <f t="shared" si="21"/>
        <v>0</v>
      </c>
      <c r="AD114" s="228">
        <f t="shared" si="22"/>
        <v>0</v>
      </c>
      <c r="AE114" s="231"/>
      <c r="AF114" s="227" t="str">
        <f>IF(TYPE(VLOOKUP(AE114,Catalogue!$F$2:$J$259,3,0))=16," ",VLOOKUP(AE114,Catalogue!$F$2:$J$259,3,0))</f>
        <v xml:space="preserve"> </v>
      </c>
      <c r="AG114" s="228">
        <f>IF(TYPE(VLOOKUP(AE114,Catalogue!$F$2:$J$259,5,0))=16,0,VLOOKUP(AE114,Catalogue!$F$2:$J$259,5,0))</f>
        <v>0</v>
      </c>
      <c r="AH114" s="227"/>
      <c r="AI114" s="228">
        <f t="shared" si="18"/>
        <v>0</v>
      </c>
      <c r="AJ114" s="228" t="s">
        <v>939</v>
      </c>
      <c r="AK114" s="261">
        <f t="shared" si="19"/>
        <v>0</v>
      </c>
    </row>
    <row r="115" spans="1:37" ht="22.5">
      <c r="A115" s="402">
        <v>289</v>
      </c>
      <c r="B115" s="279"/>
      <c r="C115" s="258" t="s">
        <v>1099</v>
      </c>
      <c r="D115" s="258" t="s">
        <v>1100</v>
      </c>
      <c r="E115" s="258" t="s">
        <v>1101</v>
      </c>
      <c r="F115" s="258" t="s">
        <v>1102</v>
      </c>
      <c r="G115" s="258"/>
      <c r="H115" s="258" t="s">
        <v>1103</v>
      </c>
      <c r="I115" s="258" t="s">
        <v>1077</v>
      </c>
      <c r="J115" s="258" t="s">
        <v>226</v>
      </c>
      <c r="K115" s="227" t="s">
        <v>242</v>
      </c>
      <c r="L115" s="228">
        <f>IF(TYPE(VLOOKUP(K115,Catalogue!$F$2:$J$259,5,0))=16,0,VLOOKUP(K115,Catalogue!$F$2:$J$259,5,0))</f>
        <v>40000</v>
      </c>
      <c r="M115" s="227"/>
      <c r="N115" s="228">
        <f>IF(TYPE(VLOOKUP(M115,Catalogue!$F$2:$J$259,5,0))=16,0,VLOOKUP(M115,Catalogue!$F$2:$J$259,5,0))</f>
        <v>0</v>
      </c>
      <c r="O115" s="231"/>
      <c r="P115" s="282" t="str">
        <f>IF(TYPE(VLOOKUP(O115,Catalogue!$F$2:$J$259,3,0))=16," ",VLOOKUP(O115,Catalogue!$F$2:$J$259,3,0))</f>
        <v xml:space="preserve"> </v>
      </c>
      <c r="Q115" s="228">
        <f>IF(TYPE(VLOOKUP(O115,Catalogue!$F$2:$J$259,5,0))=16,0,VLOOKUP(O115,Catalogue!$F$2:$J$259,5,0))</f>
        <v>0</v>
      </c>
      <c r="R115" s="231"/>
      <c r="S115" s="282" t="str">
        <f>IF(TYPE(VLOOKUP(R115,Catalogue!$F$2:$J$259,3,0))=16," ",VLOOKUP(R115,Catalogue!$F$2:$J$259,3,0))</f>
        <v xml:space="preserve"> </v>
      </c>
      <c r="T115" s="228">
        <f>IF(TYPE(VLOOKUP(R115,Catalogue!$F$2:$J$259,5,0))=16,0,VLOOKUP(R115,Catalogue!$F$2:$J$259,5,0))</f>
        <v>0</v>
      </c>
      <c r="U115" s="231"/>
      <c r="V115" s="227" t="str">
        <f>IF(TYPE(VLOOKUP(U115,Catalogue!$F$2:$J$259,3,0))=16," ",VLOOKUP(U115,Catalogue!$F$2:$J$259,3,0))</f>
        <v xml:space="preserve"> </v>
      </c>
      <c r="W115" s="228">
        <f>IF(TYPE(VLOOKUP(U115,Catalogue!$F$2:$J$259,5,0))=16,0,VLOOKUP(U115,Catalogue!$F$2:$J$259,5,0))</f>
        <v>0</v>
      </c>
      <c r="X115" s="256">
        <v>4.05</v>
      </c>
      <c r="Y115" s="256">
        <v>1</v>
      </c>
      <c r="Z115" s="256">
        <v>1</v>
      </c>
      <c r="AA115" s="256">
        <f t="shared" si="4"/>
        <v>4.05</v>
      </c>
      <c r="AB115" s="228">
        <f t="shared" si="20"/>
        <v>0</v>
      </c>
      <c r="AC115" s="228">
        <f t="shared" si="21"/>
        <v>0</v>
      </c>
      <c r="AD115" s="228">
        <f t="shared" si="22"/>
        <v>0</v>
      </c>
      <c r="AE115" s="231"/>
      <c r="AF115" s="227" t="str">
        <f>IF(TYPE(VLOOKUP(AE115,Catalogue!$F$2:$J$259,3,0))=16," ",VLOOKUP(AE115,Catalogue!$F$2:$J$259,3,0))</f>
        <v xml:space="preserve"> </v>
      </c>
      <c r="AG115" s="228">
        <f>IF(TYPE(VLOOKUP(AE115,Catalogue!$F$2:$J$259,5,0))=16,0,VLOOKUP(AE115,Catalogue!$F$2:$J$259,5,0))</f>
        <v>0</v>
      </c>
      <c r="AH115" s="227"/>
      <c r="AI115" s="228">
        <f t="shared" si="18"/>
        <v>0</v>
      </c>
      <c r="AJ115" s="228" t="s">
        <v>1104</v>
      </c>
      <c r="AK115" s="261">
        <f t="shared" si="19"/>
        <v>40000</v>
      </c>
    </row>
    <row r="116" spans="1:37" ht="22.5">
      <c r="A116" s="402"/>
      <c r="B116" s="279"/>
      <c r="C116" s="258" t="s">
        <v>1099</v>
      </c>
      <c r="D116" s="258" t="s">
        <v>1100</v>
      </c>
      <c r="E116" s="258" t="s">
        <v>1101</v>
      </c>
      <c r="F116" s="258" t="s">
        <v>1102</v>
      </c>
      <c r="G116" s="258"/>
      <c r="H116" s="258" t="s">
        <v>1103</v>
      </c>
      <c r="I116" s="258" t="s">
        <v>1077</v>
      </c>
      <c r="J116" s="258" t="s">
        <v>226</v>
      </c>
      <c r="K116" s="227"/>
      <c r="L116" s="228">
        <f>IF(TYPE(VLOOKUP(K116,Catalogue!$F$2:$J$259,5,0))=16,0,VLOOKUP(K116,Catalogue!$F$2:$J$259,5,0))</f>
        <v>0</v>
      </c>
      <c r="M116" s="227"/>
      <c r="N116" s="228">
        <f>IF(TYPE(VLOOKUP(M116,Catalogue!$F$2:$J$259,5,0))=16,0,VLOOKUP(M116,Catalogue!$F$2:$J$259,5,0))</f>
        <v>0</v>
      </c>
      <c r="O116" s="231"/>
      <c r="P116" s="282" t="str">
        <f>IF(TYPE(VLOOKUP(O116,Catalogue!$F$2:$J$259,3,0))=16," ",VLOOKUP(O116,Catalogue!$F$2:$J$259,3,0))</f>
        <v xml:space="preserve"> </v>
      </c>
      <c r="Q116" s="228">
        <f>IF(TYPE(VLOOKUP(O116,Catalogue!$F$2:$J$259,5,0))=16,0,VLOOKUP(O116,Catalogue!$F$2:$J$259,5,0))</f>
        <v>0</v>
      </c>
      <c r="R116" s="231"/>
      <c r="S116" s="282" t="str">
        <f>IF(TYPE(VLOOKUP(R116,Catalogue!$F$2:$J$259,3,0))=16," ",VLOOKUP(R116,Catalogue!$F$2:$J$259,3,0))</f>
        <v xml:space="preserve"> </v>
      </c>
      <c r="T116" s="228">
        <f>IF(TYPE(VLOOKUP(R116,Catalogue!$F$2:$J$259,5,0))=16,0,VLOOKUP(R116,Catalogue!$F$2:$J$259,5,0))</f>
        <v>0</v>
      </c>
      <c r="U116" s="231"/>
      <c r="V116" s="227" t="str">
        <f>IF(TYPE(VLOOKUP(U116,Catalogue!$F$2:$J$259,3,0))=16," ",VLOOKUP(U116,Catalogue!$F$2:$J$259,3,0))</f>
        <v xml:space="preserve"> </v>
      </c>
      <c r="W116" s="228">
        <f>IF(TYPE(VLOOKUP(U116,Catalogue!$F$2:$J$259,5,0))=16,0,VLOOKUP(U116,Catalogue!$F$2:$J$259,5,0))</f>
        <v>0</v>
      </c>
      <c r="X116" s="256">
        <v>0.98</v>
      </c>
      <c r="Y116" s="256">
        <v>0.75</v>
      </c>
      <c r="Z116" s="256">
        <v>1</v>
      </c>
      <c r="AA116" s="256">
        <f t="shared" si="4"/>
        <v>0.73499999999999999</v>
      </c>
      <c r="AB116" s="228">
        <f t="shared" si="20"/>
        <v>0</v>
      </c>
      <c r="AC116" s="228">
        <f t="shared" si="21"/>
        <v>0</v>
      </c>
      <c r="AD116" s="228">
        <f t="shared" si="22"/>
        <v>0</v>
      </c>
      <c r="AE116" s="231"/>
      <c r="AF116" s="227" t="str">
        <f>IF(TYPE(VLOOKUP(AE116,Catalogue!$F$2:$J$259,3,0))=16," ",VLOOKUP(AE116,Catalogue!$F$2:$J$259,3,0))</f>
        <v xml:space="preserve"> </v>
      </c>
      <c r="AG116" s="228">
        <f>IF(TYPE(VLOOKUP(AE116,Catalogue!$F$2:$J$259,5,0))=16,0,VLOOKUP(AE116,Catalogue!$F$2:$J$259,5,0))</f>
        <v>0</v>
      </c>
      <c r="AH116" s="227"/>
      <c r="AI116" s="228">
        <f t="shared" si="18"/>
        <v>0</v>
      </c>
      <c r="AJ116" s="228" t="s">
        <v>923</v>
      </c>
      <c r="AK116" s="261">
        <f t="shared" si="19"/>
        <v>0</v>
      </c>
    </row>
    <row r="117" spans="1:37" ht="23.25" customHeight="1">
      <c r="A117" s="402">
        <v>290</v>
      </c>
      <c r="B117" s="279"/>
      <c r="C117" s="258" t="s">
        <v>1105</v>
      </c>
      <c r="D117" s="258" t="s">
        <v>1106</v>
      </c>
      <c r="E117" s="258" t="s">
        <v>1107</v>
      </c>
      <c r="F117" s="258" t="s">
        <v>1108</v>
      </c>
      <c r="G117" s="258"/>
      <c r="H117" s="258" t="s">
        <v>1109</v>
      </c>
      <c r="I117" s="258" t="s">
        <v>1077</v>
      </c>
      <c r="J117" s="258" t="s">
        <v>226</v>
      </c>
      <c r="K117" s="227" t="s">
        <v>242</v>
      </c>
      <c r="L117" s="228">
        <f>IF(TYPE(VLOOKUP(K117,Catalogue!$F$2:$J$259,5,0))=16,0,VLOOKUP(K117,Catalogue!$F$2:$J$259,5,0))</f>
        <v>40000</v>
      </c>
      <c r="M117" s="227"/>
      <c r="N117" s="228">
        <f>IF(TYPE(VLOOKUP(M117,Catalogue!$F$2:$J$259,5,0))=16,0,VLOOKUP(M117,Catalogue!$F$2:$J$259,5,0))</f>
        <v>0</v>
      </c>
      <c r="O117" s="231"/>
      <c r="P117" s="282" t="str">
        <f>IF(TYPE(VLOOKUP(O117,Catalogue!$F$2:$J$259,3,0))=16," ",VLOOKUP(O117,Catalogue!$F$2:$J$259,3,0))</f>
        <v xml:space="preserve"> </v>
      </c>
      <c r="Q117" s="228">
        <f>IF(TYPE(VLOOKUP(O117,Catalogue!$F$2:$J$259,5,0))=16,0,VLOOKUP(O117,Catalogue!$F$2:$J$259,5,0))</f>
        <v>0</v>
      </c>
      <c r="R117" s="231"/>
      <c r="S117" s="282" t="str">
        <f>IF(TYPE(VLOOKUP(R117,Catalogue!$F$2:$J$259,3,0))=16," ",VLOOKUP(R117,Catalogue!$F$2:$J$259,3,0))</f>
        <v xml:space="preserve"> </v>
      </c>
      <c r="T117" s="228">
        <f>IF(TYPE(VLOOKUP(R117,Catalogue!$F$2:$J$259,5,0))=16,0,VLOOKUP(R117,Catalogue!$F$2:$J$259,5,0))</f>
        <v>0</v>
      </c>
      <c r="U117" s="231"/>
      <c r="V117" s="227" t="str">
        <f>IF(TYPE(VLOOKUP(U117,Catalogue!$F$2:$J$259,3,0))=16," ",VLOOKUP(U117,Catalogue!$F$2:$J$259,3,0))</f>
        <v xml:space="preserve"> </v>
      </c>
      <c r="W117" s="228">
        <f>IF(TYPE(VLOOKUP(U117,Catalogue!$F$2:$J$259,5,0))=16,0,VLOOKUP(U117,Catalogue!$F$2:$J$259,5,0))</f>
        <v>0</v>
      </c>
      <c r="X117" s="256">
        <v>1.31</v>
      </c>
      <c r="Y117" s="256">
        <v>1.1100000000000001</v>
      </c>
      <c r="Z117" s="256">
        <v>1</v>
      </c>
      <c r="AA117" s="256">
        <f t="shared" si="4"/>
        <v>1.4541000000000002</v>
      </c>
      <c r="AB117" s="228">
        <f t="shared" si="20"/>
        <v>0</v>
      </c>
      <c r="AC117" s="228">
        <f t="shared" si="21"/>
        <v>0</v>
      </c>
      <c r="AD117" s="228">
        <f t="shared" si="22"/>
        <v>0</v>
      </c>
      <c r="AE117" s="231"/>
      <c r="AF117" s="227" t="str">
        <f>IF(TYPE(VLOOKUP(AE117,Catalogue!$F$2:$J$259,3,0))=16," ",VLOOKUP(AE117,Catalogue!$F$2:$J$259,3,0))</f>
        <v xml:space="preserve"> </v>
      </c>
      <c r="AG117" s="228">
        <f>IF(TYPE(VLOOKUP(AE117,Catalogue!$F$2:$J$259,5,0))=16,0,VLOOKUP(AE117,Catalogue!$F$2:$J$259,5,0))</f>
        <v>0</v>
      </c>
      <c r="AH117" s="227"/>
      <c r="AI117" s="228">
        <f t="shared" si="18"/>
        <v>0</v>
      </c>
      <c r="AJ117" s="228" t="s">
        <v>919</v>
      </c>
      <c r="AK117" s="261">
        <f t="shared" si="19"/>
        <v>40000</v>
      </c>
    </row>
    <row r="118" spans="1:37" ht="22.5">
      <c r="A118" s="402"/>
      <c r="B118" s="279"/>
      <c r="C118" s="258" t="s">
        <v>1105</v>
      </c>
      <c r="D118" s="258" t="s">
        <v>1106</v>
      </c>
      <c r="E118" s="258" t="s">
        <v>1107</v>
      </c>
      <c r="F118" s="258" t="s">
        <v>1108</v>
      </c>
      <c r="G118" s="258"/>
      <c r="H118" s="258" t="s">
        <v>1109</v>
      </c>
      <c r="I118" s="258" t="s">
        <v>1077</v>
      </c>
      <c r="J118" s="258" t="s">
        <v>226</v>
      </c>
      <c r="K118" s="227"/>
      <c r="L118" s="228">
        <f>IF(TYPE(VLOOKUP(K118,Catalogue!$F$2:$J$259,5,0))=16,0,VLOOKUP(K118,Catalogue!$F$2:$J$259,5,0))</f>
        <v>0</v>
      </c>
      <c r="M118" s="227"/>
      <c r="N118" s="228">
        <f>IF(TYPE(VLOOKUP(M118,Catalogue!$F$2:$J$259,5,0))=16,0,VLOOKUP(M118,Catalogue!$F$2:$J$259,5,0))</f>
        <v>0</v>
      </c>
      <c r="O118" s="231"/>
      <c r="P118" s="282" t="str">
        <f>IF(TYPE(VLOOKUP(O118,Catalogue!$F$2:$J$259,3,0))=16," ",VLOOKUP(O118,Catalogue!$F$2:$J$259,3,0))</f>
        <v xml:space="preserve"> </v>
      </c>
      <c r="Q118" s="228">
        <f>IF(TYPE(VLOOKUP(O118,Catalogue!$F$2:$J$259,5,0))=16,0,VLOOKUP(O118,Catalogue!$F$2:$J$259,5,0))</f>
        <v>0</v>
      </c>
      <c r="R118" s="231"/>
      <c r="S118" s="282" t="str">
        <f>IF(TYPE(VLOOKUP(R118,Catalogue!$F$2:$J$259,3,0))=16," ",VLOOKUP(R118,Catalogue!$F$2:$J$259,3,0))</f>
        <v xml:space="preserve"> </v>
      </c>
      <c r="T118" s="228">
        <f>IF(TYPE(VLOOKUP(R118,Catalogue!$F$2:$J$259,5,0))=16,0,VLOOKUP(R118,Catalogue!$F$2:$J$259,5,0))</f>
        <v>0</v>
      </c>
      <c r="U118" s="231"/>
      <c r="V118" s="227" t="str">
        <f>IF(TYPE(VLOOKUP(U118,Catalogue!$F$2:$J$259,3,0))=16," ",VLOOKUP(U118,Catalogue!$F$2:$J$259,3,0))</f>
        <v xml:space="preserve"> </v>
      </c>
      <c r="W118" s="228">
        <f>IF(TYPE(VLOOKUP(U118,Catalogue!$F$2:$J$259,5,0))=16,0,VLOOKUP(U118,Catalogue!$F$2:$J$259,5,0))</f>
        <v>0</v>
      </c>
      <c r="X118" s="256">
        <v>1.0449999999999999</v>
      </c>
      <c r="Y118" s="256">
        <v>9.0500000000000007</v>
      </c>
      <c r="Z118" s="256">
        <v>1</v>
      </c>
      <c r="AA118" s="256">
        <f t="shared" si="4"/>
        <v>9.4572500000000002</v>
      </c>
      <c r="AB118" s="228">
        <f t="shared" si="20"/>
        <v>0</v>
      </c>
      <c r="AC118" s="228">
        <f t="shared" si="21"/>
        <v>0</v>
      </c>
      <c r="AD118" s="228">
        <f t="shared" si="22"/>
        <v>0</v>
      </c>
      <c r="AE118" s="231"/>
      <c r="AF118" s="227" t="str">
        <f>IF(TYPE(VLOOKUP(AE118,Catalogue!$F$2:$J$259,3,0))=16," ",VLOOKUP(AE118,Catalogue!$F$2:$J$259,3,0))</f>
        <v xml:space="preserve"> </v>
      </c>
      <c r="AG118" s="228">
        <f>IF(TYPE(VLOOKUP(AE118,Catalogue!$F$2:$J$259,5,0))=16,0,VLOOKUP(AE118,Catalogue!$F$2:$J$259,5,0))</f>
        <v>0</v>
      </c>
      <c r="AH118" s="227"/>
      <c r="AI118" s="228">
        <f t="shared" si="18"/>
        <v>0</v>
      </c>
      <c r="AJ118" s="228" t="s">
        <v>939</v>
      </c>
      <c r="AK118" s="261">
        <f t="shared" si="19"/>
        <v>0</v>
      </c>
    </row>
    <row r="119" spans="1:37" ht="22.5">
      <c r="A119" s="402"/>
      <c r="B119" s="279"/>
      <c r="C119" s="258" t="s">
        <v>1105</v>
      </c>
      <c r="D119" s="258" t="s">
        <v>1106</v>
      </c>
      <c r="E119" s="258" t="s">
        <v>1107</v>
      </c>
      <c r="F119" s="258" t="s">
        <v>1108</v>
      </c>
      <c r="G119" s="258"/>
      <c r="H119" s="258" t="s">
        <v>1109</v>
      </c>
      <c r="I119" s="258" t="s">
        <v>1077</v>
      </c>
      <c r="J119" s="258" t="s">
        <v>226</v>
      </c>
      <c r="K119" s="227"/>
      <c r="L119" s="228">
        <f>IF(TYPE(VLOOKUP(K119,Catalogue!$F$2:$J$259,5,0))=16,0,VLOOKUP(K119,Catalogue!$F$2:$J$259,5,0))</f>
        <v>0</v>
      </c>
      <c r="M119" s="227"/>
      <c r="N119" s="228">
        <f>IF(TYPE(VLOOKUP(M119,Catalogue!$F$2:$J$259,5,0))=16,0,VLOOKUP(M119,Catalogue!$F$2:$J$259,5,0))</f>
        <v>0</v>
      </c>
      <c r="O119" s="231"/>
      <c r="P119" s="282" t="str">
        <f>IF(TYPE(VLOOKUP(O119,Catalogue!$F$2:$J$259,3,0))=16," ",VLOOKUP(O119,Catalogue!$F$2:$J$259,3,0))</f>
        <v xml:space="preserve"> </v>
      </c>
      <c r="Q119" s="228">
        <f>IF(TYPE(VLOOKUP(O119,Catalogue!$F$2:$J$259,5,0))=16,0,VLOOKUP(O119,Catalogue!$F$2:$J$259,5,0))</f>
        <v>0</v>
      </c>
      <c r="R119" s="231"/>
      <c r="S119" s="282" t="str">
        <f>IF(TYPE(VLOOKUP(R119,Catalogue!$F$2:$J$259,3,0))=16," ",VLOOKUP(R119,Catalogue!$F$2:$J$259,3,0))</f>
        <v xml:space="preserve"> </v>
      </c>
      <c r="T119" s="228">
        <f>IF(TYPE(VLOOKUP(R119,Catalogue!$F$2:$J$259,5,0))=16,0,VLOOKUP(R119,Catalogue!$F$2:$J$259,5,0))</f>
        <v>0</v>
      </c>
      <c r="U119" s="231"/>
      <c r="V119" s="227" t="str">
        <f>IF(TYPE(VLOOKUP(U119,Catalogue!$F$2:$J$259,3,0))=16," ",VLOOKUP(U119,Catalogue!$F$2:$J$259,3,0))</f>
        <v xml:space="preserve"> </v>
      </c>
      <c r="W119" s="228">
        <f>IF(TYPE(VLOOKUP(U119,Catalogue!$F$2:$J$259,5,0))=16,0,VLOOKUP(U119,Catalogue!$F$2:$J$259,5,0))</f>
        <v>0</v>
      </c>
      <c r="X119" s="256">
        <v>0.5</v>
      </c>
      <c r="Y119" s="256">
        <v>0.9</v>
      </c>
      <c r="Z119" s="256">
        <v>2</v>
      </c>
      <c r="AA119" s="256">
        <f t="shared" si="4"/>
        <v>0.9</v>
      </c>
      <c r="AB119" s="228">
        <f t="shared" si="20"/>
        <v>0</v>
      </c>
      <c r="AC119" s="228">
        <f t="shared" si="21"/>
        <v>0</v>
      </c>
      <c r="AD119" s="228">
        <f t="shared" si="22"/>
        <v>0</v>
      </c>
      <c r="AE119" s="231"/>
      <c r="AF119" s="227" t="str">
        <f>IF(TYPE(VLOOKUP(AE119,Catalogue!$F$2:$J$259,3,0))=16," ",VLOOKUP(AE119,Catalogue!$F$2:$J$259,3,0))</f>
        <v xml:space="preserve"> </v>
      </c>
      <c r="AG119" s="228">
        <f>IF(TYPE(VLOOKUP(AE119,Catalogue!$F$2:$J$259,5,0))=16,0,VLOOKUP(AE119,Catalogue!$F$2:$J$259,5,0))</f>
        <v>0</v>
      </c>
      <c r="AH119" s="227"/>
      <c r="AI119" s="228">
        <f t="shared" si="18"/>
        <v>0</v>
      </c>
      <c r="AJ119" s="228" t="s">
        <v>921</v>
      </c>
      <c r="AK119" s="261">
        <f t="shared" si="19"/>
        <v>0</v>
      </c>
    </row>
    <row r="120" spans="1:37" s="265" customFormat="1" ht="22.5">
      <c r="A120" s="402"/>
      <c r="B120" s="279"/>
      <c r="C120" s="258" t="s">
        <v>1105</v>
      </c>
      <c r="D120" s="258" t="s">
        <v>1106</v>
      </c>
      <c r="E120" s="258" t="s">
        <v>1107</v>
      </c>
      <c r="F120" s="258" t="s">
        <v>1108</v>
      </c>
      <c r="G120" s="258"/>
      <c r="H120" s="258" t="s">
        <v>1109</v>
      </c>
      <c r="I120" s="258" t="s">
        <v>1077</v>
      </c>
      <c r="J120" s="258" t="s">
        <v>226</v>
      </c>
      <c r="K120" s="227"/>
      <c r="L120" s="228">
        <f>IF(TYPE(VLOOKUP(K120,Catalogue!$F$2:$J$259,5,0))=16,0,VLOOKUP(K120,Catalogue!$F$2:$J$259,5,0))</f>
        <v>0</v>
      </c>
      <c r="M120" s="227"/>
      <c r="N120" s="228">
        <f>IF(TYPE(VLOOKUP(M120,Catalogue!$F$2:$J$259,5,0))=16,0,VLOOKUP(M120,Catalogue!$F$2:$J$259,5,0))</f>
        <v>0</v>
      </c>
      <c r="O120" s="231"/>
      <c r="P120" s="282" t="str">
        <f>IF(TYPE(VLOOKUP(O120,Catalogue!$F$2:$J$259,3,0))=16," ",VLOOKUP(O120,Catalogue!$F$2:$J$259,3,0))</f>
        <v xml:space="preserve"> </v>
      </c>
      <c r="Q120" s="228">
        <f>IF(TYPE(VLOOKUP(O120,Catalogue!$F$2:$J$259,5,0))=16,0,VLOOKUP(O120,Catalogue!$F$2:$J$259,5,0))</f>
        <v>0</v>
      </c>
      <c r="R120" s="231"/>
      <c r="S120" s="282" t="str">
        <f>IF(TYPE(VLOOKUP(R120,Catalogue!$F$2:$J$259,3,0))=16," ",VLOOKUP(R120,Catalogue!$F$2:$J$259,3,0))</f>
        <v xml:space="preserve"> </v>
      </c>
      <c r="T120" s="228">
        <f>IF(TYPE(VLOOKUP(R120,Catalogue!$F$2:$J$259,5,0))=16,0,VLOOKUP(R120,Catalogue!$F$2:$J$259,5,0))</f>
        <v>0</v>
      </c>
      <c r="U120" s="231"/>
      <c r="V120" s="227" t="str">
        <f>IF(TYPE(VLOOKUP(U120,Catalogue!$F$2:$J$259,3,0))=16," ",VLOOKUP(U120,Catalogue!$F$2:$J$259,3,0))</f>
        <v xml:space="preserve"> </v>
      </c>
      <c r="W120" s="228">
        <f>IF(TYPE(VLOOKUP(U120,Catalogue!$F$2:$J$259,5,0))=16,0,VLOOKUP(U120,Catalogue!$F$2:$J$259,5,0))</f>
        <v>0</v>
      </c>
      <c r="X120" s="264">
        <v>0.5</v>
      </c>
      <c r="Y120" s="264">
        <v>1.41</v>
      </c>
      <c r="Z120" s="264">
        <v>2</v>
      </c>
      <c r="AA120" s="256">
        <f t="shared" si="4"/>
        <v>1.41</v>
      </c>
      <c r="AB120" s="228">
        <f t="shared" si="20"/>
        <v>0</v>
      </c>
      <c r="AC120" s="228">
        <f t="shared" si="21"/>
        <v>0</v>
      </c>
      <c r="AD120" s="228">
        <f t="shared" si="22"/>
        <v>0</v>
      </c>
      <c r="AE120" s="231"/>
      <c r="AF120" s="227" t="str">
        <f>IF(TYPE(VLOOKUP(AE120,Catalogue!$F$2:$J$259,3,0))=16," ",VLOOKUP(AE120,Catalogue!$F$2:$J$259,3,0))</f>
        <v xml:space="preserve"> </v>
      </c>
      <c r="AG120" s="228">
        <f>IF(TYPE(VLOOKUP(AE120,Catalogue!$F$2:$J$259,5,0))=16,0,VLOOKUP(AE120,Catalogue!$F$2:$J$259,5,0))</f>
        <v>0</v>
      </c>
      <c r="AH120" s="262"/>
      <c r="AI120" s="228">
        <f t="shared" si="18"/>
        <v>0</v>
      </c>
      <c r="AJ120" s="263" t="s">
        <v>924</v>
      </c>
      <c r="AK120" s="261">
        <f t="shared" si="19"/>
        <v>0</v>
      </c>
    </row>
    <row r="121" spans="1:37" ht="23.25" customHeight="1">
      <c r="A121" s="402">
        <v>291</v>
      </c>
      <c r="B121" s="271"/>
      <c r="C121" s="258" t="s">
        <v>1110</v>
      </c>
      <c r="D121" s="258" t="s">
        <v>1111</v>
      </c>
      <c r="E121" s="258" t="s">
        <v>954</v>
      </c>
      <c r="F121" s="258" t="s">
        <v>1112</v>
      </c>
      <c r="G121" s="258"/>
      <c r="H121" s="258" t="s">
        <v>1109</v>
      </c>
      <c r="I121" s="258" t="s">
        <v>1077</v>
      </c>
      <c r="J121" s="258" t="s">
        <v>226</v>
      </c>
      <c r="K121" s="227" t="s">
        <v>242</v>
      </c>
      <c r="L121" s="228">
        <f>IF(TYPE(VLOOKUP(K121,Catalogue!$F$2:$J$259,5,0))=16,0,VLOOKUP(K121,Catalogue!$F$2:$J$259,5,0))</f>
        <v>40000</v>
      </c>
      <c r="M121" s="227"/>
      <c r="N121" s="228">
        <f>IF(TYPE(VLOOKUP(M121,Catalogue!$F$2:$J$259,5,0))=16,0,VLOOKUP(M121,Catalogue!$F$2:$J$259,5,0))</f>
        <v>0</v>
      </c>
      <c r="O121" s="231"/>
      <c r="P121" s="282" t="str">
        <f>IF(TYPE(VLOOKUP(O121,Catalogue!$F$2:$J$259,3,0))=16," ",VLOOKUP(O121,Catalogue!$F$2:$J$259,3,0))</f>
        <v xml:space="preserve"> </v>
      </c>
      <c r="Q121" s="228">
        <f>IF(TYPE(VLOOKUP(O121,Catalogue!$F$2:$J$259,5,0))=16,0,VLOOKUP(O121,Catalogue!$F$2:$J$259,5,0))</f>
        <v>0</v>
      </c>
      <c r="R121" s="231"/>
      <c r="S121" s="282" t="str">
        <f>IF(TYPE(VLOOKUP(R121,Catalogue!$F$2:$J$259,3,0))=16," ",VLOOKUP(R121,Catalogue!$F$2:$J$259,3,0))</f>
        <v xml:space="preserve"> </v>
      </c>
      <c r="T121" s="228">
        <f>IF(TYPE(VLOOKUP(R121,Catalogue!$F$2:$J$259,5,0))=16,0,VLOOKUP(R121,Catalogue!$F$2:$J$259,5,0))</f>
        <v>0</v>
      </c>
      <c r="U121" s="231"/>
      <c r="V121" s="227" t="str">
        <f>IF(TYPE(VLOOKUP(U121,Catalogue!$F$2:$J$259,3,0))=16," ",VLOOKUP(U121,Catalogue!$F$2:$J$259,3,0))</f>
        <v xml:space="preserve"> </v>
      </c>
      <c r="W121" s="228">
        <f>IF(TYPE(VLOOKUP(U121,Catalogue!$F$2:$J$259,5,0))=16,0,VLOOKUP(U121,Catalogue!$F$2:$J$259,5,0))</f>
        <v>0</v>
      </c>
      <c r="X121" s="256">
        <v>1.095</v>
      </c>
      <c r="Y121" s="256">
        <v>1.5</v>
      </c>
      <c r="Z121" s="256">
        <v>2</v>
      </c>
      <c r="AA121" s="256">
        <f t="shared" ref="AA121:AA158" si="23">X121*Y121*Z121</f>
        <v>3.2850000000000001</v>
      </c>
      <c r="AB121" s="228">
        <f t="shared" si="20"/>
        <v>0</v>
      </c>
      <c r="AC121" s="228">
        <f t="shared" si="21"/>
        <v>0</v>
      </c>
      <c r="AD121" s="228">
        <f t="shared" si="22"/>
        <v>0</v>
      </c>
      <c r="AE121" s="231"/>
      <c r="AF121" s="227" t="str">
        <f>IF(TYPE(VLOOKUP(AE121,Catalogue!$F$2:$J$259,3,0))=16," ",VLOOKUP(AE121,Catalogue!$F$2:$J$259,3,0))</f>
        <v xml:space="preserve"> </v>
      </c>
      <c r="AG121" s="228">
        <f>IF(TYPE(VLOOKUP(AE121,Catalogue!$F$2:$J$259,5,0))=16,0,VLOOKUP(AE121,Catalogue!$F$2:$J$259,5,0))</f>
        <v>0</v>
      </c>
      <c r="AH121" s="227"/>
      <c r="AI121" s="228">
        <f t="shared" si="18"/>
        <v>0</v>
      </c>
      <c r="AJ121" s="228" t="s">
        <v>1113</v>
      </c>
      <c r="AK121" s="261">
        <f t="shared" si="19"/>
        <v>40000</v>
      </c>
    </row>
    <row r="122" spans="1:37" ht="22.5">
      <c r="A122" s="402"/>
      <c r="B122" s="271"/>
      <c r="C122" s="258" t="s">
        <v>1110</v>
      </c>
      <c r="D122" s="258" t="s">
        <v>1111</v>
      </c>
      <c r="E122" s="258" t="s">
        <v>954</v>
      </c>
      <c r="F122" s="258" t="s">
        <v>1112</v>
      </c>
      <c r="G122" s="258"/>
      <c r="H122" s="258" t="s">
        <v>1109</v>
      </c>
      <c r="I122" s="258" t="s">
        <v>1077</v>
      </c>
      <c r="J122" s="258" t="s">
        <v>226</v>
      </c>
      <c r="K122" s="227"/>
      <c r="L122" s="228">
        <f>IF(TYPE(VLOOKUP(K122,Catalogue!$F$2:$J$259,5,0))=16,0,VLOOKUP(K122,Catalogue!$F$2:$J$259,5,0))</f>
        <v>0</v>
      </c>
      <c r="M122" s="227"/>
      <c r="N122" s="228">
        <f>IF(TYPE(VLOOKUP(M122,Catalogue!$F$2:$J$259,5,0))=16,0,VLOOKUP(M122,Catalogue!$F$2:$J$259,5,0))</f>
        <v>0</v>
      </c>
      <c r="O122" s="231"/>
      <c r="P122" s="282" t="str">
        <f>IF(TYPE(VLOOKUP(O122,Catalogue!$F$2:$J$259,3,0))=16," ",VLOOKUP(O122,Catalogue!$F$2:$J$259,3,0))</f>
        <v xml:space="preserve"> </v>
      </c>
      <c r="Q122" s="228">
        <f>IF(TYPE(VLOOKUP(O122,Catalogue!$F$2:$J$259,5,0))=16,0,VLOOKUP(O122,Catalogue!$F$2:$J$259,5,0))</f>
        <v>0</v>
      </c>
      <c r="R122" s="231"/>
      <c r="S122" s="282" t="str">
        <f>IF(TYPE(VLOOKUP(R122,Catalogue!$F$2:$J$259,3,0))=16," ",VLOOKUP(R122,Catalogue!$F$2:$J$259,3,0))</f>
        <v xml:space="preserve"> </v>
      </c>
      <c r="T122" s="228">
        <f>IF(TYPE(VLOOKUP(R122,Catalogue!$F$2:$J$259,5,0))=16,0,VLOOKUP(R122,Catalogue!$F$2:$J$259,5,0))</f>
        <v>0</v>
      </c>
      <c r="U122" s="231"/>
      <c r="V122" s="227" t="str">
        <f>IF(TYPE(VLOOKUP(U122,Catalogue!$F$2:$J$259,3,0))=16," ",VLOOKUP(U122,Catalogue!$F$2:$J$259,3,0))</f>
        <v xml:space="preserve"> </v>
      </c>
      <c r="W122" s="228">
        <f>IF(TYPE(VLOOKUP(U122,Catalogue!$F$2:$J$259,5,0))=16,0,VLOOKUP(U122,Catalogue!$F$2:$J$259,5,0))</f>
        <v>0</v>
      </c>
      <c r="X122" s="256">
        <v>3.97</v>
      </c>
      <c r="Y122" s="256">
        <v>0.6</v>
      </c>
      <c r="Z122" s="256">
        <v>1</v>
      </c>
      <c r="AA122" s="256">
        <f t="shared" si="23"/>
        <v>2.3820000000000001</v>
      </c>
      <c r="AB122" s="228">
        <f t="shared" si="20"/>
        <v>0</v>
      </c>
      <c r="AC122" s="228">
        <f t="shared" si="21"/>
        <v>0</v>
      </c>
      <c r="AD122" s="228">
        <f t="shared" si="22"/>
        <v>0</v>
      </c>
      <c r="AE122" s="231"/>
      <c r="AF122" s="227" t="str">
        <f>IF(TYPE(VLOOKUP(AE122,Catalogue!$F$2:$J$259,3,0))=16," ",VLOOKUP(AE122,Catalogue!$F$2:$J$259,3,0))</f>
        <v xml:space="preserve"> </v>
      </c>
      <c r="AG122" s="228">
        <f>IF(TYPE(VLOOKUP(AE122,Catalogue!$F$2:$J$259,5,0))=16,0,VLOOKUP(AE122,Catalogue!$F$2:$J$259,5,0))</f>
        <v>0</v>
      </c>
      <c r="AH122" s="227"/>
      <c r="AI122" s="228">
        <f t="shared" si="18"/>
        <v>0</v>
      </c>
      <c r="AJ122" s="228" t="s">
        <v>1114</v>
      </c>
      <c r="AK122" s="261">
        <f t="shared" si="19"/>
        <v>0</v>
      </c>
    </row>
    <row r="123" spans="1:37" ht="22.5">
      <c r="A123" s="402">
        <v>292</v>
      </c>
      <c r="B123" s="271"/>
      <c r="C123" s="258" t="s">
        <v>1115</v>
      </c>
      <c r="D123" s="258" t="s">
        <v>1116</v>
      </c>
      <c r="E123" s="258" t="s">
        <v>1117</v>
      </c>
      <c r="F123" s="258" t="s">
        <v>1075</v>
      </c>
      <c r="G123" s="258"/>
      <c r="H123" s="258" t="s">
        <v>1076</v>
      </c>
      <c r="I123" s="258" t="s">
        <v>1077</v>
      </c>
      <c r="J123" s="258" t="s">
        <v>226</v>
      </c>
      <c r="K123" s="227" t="s">
        <v>242</v>
      </c>
      <c r="L123" s="228">
        <f>IF(TYPE(VLOOKUP(K123,Catalogue!$F$2:$J$259,5,0))=16,0,VLOOKUP(K123,Catalogue!$F$2:$J$259,5,0))</f>
        <v>40000</v>
      </c>
      <c r="M123" s="227"/>
      <c r="N123" s="228">
        <f>IF(TYPE(VLOOKUP(M123,Catalogue!$F$2:$J$259,5,0))=16,0,VLOOKUP(M123,Catalogue!$F$2:$J$259,5,0))</f>
        <v>0</v>
      </c>
      <c r="O123" s="231"/>
      <c r="P123" s="282" t="str">
        <f>IF(TYPE(VLOOKUP(O123,Catalogue!$F$2:$J$259,3,0))=16," ",VLOOKUP(O123,Catalogue!$F$2:$J$259,3,0))</f>
        <v xml:space="preserve"> </v>
      </c>
      <c r="Q123" s="228">
        <f>IF(TYPE(VLOOKUP(O123,Catalogue!$F$2:$J$259,5,0))=16,0,VLOOKUP(O123,Catalogue!$F$2:$J$259,5,0))</f>
        <v>0</v>
      </c>
      <c r="R123" s="231"/>
      <c r="S123" s="282" t="str">
        <f>IF(TYPE(VLOOKUP(R123,Catalogue!$F$2:$J$259,3,0))=16," ",VLOOKUP(R123,Catalogue!$F$2:$J$259,3,0))</f>
        <v xml:space="preserve"> </v>
      </c>
      <c r="T123" s="228">
        <f>IF(TYPE(VLOOKUP(R123,Catalogue!$F$2:$J$259,5,0))=16,0,VLOOKUP(R123,Catalogue!$F$2:$J$259,5,0))</f>
        <v>0</v>
      </c>
      <c r="U123" s="231"/>
      <c r="V123" s="227" t="str">
        <f>IF(TYPE(VLOOKUP(U123,Catalogue!$F$2:$J$259,3,0))=16," ",VLOOKUP(U123,Catalogue!$F$2:$J$259,3,0))</f>
        <v xml:space="preserve"> </v>
      </c>
      <c r="W123" s="228">
        <f>IF(TYPE(VLOOKUP(U123,Catalogue!$F$2:$J$259,5,0))=16,0,VLOOKUP(U123,Catalogue!$F$2:$J$259,5,0))</f>
        <v>0</v>
      </c>
      <c r="X123" s="227">
        <v>1.19</v>
      </c>
      <c r="Y123" s="256">
        <v>1.115</v>
      </c>
      <c r="Z123" s="256">
        <v>1</v>
      </c>
      <c r="AA123" s="256">
        <f>X123*Y123*Z123</f>
        <v>1.3268499999999999</v>
      </c>
      <c r="AB123" s="228">
        <f t="shared" si="20"/>
        <v>0</v>
      </c>
      <c r="AC123" s="228">
        <f t="shared" si="21"/>
        <v>0</v>
      </c>
      <c r="AD123" s="228">
        <f t="shared" si="22"/>
        <v>0</v>
      </c>
      <c r="AE123" s="231"/>
      <c r="AF123" s="227" t="str">
        <f>IF(TYPE(VLOOKUP(AE123,Catalogue!$F$2:$J$259,3,0))=16," ",VLOOKUP(AE123,Catalogue!$F$2:$J$259,3,0))</f>
        <v xml:space="preserve"> </v>
      </c>
      <c r="AG123" s="228">
        <f>IF(TYPE(VLOOKUP(AE123,Catalogue!$F$2:$J$259,5,0))=16,0,VLOOKUP(AE123,Catalogue!$F$2:$J$259,5,0))</f>
        <v>0</v>
      </c>
      <c r="AH123" s="227"/>
      <c r="AI123" s="228">
        <f t="shared" si="18"/>
        <v>0</v>
      </c>
      <c r="AJ123" s="228" t="s">
        <v>939</v>
      </c>
      <c r="AK123" s="261">
        <f t="shared" si="19"/>
        <v>40000</v>
      </c>
    </row>
    <row r="124" spans="1:37" ht="22.5">
      <c r="A124" s="402"/>
      <c r="B124" s="271"/>
      <c r="C124" s="258" t="s">
        <v>1115</v>
      </c>
      <c r="D124" s="258" t="s">
        <v>1116</v>
      </c>
      <c r="E124" s="258" t="s">
        <v>1117</v>
      </c>
      <c r="F124" s="258" t="s">
        <v>1075</v>
      </c>
      <c r="G124" s="258"/>
      <c r="H124" s="258" t="s">
        <v>1076</v>
      </c>
      <c r="I124" s="258" t="s">
        <v>1077</v>
      </c>
      <c r="J124" s="258" t="s">
        <v>226</v>
      </c>
      <c r="K124" s="227"/>
      <c r="L124" s="228">
        <f>IF(TYPE(VLOOKUP(K124,Catalogue!$F$2:$J$259,5,0))=16,0,VLOOKUP(K124,Catalogue!$F$2:$J$259,5,0))</f>
        <v>0</v>
      </c>
      <c r="M124" s="227"/>
      <c r="N124" s="228">
        <f>IF(TYPE(VLOOKUP(M124,Catalogue!$F$2:$J$259,5,0))=16,0,VLOOKUP(M124,Catalogue!$F$2:$J$259,5,0))</f>
        <v>0</v>
      </c>
      <c r="O124" s="231"/>
      <c r="P124" s="282" t="str">
        <f>IF(TYPE(VLOOKUP(O124,Catalogue!$F$2:$J$259,3,0))=16," ",VLOOKUP(O124,Catalogue!$F$2:$J$259,3,0))</f>
        <v xml:space="preserve"> </v>
      </c>
      <c r="Q124" s="228">
        <f>IF(TYPE(VLOOKUP(O124,Catalogue!$F$2:$J$259,5,0))=16,0,VLOOKUP(O124,Catalogue!$F$2:$J$259,5,0))</f>
        <v>0</v>
      </c>
      <c r="R124" s="231"/>
      <c r="S124" s="282" t="str">
        <f>IF(TYPE(VLOOKUP(R124,Catalogue!$F$2:$J$259,3,0))=16," ",VLOOKUP(R124,Catalogue!$F$2:$J$259,3,0))</f>
        <v xml:space="preserve"> </v>
      </c>
      <c r="T124" s="228">
        <f>IF(TYPE(VLOOKUP(R124,Catalogue!$F$2:$J$259,5,0))=16,0,VLOOKUP(R124,Catalogue!$F$2:$J$259,5,0))</f>
        <v>0</v>
      </c>
      <c r="U124" s="231"/>
      <c r="V124" s="227" t="str">
        <f>IF(TYPE(VLOOKUP(U124,Catalogue!$F$2:$J$259,3,0))=16," ",VLOOKUP(U124,Catalogue!$F$2:$J$259,3,0))</f>
        <v xml:space="preserve"> </v>
      </c>
      <c r="W124" s="228">
        <f>IF(TYPE(VLOOKUP(U124,Catalogue!$F$2:$J$259,5,0))=16,0,VLOOKUP(U124,Catalogue!$F$2:$J$259,5,0))</f>
        <v>0</v>
      </c>
      <c r="X124" s="256">
        <v>2.1949999999999998</v>
      </c>
      <c r="Y124" s="256">
        <v>1.0900000000000001</v>
      </c>
      <c r="Z124" s="256">
        <v>1</v>
      </c>
      <c r="AA124" s="256">
        <f t="shared" si="23"/>
        <v>2.39255</v>
      </c>
      <c r="AB124" s="228">
        <f t="shared" ref="AB124:AB176" si="24">AA124*Q124</f>
        <v>0</v>
      </c>
      <c r="AC124" s="228">
        <f t="shared" ref="AC124:AC176" si="25">T124*AA124</f>
        <v>0</v>
      </c>
      <c r="AD124" s="228">
        <f t="shared" ref="AD124:AD176" si="26">W124*AA124</f>
        <v>0</v>
      </c>
      <c r="AE124" s="231"/>
      <c r="AF124" s="227" t="str">
        <f>IF(TYPE(VLOOKUP(AE124,Catalogue!$F$2:$J$259,3,0))=16," ",VLOOKUP(AE124,Catalogue!$F$2:$J$259,3,0))</f>
        <v xml:space="preserve"> </v>
      </c>
      <c r="AG124" s="228">
        <f>IF(TYPE(VLOOKUP(AE124,Catalogue!$F$2:$J$259,5,0))=16,0,VLOOKUP(AE124,Catalogue!$F$2:$J$259,5,0))</f>
        <v>0</v>
      </c>
      <c r="AH124" s="227"/>
      <c r="AI124" s="228">
        <f t="shared" si="18"/>
        <v>0</v>
      </c>
      <c r="AJ124" s="228" t="s">
        <v>919</v>
      </c>
      <c r="AK124" s="261">
        <f t="shared" ref="AK124:AK176" si="27">AI124+AC124+AD124+AB124+L124+N124</f>
        <v>0</v>
      </c>
    </row>
    <row r="125" spans="1:37" ht="22.5">
      <c r="A125" s="402"/>
      <c r="B125" s="271"/>
      <c r="C125" s="258" t="s">
        <v>1115</v>
      </c>
      <c r="D125" s="258" t="s">
        <v>1116</v>
      </c>
      <c r="E125" s="258" t="s">
        <v>1117</v>
      </c>
      <c r="F125" s="258" t="s">
        <v>1075</v>
      </c>
      <c r="G125" s="258"/>
      <c r="H125" s="258" t="s">
        <v>1076</v>
      </c>
      <c r="I125" s="258" t="s">
        <v>1077</v>
      </c>
      <c r="J125" s="258" t="s">
        <v>226</v>
      </c>
      <c r="K125" s="227"/>
      <c r="L125" s="228">
        <f>IF(TYPE(VLOOKUP(K125,Catalogue!$F$2:$J$259,5,0))=16,0,VLOOKUP(K125,Catalogue!$F$2:$J$259,5,0))</f>
        <v>0</v>
      </c>
      <c r="M125" s="227"/>
      <c r="N125" s="228">
        <f>IF(TYPE(VLOOKUP(M125,Catalogue!$F$2:$J$259,5,0))=16,0,VLOOKUP(M125,Catalogue!$F$2:$J$259,5,0))</f>
        <v>0</v>
      </c>
      <c r="O125" s="231"/>
      <c r="P125" s="282" t="str">
        <f>IF(TYPE(VLOOKUP(O125,Catalogue!$F$2:$J$259,3,0))=16," ",VLOOKUP(O125,Catalogue!$F$2:$J$259,3,0))</f>
        <v xml:space="preserve"> </v>
      </c>
      <c r="Q125" s="228">
        <f>IF(TYPE(VLOOKUP(O125,Catalogue!$F$2:$J$259,5,0))=16,0,VLOOKUP(O125,Catalogue!$F$2:$J$259,5,0))</f>
        <v>0</v>
      </c>
      <c r="R125" s="231"/>
      <c r="S125" s="282" t="str">
        <f>IF(TYPE(VLOOKUP(R125,Catalogue!$F$2:$J$259,3,0))=16," ",VLOOKUP(R125,Catalogue!$F$2:$J$259,3,0))</f>
        <v xml:space="preserve"> </v>
      </c>
      <c r="T125" s="228">
        <f>IF(TYPE(VLOOKUP(R125,Catalogue!$F$2:$J$259,5,0))=16,0,VLOOKUP(R125,Catalogue!$F$2:$J$259,5,0))</f>
        <v>0</v>
      </c>
      <c r="U125" s="231"/>
      <c r="V125" s="227" t="str">
        <f>IF(TYPE(VLOOKUP(U125,Catalogue!$F$2:$J$259,3,0))=16," ",VLOOKUP(U125,Catalogue!$F$2:$J$259,3,0))</f>
        <v xml:space="preserve"> </v>
      </c>
      <c r="W125" s="228">
        <f>IF(TYPE(VLOOKUP(U125,Catalogue!$F$2:$J$259,5,0))=16,0,VLOOKUP(U125,Catalogue!$F$2:$J$259,5,0))</f>
        <v>0</v>
      </c>
      <c r="X125" s="256">
        <v>2.79</v>
      </c>
      <c r="Y125" s="256">
        <v>1.0900000000000001</v>
      </c>
      <c r="Z125" s="256">
        <v>1</v>
      </c>
      <c r="AA125" s="256">
        <f t="shared" si="23"/>
        <v>3.0411000000000001</v>
      </c>
      <c r="AB125" s="228">
        <f t="shared" si="24"/>
        <v>0</v>
      </c>
      <c r="AC125" s="228">
        <f t="shared" si="25"/>
        <v>0</v>
      </c>
      <c r="AD125" s="228">
        <f t="shared" si="26"/>
        <v>0</v>
      </c>
      <c r="AE125" s="231"/>
      <c r="AF125" s="227" t="str">
        <f>IF(TYPE(VLOOKUP(AE125,Catalogue!$F$2:$J$259,3,0))=16," ",VLOOKUP(AE125,Catalogue!$F$2:$J$259,3,0))</f>
        <v xml:space="preserve"> </v>
      </c>
      <c r="AG125" s="228">
        <f>IF(TYPE(VLOOKUP(AE125,Catalogue!$F$2:$J$259,5,0))=16,0,VLOOKUP(AE125,Catalogue!$F$2:$J$259,5,0))</f>
        <v>0</v>
      </c>
      <c r="AH125" s="227"/>
      <c r="AI125" s="228">
        <f t="shared" si="18"/>
        <v>0</v>
      </c>
      <c r="AJ125" s="228" t="s">
        <v>920</v>
      </c>
      <c r="AK125" s="261">
        <f t="shared" si="27"/>
        <v>0</v>
      </c>
    </row>
    <row r="126" spans="1:37" ht="22.5">
      <c r="A126" s="402"/>
      <c r="B126" s="271"/>
      <c r="C126" s="258" t="s">
        <v>1115</v>
      </c>
      <c r="D126" s="258" t="s">
        <v>1116</v>
      </c>
      <c r="E126" s="258" t="s">
        <v>1117</v>
      </c>
      <c r="F126" s="258" t="s">
        <v>1075</v>
      </c>
      <c r="G126" s="258"/>
      <c r="H126" s="258" t="s">
        <v>1076</v>
      </c>
      <c r="I126" s="258" t="s">
        <v>1077</v>
      </c>
      <c r="J126" s="258" t="s">
        <v>226</v>
      </c>
      <c r="K126" s="227"/>
      <c r="L126" s="228">
        <f>IF(TYPE(VLOOKUP(K126,Catalogue!$F$2:$J$259,5,0))=16,0,VLOOKUP(K126,Catalogue!$F$2:$J$259,5,0))</f>
        <v>0</v>
      </c>
      <c r="M126" s="227"/>
      <c r="N126" s="228">
        <f>IF(TYPE(VLOOKUP(M126,Catalogue!$F$2:$J$259,5,0))=16,0,VLOOKUP(M126,Catalogue!$F$2:$J$259,5,0))</f>
        <v>0</v>
      </c>
      <c r="O126" s="231"/>
      <c r="P126" s="282" t="str">
        <f>IF(TYPE(VLOOKUP(O126,Catalogue!$F$2:$J$259,3,0))=16," ",VLOOKUP(O126,Catalogue!$F$2:$J$259,3,0))</f>
        <v xml:space="preserve"> </v>
      </c>
      <c r="Q126" s="228">
        <f>IF(TYPE(VLOOKUP(O126,Catalogue!$F$2:$J$259,5,0))=16,0,VLOOKUP(O126,Catalogue!$F$2:$J$259,5,0))</f>
        <v>0</v>
      </c>
      <c r="R126" s="231"/>
      <c r="S126" s="282" t="str">
        <f>IF(TYPE(VLOOKUP(R126,Catalogue!$F$2:$J$259,3,0))=16," ",VLOOKUP(R126,Catalogue!$F$2:$J$259,3,0))</f>
        <v xml:space="preserve"> </v>
      </c>
      <c r="T126" s="228">
        <f>IF(TYPE(VLOOKUP(R126,Catalogue!$F$2:$J$259,5,0))=16,0,VLOOKUP(R126,Catalogue!$F$2:$J$259,5,0))</f>
        <v>0</v>
      </c>
      <c r="U126" s="231"/>
      <c r="V126" s="227" t="str">
        <f>IF(TYPE(VLOOKUP(U126,Catalogue!$F$2:$J$259,3,0))=16," ",VLOOKUP(U126,Catalogue!$F$2:$J$259,3,0))</f>
        <v xml:space="preserve"> </v>
      </c>
      <c r="W126" s="228">
        <f>IF(TYPE(VLOOKUP(U126,Catalogue!$F$2:$J$259,5,0))=16,0,VLOOKUP(U126,Catalogue!$F$2:$J$259,5,0))</f>
        <v>0</v>
      </c>
      <c r="X126" s="256">
        <v>1.9059999999999999</v>
      </c>
      <c r="Y126" s="256">
        <v>0.88</v>
      </c>
      <c r="Z126" s="256">
        <v>5</v>
      </c>
      <c r="AA126" s="256">
        <f t="shared" si="23"/>
        <v>8.3864000000000001</v>
      </c>
      <c r="AB126" s="228">
        <f t="shared" si="24"/>
        <v>0</v>
      </c>
      <c r="AC126" s="228">
        <f t="shared" si="25"/>
        <v>0</v>
      </c>
      <c r="AD126" s="228">
        <f t="shared" si="26"/>
        <v>0</v>
      </c>
      <c r="AE126" s="231"/>
      <c r="AF126" s="227" t="str">
        <f>IF(TYPE(VLOOKUP(AE126,Catalogue!$F$2:$J$259,3,0))=16," ",VLOOKUP(AE126,Catalogue!$F$2:$J$259,3,0))</f>
        <v xml:space="preserve"> </v>
      </c>
      <c r="AG126" s="228">
        <f>IF(TYPE(VLOOKUP(AE126,Catalogue!$F$2:$J$259,5,0))=16,0,VLOOKUP(AE126,Catalogue!$F$2:$J$259,5,0))</f>
        <v>0</v>
      </c>
      <c r="AH126" s="227"/>
      <c r="AI126" s="228">
        <f t="shared" si="18"/>
        <v>0</v>
      </c>
      <c r="AJ126" s="228" t="s">
        <v>1118</v>
      </c>
      <c r="AK126" s="261">
        <f t="shared" si="27"/>
        <v>0</v>
      </c>
    </row>
    <row r="127" spans="1:37" ht="22.5">
      <c r="A127" s="402">
        <v>293</v>
      </c>
      <c r="B127" s="271"/>
      <c r="C127" s="258" t="s">
        <v>1119</v>
      </c>
      <c r="D127" s="258" t="s">
        <v>1120</v>
      </c>
      <c r="E127" s="258" t="s">
        <v>1121</v>
      </c>
      <c r="F127" s="258" t="s">
        <v>1122</v>
      </c>
      <c r="G127" s="258"/>
      <c r="H127" s="258" t="s">
        <v>1103</v>
      </c>
      <c r="I127" s="258" t="s">
        <v>1077</v>
      </c>
      <c r="J127" s="258" t="s">
        <v>226</v>
      </c>
      <c r="K127" s="227" t="s">
        <v>242</v>
      </c>
      <c r="L127" s="228">
        <f>IF(TYPE(VLOOKUP(K127,Catalogue!$F$2:$J$259,5,0))=16,0,VLOOKUP(K127,Catalogue!$F$2:$J$259,5,0))</f>
        <v>40000</v>
      </c>
      <c r="M127" s="227"/>
      <c r="N127" s="228">
        <f>IF(TYPE(VLOOKUP(M127,Catalogue!$F$2:$J$259,5,0))=16,0,VLOOKUP(M127,Catalogue!$F$2:$J$259,5,0))</f>
        <v>0</v>
      </c>
      <c r="O127" s="231"/>
      <c r="P127" s="282" t="str">
        <f>IF(TYPE(VLOOKUP(O127,Catalogue!$F$2:$J$259,3,0))=16," ",VLOOKUP(O127,Catalogue!$F$2:$J$259,3,0))</f>
        <v xml:space="preserve"> </v>
      </c>
      <c r="Q127" s="228">
        <f>IF(TYPE(VLOOKUP(O127,Catalogue!$F$2:$J$259,5,0))=16,0,VLOOKUP(O127,Catalogue!$F$2:$J$259,5,0))</f>
        <v>0</v>
      </c>
      <c r="R127" s="231"/>
      <c r="S127" s="282" t="str">
        <f>IF(TYPE(VLOOKUP(R127,Catalogue!$F$2:$J$259,3,0))=16," ",VLOOKUP(R127,Catalogue!$F$2:$J$259,3,0))</f>
        <v xml:space="preserve"> </v>
      </c>
      <c r="T127" s="228">
        <f>IF(TYPE(VLOOKUP(R127,Catalogue!$F$2:$J$259,5,0))=16,0,VLOOKUP(R127,Catalogue!$F$2:$J$259,5,0))</f>
        <v>0</v>
      </c>
      <c r="U127" s="231"/>
      <c r="V127" s="227" t="str">
        <f>IF(TYPE(VLOOKUP(U127,Catalogue!$F$2:$J$259,3,0))=16," ",VLOOKUP(U127,Catalogue!$F$2:$J$259,3,0))</f>
        <v xml:space="preserve"> </v>
      </c>
      <c r="W127" s="228">
        <f>IF(TYPE(VLOOKUP(U127,Catalogue!$F$2:$J$259,5,0))=16,0,VLOOKUP(U127,Catalogue!$F$2:$J$259,5,0))</f>
        <v>0</v>
      </c>
      <c r="X127" s="256">
        <v>1.03</v>
      </c>
      <c r="Y127" s="256">
        <v>1.506</v>
      </c>
      <c r="Z127" s="256">
        <v>1</v>
      </c>
      <c r="AA127" s="256">
        <f t="shared" si="23"/>
        <v>1.55118</v>
      </c>
      <c r="AB127" s="228">
        <f t="shared" si="24"/>
        <v>0</v>
      </c>
      <c r="AC127" s="228">
        <f t="shared" si="25"/>
        <v>0</v>
      </c>
      <c r="AD127" s="228">
        <f t="shared" si="26"/>
        <v>0</v>
      </c>
      <c r="AE127" s="231"/>
      <c r="AF127" s="227" t="str">
        <f>IF(TYPE(VLOOKUP(AE127,Catalogue!$F$2:$J$259,3,0))=16," ",VLOOKUP(AE127,Catalogue!$F$2:$J$259,3,0))</f>
        <v xml:space="preserve"> </v>
      </c>
      <c r="AG127" s="228">
        <f>IF(TYPE(VLOOKUP(AE127,Catalogue!$F$2:$J$259,5,0))=16,0,VLOOKUP(AE127,Catalogue!$F$2:$J$259,5,0))</f>
        <v>0</v>
      </c>
      <c r="AH127" s="227"/>
      <c r="AI127" s="228">
        <f t="shared" ref="AI127:AI169" si="28">AG127*AH127</f>
        <v>0</v>
      </c>
      <c r="AJ127" s="228" t="s">
        <v>987</v>
      </c>
      <c r="AK127" s="261">
        <f t="shared" si="27"/>
        <v>40000</v>
      </c>
    </row>
    <row r="128" spans="1:37" ht="22.5">
      <c r="A128" s="402"/>
      <c r="B128" s="271"/>
      <c r="C128" s="258" t="s">
        <v>1119</v>
      </c>
      <c r="D128" s="258" t="s">
        <v>1120</v>
      </c>
      <c r="E128" s="258" t="s">
        <v>1121</v>
      </c>
      <c r="F128" s="258" t="s">
        <v>1122</v>
      </c>
      <c r="G128" s="258"/>
      <c r="H128" s="258" t="s">
        <v>1103</v>
      </c>
      <c r="I128" s="258" t="s">
        <v>1077</v>
      </c>
      <c r="J128" s="258" t="s">
        <v>226</v>
      </c>
      <c r="K128" s="227"/>
      <c r="L128" s="228">
        <f>IF(TYPE(VLOOKUP(K128,Catalogue!$F$2:$J$259,5,0))=16,0,VLOOKUP(K128,Catalogue!$F$2:$J$259,5,0))</f>
        <v>0</v>
      </c>
      <c r="M128" s="227"/>
      <c r="N128" s="228">
        <f>IF(TYPE(VLOOKUP(M128,Catalogue!$F$2:$J$259,5,0))=16,0,VLOOKUP(M128,Catalogue!$F$2:$J$259,5,0))</f>
        <v>0</v>
      </c>
      <c r="O128" s="231"/>
      <c r="P128" s="282" t="str">
        <f>IF(TYPE(VLOOKUP(O128,Catalogue!$F$2:$J$259,3,0))=16," ",VLOOKUP(O128,Catalogue!$F$2:$J$259,3,0))</f>
        <v xml:space="preserve"> </v>
      </c>
      <c r="Q128" s="228">
        <f>IF(TYPE(VLOOKUP(O128,Catalogue!$F$2:$J$259,5,0))=16,0,VLOOKUP(O128,Catalogue!$F$2:$J$259,5,0))</f>
        <v>0</v>
      </c>
      <c r="R128" s="231"/>
      <c r="S128" s="282" t="str">
        <f>IF(TYPE(VLOOKUP(R128,Catalogue!$F$2:$J$259,3,0))=16," ",VLOOKUP(R128,Catalogue!$F$2:$J$259,3,0))</f>
        <v xml:space="preserve"> </v>
      </c>
      <c r="T128" s="228">
        <f>IF(TYPE(VLOOKUP(R128,Catalogue!$F$2:$J$259,5,0))=16,0,VLOOKUP(R128,Catalogue!$F$2:$J$259,5,0))</f>
        <v>0</v>
      </c>
      <c r="U128" s="231"/>
      <c r="V128" s="227" t="str">
        <f>IF(TYPE(VLOOKUP(U128,Catalogue!$F$2:$J$259,3,0))=16," ",VLOOKUP(U128,Catalogue!$F$2:$J$259,3,0))</f>
        <v xml:space="preserve"> </v>
      </c>
      <c r="W128" s="228">
        <f>IF(TYPE(VLOOKUP(U128,Catalogue!$F$2:$J$259,5,0))=16,0,VLOOKUP(U128,Catalogue!$F$2:$J$259,5,0))</f>
        <v>0</v>
      </c>
      <c r="X128" s="256">
        <v>0.51</v>
      </c>
      <c r="Y128" s="256">
        <v>3.02</v>
      </c>
      <c r="Z128" s="256">
        <v>2</v>
      </c>
      <c r="AA128" s="256">
        <f t="shared" si="23"/>
        <v>3.0804</v>
      </c>
      <c r="AB128" s="228">
        <f t="shared" si="24"/>
        <v>0</v>
      </c>
      <c r="AC128" s="228">
        <f t="shared" si="25"/>
        <v>0</v>
      </c>
      <c r="AD128" s="228">
        <f t="shared" si="26"/>
        <v>0</v>
      </c>
      <c r="AE128" s="231"/>
      <c r="AF128" s="227" t="str">
        <f>IF(TYPE(VLOOKUP(AE128,Catalogue!$F$2:$J$259,3,0))=16," ",VLOOKUP(AE128,Catalogue!$F$2:$J$259,3,0))</f>
        <v xml:space="preserve"> </v>
      </c>
      <c r="AG128" s="228">
        <f>IF(TYPE(VLOOKUP(AE128,Catalogue!$F$2:$J$259,5,0))=16,0,VLOOKUP(AE128,Catalogue!$F$2:$J$259,5,0))</f>
        <v>0</v>
      </c>
      <c r="AH128" s="227"/>
      <c r="AI128" s="228">
        <f t="shared" si="28"/>
        <v>0</v>
      </c>
      <c r="AJ128" s="228" t="s">
        <v>1123</v>
      </c>
      <c r="AK128" s="261">
        <f t="shared" si="27"/>
        <v>0</v>
      </c>
    </row>
    <row r="129" spans="1:37" ht="22.5">
      <c r="A129" s="402">
        <v>294</v>
      </c>
      <c r="B129" s="271"/>
      <c r="C129" s="258" t="s">
        <v>1124</v>
      </c>
      <c r="D129" s="258" t="s">
        <v>1125</v>
      </c>
      <c r="E129" s="258">
        <v>15</v>
      </c>
      <c r="F129" s="258" t="s">
        <v>1126</v>
      </c>
      <c r="G129" s="258"/>
      <c r="H129" s="258" t="s">
        <v>1127</v>
      </c>
      <c r="I129" s="258" t="s">
        <v>1077</v>
      </c>
      <c r="J129" s="258" t="s">
        <v>226</v>
      </c>
      <c r="K129" s="227" t="s">
        <v>242</v>
      </c>
      <c r="L129" s="228">
        <f>IF(TYPE(VLOOKUP(K129,Catalogue!$F$2:$J$259,5,0))=16,0,VLOOKUP(K129,Catalogue!$F$2:$J$259,5,0))</f>
        <v>40000</v>
      </c>
      <c r="M129" s="227"/>
      <c r="N129" s="228">
        <f>IF(TYPE(VLOOKUP(M129,Catalogue!$F$2:$J$259,5,0))=16,0,VLOOKUP(M129,Catalogue!$F$2:$J$259,5,0))</f>
        <v>0</v>
      </c>
      <c r="O129" s="231"/>
      <c r="P129" s="282" t="str">
        <f>IF(TYPE(VLOOKUP(O129,Catalogue!$F$2:$J$259,3,0))=16," ",VLOOKUP(O129,Catalogue!$F$2:$J$259,3,0))</f>
        <v xml:space="preserve"> </v>
      </c>
      <c r="Q129" s="228">
        <f>IF(TYPE(VLOOKUP(O129,Catalogue!$F$2:$J$259,5,0))=16,0,VLOOKUP(O129,Catalogue!$F$2:$J$259,5,0))</f>
        <v>0</v>
      </c>
      <c r="R129" s="231"/>
      <c r="S129" s="282" t="str">
        <f>IF(TYPE(VLOOKUP(R129,Catalogue!$F$2:$J$259,3,0))=16," ",VLOOKUP(R129,Catalogue!$F$2:$J$259,3,0))</f>
        <v xml:space="preserve"> </v>
      </c>
      <c r="T129" s="228">
        <f>IF(TYPE(VLOOKUP(R129,Catalogue!$F$2:$J$259,5,0))=16,0,VLOOKUP(R129,Catalogue!$F$2:$J$259,5,0))</f>
        <v>0</v>
      </c>
      <c r="U129" s="231"/>
      <c r="V129" s="227" t="str">
        <f>IF(TYPE(VLOOKUP(U129,Catalogue!$F$2:$J$259,3,0))=16," ",VLOOKUP(U129,Catalogue!$F$2:$J$259,3,0))</f>
        <v xml:space="preserve"> </v>
      </c>
      <c r="W129" s="228">
        <f>IF(TYPE(VLOOKUP(U129,Catalogue!$F$2:$J$259,5,0))=16,0,VLOOKUP(U129,Catalogue!$F$2:$J$259,5,0))</f>
        <v>0</v>
      </c>
      <c r="X129" s="256">
        <v>1.1200000000000001</v>
      </c>
      <c r="Y129" s="256">
        <v>0.38</v>
      </c>
      <c r="Z129" s="256">
        <v>1</v>
      </c>
      <c r="AA129" s="256">
        <f t="shared" si="23"/>
        <v>0.42560000000000003</v>
      </c>
      <c r="AB129" s="228">
        <f t="shared" si="24"/>
        <v>0</v>
      </c>
      <c r="AC129" s="228">
        <f t="shared" si="25"/>
        <v>0</v>
      </c>
      <c r="AD129" s="228">
        <f t="shared" si="26"/>
        <v>0</v>
      </c>
      <c r="AE129" s="231"/>
      <c r="AF129" s="227" t="str">
        <f>IF(TYPE(VLOOKUP(AE129,Catalogue!$F$2:$J$259,3,0))=16," ",VLOOKUP(AE129,Catalogue!$F$2:$J$259,3,0))</f>
        <v xml:space="preserve"> </v>
      </c>
      <c r="AG129" s="228">
        <f>IF(TYPE(VLOOKUP(AE129,Catalogue!$F$2:$J$259,5,0))=16,0,VLOOKUP(AE129,Catalogue!$F$2:$J$259,5,0))</f>
        <v>0</v>
      </c>
      <c r="AH129" s="227"/>
      <c r="AI129" s="228">
        <f t="shared" si="28"/>
        <v>0</v>
      </c>
      <c r="AJ129" s="228" t="s">
        <v>923</v>
      </c>
      <c r="AK129" s="261">
        <f t="shared" si="27"/>
        <v>40000</v>
      </c>
    </row>
    <row r="130" spans="1:37" ht="22.5">
      <c r="A130" s="402"/>
      <c r="B130" s="271"/>
      <c r="C130" s="258" t="s">
        <v>1124</v>
      </c>
      <c r="D130" s="258" t="s">
        <v>1125</v>
      </c>
      <c r="E130" s="258">
        <v>15</v>
      </c>
      <c r="F130" s="258" t="s">
        <v>1126</v>
      </c>
      <c r="G130" s="258"/>
      <c r="H130" s="258" t="s">
        <v>1127</v>
      </c>
      <c r="I130" s="258" t="s">
        <v>1077</v>
      </c>
      <c r="J130" s="258" t="s">
        <v>226</v>
      </c>
      <c r="K130" s="227"/>
      <c r="L130" s="228">
        <f>IF(TYPE(VLOOKUP(K130,Catalogue!$F$2:$J$259,5,0))=16,0,VLOOKUP(K130,Catalogue!$F$2:$J$259,5,0))</f>
        <v>0</v>
      </c>
      <c r="M130" s="227"/>
      <c r="N130" s="228">
        <f>IF(TYPE(VLOOKUP(M130,Catalogue!$F$2:$J$259,5,0))=16,0,VLOOKUP(M130,Catalogue!$F$2:$J$259,5,0))</f>
        <v>0</v>
      </c>
      <c r="O130" s="231"/>
      <c r="P130" s="282" t="str">
        <f>IF(TYPE(VLOOKUP(O130,Catalogue!$F$2:$J$259,3,0))=16," ",VLOOKUP(O130,Catalogue!$F$2:$J$259,3,0))</f>
        <v xml:space="preserve"> </v>
      </c>
      <c r="Q130" s="228">
        <f>IF(TYPE(VLOOKUP(O130,Catalogue!$F$2:$J$259,5,0))=16,0,VLOOKUP(O130,Catalogue!$F$2:$J$259,5,0))</f>
        <v>0</v>
      </c>
      <c r="R130" s="231"/>
      <c r="S130" s="282" t="str">
        <f>IF(TYPE(VLOOKUP(R130,Catalogue!$F$2:$J$259,3,0))=16," ",VLOOKUP(R130,Catalogue!$F$2:$J$259,3,0))</f>
        <v xml:space="preserve"> </v>
      </c>
      <c r="T130" s="228">
        <f>IF(TYPE(VLOOKUP(R130,Catalogue!$F$2:$J$259,5,0))=16,0,VLOOKUP(R130,Catalogue!$F$2:$J$259,5,0))</f>
        <v>0</v>
      </c>
      <c r="U130" s="231"/>
      <c r="V130" s="227" t="str">
        <f>IF(TYPE(VLOOKUP(U130,Catalogue!$F$2:$J$259,3,0))=16," ",VLOOKUP(U130,Catalogue!$F$2:$J$259,3,0))</f>
        <v xml:space="preserve"> </v>
      </c>
      <c r="W130" s="228">
        <f>IF(TYPE(VLOOKUP(U130,Catalogue!$F$2:$J$259,5,0))=16,0,VLOOKUP(U130,Catalogue!$F$2:$J$259,5,0))</f>
        <v>0</v>
      </c>
      <c r="X130" s="256">
        <v>1.18</v>
      </c>
      <c r="Y130" s="256">
        <v>0.49</v>
      </c>
      <c r="Z130" s="256">
        <v>1</v>
      </c>
      <c r="AA130" s="256">
        <f t="shared" si="23"/>
        <v>0.57819999999999994</v>
      </c>
      <c r="AB130" s="228">
        <f t="shared" si="24"/>
        <v>0</v>
      </c>
      <c r="AC130" s="228">
        <f t="shared" si="25"/>
        <v>0</v>
      </c>
      <c r="AD130" s="228">
        <f t="shared" si="26"/>
        <v>0</v>
      </c>
      <c r="AE130" s="231"/>
      <c r="AF130" s="227" t="str">
        <f>IF(TYPE(VLOOKUP(AE130,Catalogue!$F$2:$J$259,3,0))=16," ",VLOOKUP(AE130,Catalogue!$F$2:$J$259,3,0))</f>
        <v xml:space="preserve"> </v>
      </c>
      <c r="AG130" s="228">
        <f>IF(TYPE(VLOOKUP(AE130,Catalogue!$F$2:$J$259,5,0))=16,0,VLOOKUP(AE130,Catalogue!$F$2:$J$259,5,0))</f>
        <v>0</v>
      </c>
      <c r="AH130" s="227"/>
      <c r="AI130" s="228">
        <f t="shared" si="28"/>
        <v>0</v>
      </c>
      <c r="AJ130" s="228" t="s">
        <v>939</v>
      </c>
      <c r="AK130" s="261">
        <f t="shared" si="27"/>
        <v>0</v>
      </c>
    </row>
    <row r="131" spans="1:37" ht="22.5">
      <c r="A131" s="402"/>
      <c r="B131" s="271"/>
      <c r="C131" s="258" t="s">
        <v>1124</v>
      </c>
      <c r="D131" s="258" t="s">
        <v>1125</v>
      </c>
      <c r="E131" s="258">
        <v>15</v>
      </c>
      <c r="F131" s="258" t="s">
        <v>1126</v>
      </c>
      <c r="G131" s="258"/>
      <c r="H131" s="258" t="s">
        <v>1127</v>
      </c>
      <c r="I131" s="258" t="s">
        <v>1077</v>
      </c>
      <c r="J131" s="258" t="s">
        <v>226</v>
      </c>
      <c r="K131" s="227"/>
      <c r="L131" s="228">
        <f>IF(TYPE(VLOOKUP(K131,Catalogue!$F$2:$J$259,5,0))=16,0,VLOOKUP(K131,Catalogue!$F$2:$J$259,5,0))</f>
        <v>0</v>
      </c>
      <c r="M131" s="227"/>
      <c r="N131" s="228">
        <f>IF(TYPE(VLOOKUP(M131,Catalogue!$F$2:$J$259,5,0))=16,0,VLOOKUP(M131,Catalogue!$F$2:$J$259,5,0))</f>
        <v>0</v>
      </c>
      <c r="O131" s="231"/>
      <c r="P131" s="282" t="str">
        <f>IF(TYPE(VLOOKUP(O131,Catalogue!$F$2:$J$259,3,0))=16," ",VLOOKUP(O131,Catalogue!$F$2:$J$259,3,0))</f>
        <v xml:space="preserve"> </v>
      </c>
      <c r="Q131" s="228">
        <f>IF(TYPE(VLOOKUP(O131,Catalogue!$F$2:$J$259,5,0))=16,0,VLOOKUP(O131,Catalogue!$F$2:$J$259,5,0))</f>
        <v>0</v>
      </c>
      <c r="R131" s="231"/>
      <c r="S131" s="282" t="str">
        <f>IF(TYPE(VLOOKUP(R131,Catalogue!$F$2:$J$259,3,0))=16," ",VLOOKUP(R131,Catalogue!$F$2:$J$259,3,0))</f>
        <v xml:space="preserve"> </v>
      </c>
      <c r="T131" s="228">
        <f>IF(TYPE(VLOOKUP(R131,Catalogue!$F$2:$J$259,5,0))=16,0,VLOOKUP(R131,Catalogue!$F$2:$J$259,5,0))</f>
        <v>0</v>
      </c>
      <c r="U131" s="231"/>
      <c r="V131" s="227" t="str">
        <f>IF(TYPE(VLOOKUP(U131,Catalogue!$F$2:$J$259,3,0))=16," ",VLOOKUP(U131,Catalogue!$F$2:$J$259,3,0))</f>
        <v xml:space="preserve"> </v>
      </c>
      <c r="W131" s="228">
        <f>IF(TYPE(VLOOKUP(U131,Catalogue!$F$2:$J$259,5,0))=16,0,VLOOKUP(U131,Catalogue!$F$2:$J$259,5,0))</f>
        <v>0</v>
      </c>
      <c r="X131" s="256">
        <v>1.6</v>
      </c>
      <c r="Y131" s="256">
        <v>0.49</v>
      </c>
      <c r="Z131" s="256">
        <v>1</v>
      </c>
      <c r="AA131" s="256">
        <f t="shared" si="23"/>
        <v>0.78400000000000003</v>
      </c>
      <c r="AB131" s="228">
        <f t="shared" si="24"/>
        <v>0</v>
      </c>
      <c r="AC131" s="228">
        <f t="shared" si="25"/>
        <v>0</v>
      </c>
      <c r="AD131" s="228">
        <f t="shared" si="26"/>
        <v>0</v>
      </c>
      <c r="AE131" s="231"/>
      <c r="AF131" s="227" t="str">
        <f>IF(TYPE(VLOOKUP(AE131,Catalogue!$F$2:$J$259,3,0))=16," ",VLOOKUP(AE131,Catalogue!$F$2:$J$259,3,0))</f>
        <v xml:space="preserve"> </v>
      </c>
      <c r="AG131" s="228">
        <f>IF(TYPE(VLOOKUP(AE131,Catalogue!$F$2:$J$259,5,0))=16,0,VLOOKUP(AE131,Catalogue!$F$2:$J$259,5,0))</f>
        <v>0</v>
      </c>
      <c r="AH131" s="227"/>
      <c r="AI131" s="228">
        <f t="shared" si="28"/>
        <v>0</v>
      </c>
      <c r="AJ131" s="228" t="s">
        <v>921</v>
      </c>
      <c r="AK131" s="261">
        <f t="shared" si="27"/>
        <v>0</v>
      </c>
    </row>
    <row r="132" spans="1:37" ht="22.5">
      <c r="A132" s="402"/>
      <c r="B132" s="271"/>
      <c r="C132" s="258" t="s">
        <v>1124</v>
      </c>
      <c r="D132" s="258" t="s">
        <v>1125</v>
      </c>
      <c r="E132" s="258">
        <v>15</v>
      </c>
      <c r="F132" s="258" t="s">
        <v>1126</v>
      </c>
      <c r="G132" s="258"/>
      <c r="H132" s="258" t="s">
        <v>1127</v>
      </c>
      <c r="I132" s="258" t="s">
        <v>1077</v>
      </c>
      <c r="J132" s="258" t="s">
        <v>226</v>
      </c>
      <c r="K132" s="227"/>
      <c r="L132" s="228">
        <f>IF(TYPE(VLOOKUP(K132,Catalogue!$F$2:$J$259,5,0))=16,0,VLOOKUP(K132,Catalogue!$F$2:$J$259,5,0))</f>
        <v>0</v>
      </c>
      <c r="M132" s="227"/>
      <c r="N132" s="228">
        <f>IF(TYPE(VLOOKUP(M132,Catalogue!$F$2:$J$259,5,0))=16,0,VLOOKUP(M132,Catalogue!$F$2:$J$259,5,0))</f>
        <v>0</v>
      </c>
      <c r="O132" s="231"/>
      <c r="P132" s="282" t="str">
        <f>IF(TYPE(VLOOKUP(O132,Catalogue!$F$2:$J$259,3,0))=16," ",VLOOKUP(O132,Catalogue!$F$2:$J$259,3,0))</f>
        <v xml:space="preserve"> </v>
      </c>
      <c r="Q132" s="228">
        <f>IF(TYPE(VLOOKUP(O132,Catalogue!$F$2:$J$259,5,0))=16,0,VLOOKUP(O132,Catalogue!$F$2:$J$259,5,0))</f>
        <v>0</v>
      </c>
      <c r="R132" s="231"/>
      <c r="S132" s="282" t="str">
        <f>IF(TYPE(VLOOKUP(R132,Catalogue!$F$2:$J$259,3,0))=16," ",VLOOKUP(R132,Catalogue!$F$2:$J$259,3,0))</f>
        <v xml:space="preserve"> </v>
      </c>
      <c r="T132" s="228">
        <f>IF(TYPE(VLOOKUP(R132,Catalogue!$F$2:$J$259,5,0))=16,0,VLOOKUP(R132,Catalogue!$F$2:$J$259,5,0))</f>
        <v>0</v>
      </c>
      <c r="U132" s="231"/>
      <c r="V132" s="227" t="str">
        <f>IF(TYPE(VLOOKUP(U132,Catalogue!$F$2:$J$259,3,0))=16," ",VLOOKUP(U132,Catalogue!$F$2:$J$259,3,0))</f>
        <v xml:space="preserve"> </v>
      </c>
      <c r="W132" s="228">
        <f>IF(TYPE(VLOOKUP(U132,Catalogue!$F$2:$J$259,5,0))=16,0,VLOOKUP(U132,Catalogue!$F$2:$J$259,5,0))</f>
        <v>0</v>
      </c>
      <c r="X132" s="256">
        <v>0.83</v>
      </c>
      <c r="Y132" s="256">
        <v>0.82</v>
      </c>
      <c r="Z132" s="256">
        <v>2</v>
      </c>
      <c r="AA132" s="256">
        <f t="shared" si="23"/>
        <v>1.3611999999999997</v>
      </c>
      <c r="AB132" s="228">
        <f t="shared" si="24"/>
        <v>0</v>
      </c>
      <c r="AC132" s="228">
        <f t="shared" si="25"/>
        <v>0</v>
      </c>
      <c r="AD132" s="228">
        <f t="shared" si="26"/>
        <v>0</v>
      </c>
      <c r="AE132" s="231"/>
      <c r="AF132" s="227" t="str">
        <f>IF(TYPE(VLOOKUP(AE132,Catalogue!$F$2:$J$259,3,0))=16," ",VLOOKUP(AE132,Catalogue!$F$2:$J$259,3,0))</f>
        <v xml:space="preserve"> </v>
      </c>
      <c r="AG132" s="228">
        <f>IF(TYPE(VLOOKUP(AE132,Catalogue!$F$2:$J$259,5,0))=16,0,VLOOKUP(AE132,Catalogue!$F$2:$J$259,5,0))</f>
        <v>0</v>
      </c>
      <c r="AH132" s="227"/>
      <c r="AI132" s="228">
        <f t="shared" si="28"/>
        <v>0</v>
      </c>
      <c r="AJ132" s="228" t="s">
        <v>1576</v>
      </c>
      <c r="AK132" s="261">
        <f t="shared" si="27"/>
        <v>0</v>
      </c>
    </row>
    <row r="133" spans="1:37" ht="22.5">
      <c r="A133" s="402"/>
      <c r="B133" s="271"/>
      <c r="C133" s="258" t="s">
        <v>1124</v>
      </c>
      <c r="D133" s="258" t="s">
        <v>1125</v>
      </c>
      <c r="E133" s="258">
        <v>15</v>
      </c>
      <c r="F133" s="258" t="s">
        <v>1126</v>
      </c>
      <c r="G133" s="258"/>
      <c r="H133" s="258" t="s">
        <v>1127</v>
      </c>
      <c r="I133" s="258" t="s">
        <v>1077</v>
      </c>
      <c r="J133" s="258" t="s">
        <v>226</v>
      </c>
      <c r="K133" s="227"/>
      <c r="L133" s="228">
        <f>IF(TYPE(VLOOKUP(K133,Catalogue!$F$2:$J$259,5,0))=16,0,VLOOKUP(K133,Catalogue!$F$2:$J$259,5,0))</f>
        <v>0</v>
      </c>
      <c r="M133" s="227"/>
      <c r="N133" s="228">
        <f>IF(TYPE(VLOOKUP(M133,Catalogue!$F$2:$J$259,5,0))=16,0,VLOOKUP(M133,Catalogue!$F$2:$J$259,5,0))</f>
        <v>0</v>
      </c>
      <c r="O133" s="231"/>
      <c r="P133" s="282" t="str">
        <f>IF(TYPE(VLOOKUP(O133,Catalogue!$F$2:$J$259,3,0))=16," ",VLOOKUP(O133,Catalogue!$F$2:$J$259,3,0))</f>
        <v xml:space="preserve"> </v>
      </c>
      <c r="Q133" s="228">
        <f>IF(TYPE(VLOOKUP(O133,Catalogue!$F$2:$J$259,5,0))=16,0,VLOOKUP(O133,Catalogue!$F$2:$J$259,5,0))</f>
        <v>0</v>
      </c>
      <c r="R133" s="231"/>
      <c r="S133" s="282" t="str">
        <f>IF(TYPE(VLOOKUP(R133,Catalogue!$F$2:$J$259,3,0))=16," ",VLOOKUP(R133,Catalogue!$F$2:$J$259,3,0))</f>
        <v xml:space="preserve"> </v>
      </c>
      <c r="T133" s="228">
        <f>IF(TYPE(VLOOKUP(R133,Catalogue!$F$2:$J$259,5,0))=16,0,VLOOKUP(R133,Catalogue!$F$2:$J$259,5,0))</f>
        <v>0</v>
      </c>
      <c r="U133" s="231"/>
      <c r="V133" s="227" t="str">
        <f>IF(TYPE(VLOOKUP(U133,Catalogue!$F$2:$J$259,3,0))=16," ",VLOOKUP(U133,Catalogue!$F$2:$J$259,3,0))</f>
        <v xml:space="preserve"> </v>
      </c>
      <c r="W133" s="228">
        <f>IF(TYPE(VLOOKUP(U133,Catalogue!$F$2:$J$259,5,0))=16,0,VLOOKUP(U133,Catalogue!$F$2:$J$259,5,0))</f>
        <v>0</v>
      </c>
      <c r="X133" s="256">
        <v>1.1499999999999999</v>
      </c>
      <c r="Y133" s="256">
        <v>0.82</v>
      </c>
      <c r="Z133" s="256">
        <v>1</v>
      </c>
      <c r="AA133" s="256">
        <f t="shared" si="23"/>
        <v>0.94299999999999984</v>
      </c>
      <c r="AB133" s="228">
        <f t="shared" si="24"/>
        <v>0</v>
      </c>
      <c r="AC133" s="228">
        <f t="shared" si="25"/>
        <v>0</v>
      </c>
      <c r="AD133" s="228">
        <f t="shared" si="26"/>
        <v>0</v>
      </c>
      <c r="AE133" s="231"/>
      <c r="AF133" s="227" t="str">
        <f>IF(TYPE(VLOOKUP(AE133,Catalogue!$F$2:$J$259,3,0))=16," ",VLOOKUP(AE133,Catalogue!$F$2:$J$259,3,0))</f>
        <v xml:space="preserve"> </v>
      </c>
      <c r="AG133" s="228">
        <f>IF(TYPE(VLOOKUP(AE133,Catalogue!$F$2:$J$259,5,0))=16,0,VLOOKUP(AE133,Catalogue!$F$2:$J$259,5,0))</f>
        <v>0</v>
      </c>
      <c r="AH133" s="227"/>
      <c r="AI133" s="228">
        <f t="shared" si="28"/>
        <v>0</v>
      </c>
      <c r="AJ133" s="228" t="s">
        <v>919</v>
      </c>
      <c r="AK133" s="261">
        <f t="shared" si="27"/>
        <v>0</v>
      </c>
    </row>
    <row r="134" spans="1:37" ht="22.5">
      <c r="A134" s="402">
        <v>295</v>
      </c>
      <c r="B134" s="271"/>
      <c r="C134" s="258" t="s">
        <v>1128</v>
      </c>
      <c r="D134" s="258" t="s">
        <v>1129</v>
      </c>
      <c r="E134" s="258" t="s">
        <v>1130</v>
      </c>
      <c r="F134" s="258" t="s">
        <v>1131</v>
      </c>
      <c r="G134" s="258"/>
      <c r="H134" s="258" t="s">
        <v>1132</v>
      </c>
      <c r="I134" s="258" t="s">
        <v>1077</v>
      </c>
      <c r="J134" s="258" t="s">
        <v>226</v>
      </c>
      <c r="K134" s="227" t="s">
        <v>242</v>
      </c>
      <c r="L134" s="228">
        <f>IF(TYPE(VLOOKUP(K134,Catalogue!$F$2:$J$259,5,0))=16,0,VLOOKUP(K134,Catalogue!$F$2:$J$259,5,0))</f>
        <v>40000</v>
      </c>
      <c r="M134" s="227"/>
      <c r="N134" s="228">
        <f>IF(TYPE(VLOOKUP(M134,Catalogue!$F$2:$J$259,5,0))=16,0,VLOOKUP(M134,Catalogue!$F$2:$J$259,5,0))</f>
        <v>0</v>
      </c>
      <c r="O134" s="231"/>
      <c r="P134" s="282" t="str">
        <f>IF(TYPE(VLOOKUP(O134,Catalogue!$F$2:$J$259,3,0))=16," ",VLOOKUP(O134,Catalogue!$F$2:$J$259,3,0))</f>
        <v xml:space="preserve"> </v>
      </c>
      <c r="Q134" s="228">
        <f>IF(TYPE(VLOOKUP(O134,Catalogue!$F$2:$J$259,5,0))=16,0,VLOOKUP(O134,Catalogue!$F$2:$J$259,5,0))</f>
        <v>0</v>
      </c>
      <c r="R134" s="231"/>
      <c r="S134" s="282" t="str">
        <f>IF(TYPE(VLOOKUP(R134,Catalogue!$F$2:$J$259,3,0))=16," ",VLOOKUP(R134,Catalogue!$F$2:$J$259,3,0))</f>
        <v xml:space="preserve"> </v>
      </c>
      <c r="T134" s="228">
        <f>IF(TYPE(VLOOKUP(R134,Catalogue!$F$2:$J$259,5,0))=16,0,VLOOKUP(R134,Catalogue!$F$2:$J$259,5,0))</f>
        <v>0</v>
      </c>
      <c r="U134" s="231"/>
      <c r="V134" s="227" t="str">
        <f>IF(TYPE(VLOOKUP(U134,Catalogue!$F$2:$J$259,3,0))=16," ",VLOOKUP(U134,Catalogue!$F$2:$J$259,3,0))</f>
        <v xml:space="preserve"> </v>
      </c>
      <c r="W134" s="228">
        <f>IF(TYPE(VLOOKUP(U134,Catalogue!$F$2:$J$259,5,0))=16,0,VLOOKUP(U134,Catalogue!$F$2:$J$259,5,0))</f>
        <v>0</v>
      </c>
      <c r="X134" s="256">
        <v>1.74</v>
      </c>
      <c r="Y134" s="256">
        <v>1.01</v>
      </c>
      <c r="Z134" s="256">
        <v>1</v>
      </c>
      <c r="AA134" s="256">
        <f t="shared" si="23"/>
        <v>1.7574000000000001</v>
      </c>
      <c r="AB134" s="228">
        <f t="shared" si="24"/>
        <v>0</v>
      </c>
      <c r="AC134" s="228">
        <f t="shared" si="25"/>
        <v>0</v>
      </c>
      <c r="AD134" s="228">
        <f t="shared" si="26"/>
        <v>0</v>
      </c>
      <c r="AE134" s="231"/>
      <c r="AF134" s="227" t="str">
        <f>IF(TYPE(VLOOKUP(AE134,Catalogue!$F$2:$J$259,3,0))=16," ",VLOOKUP(AE134,Catalogue!$F$2:$J$259,3,0))</f>
        <v xml:space="preserve"> </v>
      </c>
      <c r="AG134" s="228">
        <f>IF(TYPE(VLOOKUP(AE134,Catalogue!$F$2:$J$259,5,0))=16,0,VLOOKUP(AE134,Catalogue!$F$2:$J$259,5,0))</f>
        <v>0</v>
      </c>
      <c r="AH134" s="227"/>
      <c r="AI134" s="228">
        <f t="shared" si="28"/>
        <v>0</v>
      </c>
      <c r="AJ134" s="228" t="s">
        <v>918</v>
      </c>
      <c r="AK134" s="261">
        <f t="shared" si="27"/>
        <v>40000</v>
      </c>
    </row>
    <row r="135" spans="1:37" ht="22.5">
      <c r="A135" s="402"/>
      <c r="B135" s="271"/>
      <c r="C135" s="258" t="s">
        <v>1128</v>
      </c>
      <c r="D135" s="258" t="s">
        <v>1129</v>
      </c>
      <c r="E135" s="258" t="s">
        <v>1130</v>
      </c>
      <c r="F135" s="258" t="s">
        <v>1131</v>
      </c>
      <c r="G135" s="258"/>
      <c r="H135" s="258" t="s">
        <v>1132</v>
      </c>
      <c r="I135" s="258" t="s">
        <v>1077</v>
      </c>
      <c r="J135" s="258" t="s">
        <v>226</v>
      </c>
      <c r="K135" s="227"/>
      <c r="L135" s="228">
        <f>IF(TYPE(VLOOKUP(K135,Catalogue!$F$2:$J$259,5,0))=16,0,VLOOKUP(K135,Catalogue!$F$2:$J$259,5,0))</f>
        <v>0</v>
      </c>
      <c r="M135" s="227"/>
      <c r="N135" s="228">
        <f>IF(TYPE(VLOOKUP(M135,Catalogue!$F$2:$J$259,5,0))=16,0,VLOOKUP(M135,Catalogue!$F$2:$J$259,5,0))</f>
        <v>0</v>
      </c>
      <c r="O135" s="231"/>
      <c r="P135" s="282" t="str">
        <f>IF(TYPE(VLOOKUP(O135,Catalogue!$F$2:$J$259,3,0))=16," ",VLOOKUP(O135,Catalogue!$F$2:$J$259,3,0))</f>
        <v xml:space="preserve"> </v>
      </c>
      <c r="Q135" s="228">
        <f>IF(TYPE(VLOOKUP(O135,Catalogue!$F$2:$J$259,5,0))=16,0,VLOOKUP(O135,Catalogue!$F$2:$J$259,5,0))</f>
        <v>0</v>
      </c>
      <c r="R135" s="231"/>
      <c r="S135" s="282" t="str">
        <f>IF(TYPE(VLOOKUP(R135,Catalogue!$F$2:$J$259,3,0))=16," ",VLOOKUP(R135,Catalogue!$F$2:$J$259,3,0))</f>
        <v xml:space="preserve"> </v>
      </c>
      <c r="T135" s="228">
        <f>IF(TYPE(VLOOKUP(R135,Catalogue!$F$2:$J$259,5,0))=16,0,VLOOKUP(R135,Catalogue!$F$2:$J$259,5,0))</f>
        <v>0</v>
      </c>
      <c r="U135" s="231"/>
      <c r="V135" s="227" t="str">
        <f>IF(TYPE(VLOOKUP(U135,Catalogue!$F$2:$J$259,3,0))=16," ",VLOOKUP(U135,Catalogue!$F$2:$J$259,3,0))</f>
        <v xml:space="preserve"> </v>
      </c>
      <c r="W135" s="228">
        <f>IF(TYPE(VLOOKUP(U135,Catalogue!$F$2:$J$259,5,0))=16,0,VLOOKUP(U135,Catalogue!$F$2:$J$259,5,0))</f>
        <v>0</v>
      </c>
      <c r="X135" s="256">
        <v>0.51</v>
      </c>
      <c r="Y135" s="256">
        <v>1.87</v>
      </c>
      <c r="Z135" s="256">
        <v>1</v>
      </c>
      <c r="AA135" s="256">
        <f t="shared" si="23"/>
        <v>0.9537000000000001</v>
      </c>
      <c r="AB135" s="228">
        <f t="shared" si="24"/>
        <v>0</v>
      </c>
      <c r="AC135" s="228">
        <f t="shared" si="25"/>
        <v>0</v>
      </c>
      <c r="AD135" s="228">
        <f t="shared" si="26"/>
        <v>0</v>
      </c>
      <c r="AE135" s="231"/>
      <c r="AF135" s="227" t="str">
        <f>IF(TYPE(VLOOKUP(AE135,Catalogue!$F$2:$J$259,3,0))=16," ",VLOOKUP(AE135,Catalogue!$F$2:$J$259,3,0))</f>
        <v xml:space="preserve"> </v>
      </c>
      <c r="AG135" s="228">
        <f>IF(TYPE(VLOOKUP(AE135,Catalogue!$F$2:$J$259,5,0))=16,0,VLOOKUP(AE135,Catalogue!$F$2:$J$259,5,0))</f>
        <v>0</v>
      </c>
      <c r="AH135" s="227"/>
      <c r="AI135" s="228">
        <f t="shared" si="28"/>
        <v>0</v>
      </c>
      <c r="AJ135" s="228" t="s">
        <v>939</v>
      </c>
      <c r="AK135" s="261">
        <f t="shared" si="27"/>
        <v>0</v>
      </c>
    </row>
    <row r="136" spans="1:37" ht="22.5">
      <c r="A136" s="402"/>
      <c r="B136" s="271"/>
      <c r="C136" s="258" t="s">
        <v>1128</v>
      </c>
      <c r="D136" s="258" t="s">
        <v>1129</v>
      </c>
      <c r="E136" s="258" t="s">
        <v>1130</v>
      </c>
      <c r="F136" s="258" t="s">
        <v>1131</v>
      </c>
      <c r="G136" s="258"/>
      <c r="H136" s="258" t="s">
        <v>1132</v>
      </c>
      <c r="I136" s="258" t="s">
        <v>1077</v>
      </c>
      <c r="J136" s="258" t="s">
        <v>226</v>
      </c>
      <c r="K136" s="227"/>
      <c r="L136" s="228">
        <f>IF(TYPE(VLOOKUP(K136,Catalogue!$F$2:$J$259,5,0))=16,0,VLOOKUP(K136,Catalogue!$F$2:$J$259,5,0))</f>
        <v>0</v>
      </c>
      <c r="M136" s="227"/>
      <c r="N136" s="228">
        <f>IF(TYPE(VLOOKUP(M136,Catalogue!$F$2:$J$259,5,0))=16,0,VLOOKUP(M136,Catalogue!$F$2:$J$259,5,0))</f>
        <v>0</v>
      </c>
      <c r="O136" s="231"/>
      <c r="P136" s="282" t="str">
        <f>IF(TYPE(VLOOKUP(O136,Catalogue!$F$2:$J$259,3,0))=16," ",VLOOKUP(O136,Catalogue!$F$2:$J$259,3,0))</f>
        <v xml:space="preserve"> </v>
      </c>
      <c r="Q136" s="228">
        <f>IF(TYPE(VLOOKUP(O136,Catalogue!$F$2:$J$259,5,0))=16,0,VLOOKUP(O136,Catalogue!$F$2:$J$259,5,0))</f>
        <v>0</v>
      </c>
      <c r="R136" s="231"/>
      <c r="S136" s="282" t="str">
        <f>IF(TYPE(VLOOKUP(R136,Catalogue!$F$2:$J$259,3,0))=16," ",VLOOKUP(R136,Catalogue!$F$2:$J$259,3,0))</f>
        <v xml:space="preserve"> </v>
      </c>
      <c r="T136" s="228">
        <f>IF(TYPE(VLOOKUP(R136,Catalogue!$F$2:$J$259,5,0))=16,0,VLOOKUP(R136,Catalogue!$F$2:$J$259,5,0))</f>
        <v>0</v>
      </c>
      <c r="U136" s="231"/>
      <c r="V136" s="227" t="str">
        <f>IF(TYPE(VLOOKUP(U136,Catalogue!$F$2:$J$259,3,0))=16," ",VLOOKUP(U136,Catalogue!$F$2:$J$259,3,0))</f>
        <v xml:space="preserve"> </v>
      </c>
      <c r="W136" s="228">
        <f>IF(TYPE(VLOOKUP(U136,Catalogue!$F$2:$J$259,5,0))=16,0,VLOOKUP(U136,Catalogue!$F$2:$J$259,5,0))</f>
        <v>0</v>
      </c>
      <c r="X136" s="256">
        <v>3.1</v>
      </c>
      <c r="Y136" s="256">
        <v>0.6</v>
      </c>
      <c r="Z136" s="256">
        <v>1</v>
      </c>
      <c r="AA136" s="256">
        <f t="shared" si="23"/>
        <v>1.8599999999999999</v>
      </c>
      <c r="AB136" s="228">
        <f t="shared" si="24"/>
        <v>0</v>
      </c>
      <c r="AC136" s="228">
        <f t="shared" si="25"/>
        <v>0</v>
      </c>
      <c r="AD136" s="228">
        <f t="shared" si="26"/>
        <v>0</v>
      </c>
      <c r="AE136" s="231"/>
      <c r="AF136" s="227" t="str">
        <f>IF(TYPE(VLOOKUP(AE136,Catalogue!$F$2:$J$259,3,0))=16," ",VLOOKUP(AE136,Catalogue!$F$2:$J$259,3,0))</f>
        <v xml:space="preserve"> </v>
      </c>
      <c r="AG136" s="228">
        <f>IF(TYPE(VLOOKUP(AE136,Catalogue!$F$2:$J$259,5,0))=16,0,VLOOKUP(AE136,Catalogue!$F$2:$J$259,5,0))</f>
        <v>0</v>
      </c>
      <c r="AH136" s="227"/>
      <c r="AI136" s="228">
        <f t="shared" si="28"/>
        <v>0</v>
      </c>
      <c r="AJ136" s="228" t="s">
        <v>1134</v>
      </c>
      <c r="AK136" s="261">
        <f t="shared" si="27"/>
        <v>0</v>
      </c>
    </row>
    <row r="137" spans="1:37" ht="22.5">
      <c r="A137" s="402">
        <v>296</v>
      </c>
      <c r="B137" s="271"/>
      <c r="C137" s="258" t="s">
        <v>1135</v>
      </c>
      <c r="D137" s="258" t="s">
        <v>1136</v>
      </c>
      <c r="E137" s="258">
        <v>71</v>
      </c>
      <c r="F137" s="258" t="s">
        <v>1137</v>
      </c>
      <c r="G137" s="258"/>
      <c r="H137" s="258" t="s">
        <v>1138</v>
      </c>
      <c r="I137" s="258" t="s">
        <v>1077</v>
      </c>
      <c r="J137" s="258" t="s">
        <v>226</v>
      </c>
      <c r="K137" s="227" t="s">
        <v>242</v>
      </c>
      <c r="L137" s="228">
        <f>IF(TYPE(VLOOKUP(K137,Catalogue!$F$2:$J$259,5,0))=16,0,VLOOKUP(K137,Catalogue!$F$2:$J$259,5,0))</f>
        <v>40000</v>
      </c>
      <c r="M137" s="227"/>
      <c r="N137" s="228">
        <f>IF(TYPE(VLOOKUP(M137,Catalogue!$F$2:$J$259,5,0))=16,0,VLOOKUP(M137,Catalogue!$F$2:$J$259,5,0))</f>
        <v>0</v>
      </c>
      <c r="O137" s="231"/>
      <c r="P137" s="282" t="str">
        <f>IF(TYPE(VLOOKUP(O137,Catalogue!$F$2:$J$259,3,0))=16," ",VLOOKUP(O137,Catalogue!$F$2:$J$259,3,0))</f>
        <v xml:space="preserve"> </v>
      </c>
      <c r="Q137" s="228">
        <f>IF(TYPE(VLOOKUP(O137,Catalogue!$F$2:$J$259,5,0))=16,0,VLOOKUP(O137,Catalogue!$F$2:$J$259,5,0))</f>
        <v>0</v>
      </c>
      <c r="R137" s="231"/>
      <c r="S137" s="282" t="str">
        <f>IF(TYPE(VLOOKUP(R137,Catalogue!$F$2:$J$259,3,0))=16," ",VLOOKUP(R137,Catalogue!$F$2:$J$259,3,0))</f>
        <v xml:space="preserve"> </v>
      </c>
      <c r="T137" s="228">
        <f>IF(TYPE(VLOOKUP(R137,Catalogue!$F$2:$J$259,5,0))=16,0,VLOOKUP(R137,Catalogue!$F$2:$J$259,5,0))</f>
        <v>0</v>
      </c>
      <c r="U137" s="231"/>
      <c r="V137" s="227" t="str">
        <f>IF(TYPE(VLOOKUP(U137,Catalogue!$F$2:$J$259,3,0))=16," ",VLOOKUP(U137,Catalogue!$F$2:$J$259,3,0))</f>
        <v xml:space="preserve"> </v>
      </c>
      <c r="W137" s="228">
        <f>IF(TYPE(VLOOKUP(U137,Catalogue!$F$2:$J$259,5,0))=16,0,VLOOKUP(U137,Catalogue!$F$2:$J$259,5,0))</f>
        <v>0</v>
      </c>
      <c r="X137" s="256">
        <v>0.88</v>
      </c>
      <c r="Y137" s="256">
        <v>0.83</v>
      </c>
      <c r="Z137" s="256">
        <v>1</v>
      </c>
      <c r="AA137" s="256">
        <f t="shared" si="23"/>
        <v>0.73039999999999994</v>
      </c>
      <c r="AB137" s="228">
        <f t="shared" si="24"/>
        <v>0</v>
      </c>
      <c r="AC137" s="228">
        <f t="shared" si="25"/>
        <v>0</v>
      </c>
      <c r="AD137" s="228">
        <f t="shared" si="26"/>
        <v>0</v>
      </c>
      <c r="AE137" s="231"/>
      <c r="AF137" s="227" t="str">
        <f>IF(TYPE(VLOOKUP(AE137,Catalogue!$F$2:$J$259,3,0))=16," ",VLOOKUP(AE137,Catalogue!$F$2:$J$259,3,0))</f>
        <v xml:space="preserve"> </v>
      </c>
      <c r="AG137" s="228">
        <f>IF(TYPE(VLOOKUP(AE137,Catalogue!$F$2:$J$259,5,0))=16,0,VLOOKUP(AE137,Catalogue!$F$2:$J$259,5,0))</f>
        <v>0</v>
      </c>
      <c r="AH137" s="227"/>
      <c r="AI137" s="228">
        <f t="shared" si="28"/>
        <v>0</v>
      </c>
      <c r="AJ137" s="228" t="s">
        <v>939</v>
      </c>
      <c r="AK137" s="261">
        <f t="shared" si="27"/>
        <v>40000</v>
      </c>
    </row>
    <row r="138" spans="1:37" ht="22.5">
      <c r="A138" s="402"/>
      <c r="B138" s="271"/>
      <c r="C138" s="258" t="s">
        <v>1135</v>
      </c>
      <c r="D138" s="258" t="s">
        <v>1136</v>
      </c>
      <c r="E138" s="258">
        <v>71</v>
      </c>
      <c r="F138" s="258" t="s">
        <v>1137</v>
      </c>
      <c r="G138" s="258"/>
      <c r="H138" s="258" t="s">
        <v>1138</v>
      </c>
      <c r="I138" s="258" t="s">
        <v>1077</v>
      </c>
      <c r="J138" s="258" t="s">
        <v>226</v>
      </c>
      <c r="K138" s="227"/>
      <c r="L138" s="228">
        <f>IF(TYPE(VLOOKUP(K138,Catalogue!$F$2:$J$259,5,0))=16,0,VLOOKUP(K138,Catalogue!$F$2:$J$259,5,0))</f>
        <v>0</v>
      </c>
      <c r="M138" s="227"/>
      <c r="N138" s="228">
        <f>IF(TYPE(VLOOKUP(M138,Catalogue!$F$2:$J$259,5,0))=16,0,VLOOKUP(M138,Catalogue!$F$2:$J$259,5,0))</f>
        <v>0</v>
      </c>
      <c r="O138" s="231"/>
      <c r="P138" s="282" t="str">
        <f>IF(TYPE(VLOOKUP(O138,Catalogue!$F$2:$J$259,3,0))=16," ",VLOOKUP(O138,Catalogue!$F$2:$J$259,3,0))</f>
        <v xml:space="preserve"> </v>
      </c>
      <c r="Q138" s="228">
        <f>IF(TYPE(VLOOKUP(O138,Catalogue!$F$2:$J$259,5,0))=16,0,VLOOKUP(O138,Catalogue!$F$2:$J$259,5,0))</f>
        <v>0</v>
      </c>
      <c r="R138" s="231"/>
      <c r="S138" s="282" t="str">
        <f>IF(TYPE(VLOOKUP(R138,Catalogue!$F$2:$J$259,3,0))=16," ",VLOOKUP(R138,Catalogue!$F$2:$J$259,3,0))</f>
        <v xml:space="preserve"> </v>
      </c>
      <c r="T138" s="228">
        <f>IF(TYPE(VLOOKUP(R138,Catalogue!$F$2:$J$259,5,0))=16,0,VLOOKUP(R138,Catalogue!$F$2:$J$259,5,0))</f>
        <v>0</v>
      </c>
      <c r="U138" s="231"/>
      <c r="V138" s="227" t="str">
        <f>IF(TYPE(VLOOKUP(U138,Catalogue!$F$2:$J$259,3,0))=16," ",VLOOKUP(U138,Catalogue!$F$2:$J$259,3,0))</f>
        <v xml:space="preserve"> </v>
      </c>
      <c r="W138" s="228">
        <f>IF(TYPE(VLOOKUP(U138,Catalogue!$F$2:$J$259,5,0))=16,0,VLOOKUP(U138,Catalogue!$F$2:$J$259,5,0))</f>
        <v>0</v>
      </c>
      <c r="X138" s="256">
        <v>0.52</v>
      </c>
      <c r="Y138" s="256">
        <v>2.21</v>
      </c>
      <c r="Z138" s="256">
        <v>1</v>
      </c>
      <c r="AA138" s="256">
        <f t="shared" si="23"/>
        <v>1.1492</v>
      </c>
      <c r="AB138" s="228">
        <f t="shared" si="24"/>
        <v>0</v>
      </c>
      <c r="AC138" s="228">
        <f t="shared" si="25"/>
        <v>0</v>
      </c>
      <c r="AD138" s="228">
        <f t="shared" si="26"/>
        <v>0</v>
      </c>
      <c r="AE138" s="231"/>
      <c r="AF138" s="227" t="str">
        <f>IF(TYPE(VLOOKUP(AE138,Catalogue!$F$2:$J$259,3,0))=16," ",VLOOKUP(AE138,Catalogue!$F$2:$J$259,3,0))</f>
        <v xml:space="preserve"> </v>
      </c>
      <c r="AG138" s="228">
        <f>IF(TYPE(VLOOKUP(AE138,Catalogue!$F$2:$J$259,5,0))=16,0,VLOOKUP(AE138,Catalogue!$F$2:$J$259,5,0))</f>
        <v>0</v>
      </c>
      <c r="AH138" s="227"/>
      <c r="AI138" s="228">
        <f t="shared" si="28"/>
        <v>0</v>
      </c>
      <c r="AJ138" s="228" t="s">
        <v>923</v>
      </c>
      <c r="AK138" s="261">
        <f t="shared" si="27"/>
        <v>0</v>
      </c>
    </row>
    <row r="139" spans="1:37" ht="22.5">
      <c r="A139" s="402"/>
      <c r="B139" s="271"/>
      <c r="C139" s="258" t="s">
        <v>1135</v>
      </c>
      <c r="D139" s="258" t="s">
        <v>1136</v>
      </c>
      <c r="E139" s="258">
        <v>71</v>
      </c>
      <c r="F139" s="258" t="s">
        <v>1137</v>
      </c>
      <c r="G139" s="258"/>
      <c r="H139" s="258" t="s">
        <v>1138</v>
      </c>
      <c r="I139" s="258" t="s">
        <v>1077</v>
      </c>
      <c r="J139" s="258" t="s">
        <v>226</v>
      </c>
      <c r="K139" s="227"/>
      <c r="L139" s="228">
        <f>IF(TYPE(VLOOKUP(K139,Catalogue!$F$2:$J$259,5,0))=16,0,VLOOKUP(K139,Catalogue!$F$2:$J$259,5,0))</f>
        <v>0</v>
      </c>
      <c r="M139" s="227"/>
      <c r="N139" s="228">
        <f>IF(TYPE(VLOOKUP(M139,Catalogue!$F$2:$J$259,5,0))=16,0,VLOOKUP(M139,Catalogue!$F$2:$J$259,5,0))</f>
        <v>0</v>
      </c>
      <c r="O139" s="231"/>
      <c r="P139" s="282" t="str">
        <f>IF(TYPE(VLOOKUP(O139,Catalogue!$F$2:$J$259,3,0))=16," ",VLOOKUP(O139,Catalogue!$F$2:$J$259,3,0))</f>
        <v xml:space="preserve"> </v>
      </c>
      <c r="Q139" s="228">
        <f>IF(TYPE(VLOOKUP(O139,Catalogue!$F$2:$J$259,5,0))=16,0,VLOOKUP(O139,Catalogue!$F$2:$J$259,5,0))</f>
        <v>0</v>
      </c>
      <c r="R139" s="231"/>
      <c r="S139" s="282" t="str">
        <f>IF(TYPE(VLOOKUP(R139,Catalogue!$F$2:$J$259,3,0))=16," ",VLOOKUP(R139,Catalogue!$F$2:$J$259,3,0))</f>
        <v xml:space="preserve"> </v>
      </c>
      <c r="T139" s="228">
        <f>IF(TYPE(VLOOKUP(R139,Catalogue!$F$2:$J$259,5,0))=16,0,VLOOKUP(R139,Catalogue!$F$2:$J$259,5,0))</f>
        <v>0</v>
      </c>
      <c r="U139" s="231"/>
      <c r="V139" s="227" t="str">
        <f>IF(TYPE(VLOOKUP(U139,Catalogue!$F$2:$J$259,3,0))=16," ",VLOOKUP(U139,Catalogue!$F$2:$J$259,3,0))</f>
        <v xml:space="preserve"> </v>
      </c>
      <c r="W139" s="228">
        <f>IF(TYPE(VLOOKUP(U139,Catalogue!$F$2:$J$259,5,0))=16,0,VLOOKUP(U139,Catalogue!$F$2:$J$259,5,0))</f>
        <v>0</v>
      </c>
      <c r="X139" s="256">
        <v>0.48</v>
      </c>
      <c r="Y139" s="256">
        <v>1.81</v>
      </c>
      <c r="Z139" s="256">
        <v>1</v>
      </c>
      <c r="AA139" s="256">
        <f t="shared" si="23"/>
        <v>0.86880000000000002</v>
      </c>
      <c r="AB139" s="228">
        <f t="shared" si="24"/>
        <v>0</v>
      </c>
      <c r="AC139" s="228">
        <f t="shared" si="25"/>
        <v>0</v>
      </c>
      <c r="AD139" s="228">
        <f t="shared" si="26"/>
        <v>0</v>
      </c>
      <c r="AE139" s="231"/>
      <c r="AF139" s="227" t="str">
        <f>IF(TYPE(VLOOKUP(AE139,Catalogue!$F$2:$J$259,3,0))=16," ",VLOOKUP(AE139,Catalogue!$F$2:$J$259,3,0))</f>
        <v xml:space="preserve"> </v>
      </c>
      <c r="AG139" s="228">
        <f>IF(TYPE(VLOOKUP(AE139,Catalogue!$F$2:$J$259,5,0))=16,0,VLOOKUP(AE139,Catalogue!$F$2:$J$259,5,0))</f>
        <v>0</v>
      </c>
      <c r="AH139" s="227"/>
      <c r="AI139" s="228">
        <f t="shared" si="28"/>
        <v>0</v>
      </c>
      <c r="AJ139" s="228" t="s">
        <v>987</v>
      </c>
      <c r="AK139" s="261">
        <f t="shared" si="27"/>
        <v>0</v>
      </c>
    </row>
    <row r="140" spans="1:37" ht="22.5">
      <c r="A140" s="402">
        <v>297</v>
      </c>
      <c r="B140" s="271"/>
      <c r="C140" s="258"/>
      <c r="D140" s="258" t="s">
        <v>1139</v>
      </c>
      <c r="E140" s="258" t="s">
        <v>1140</v>
      </c>
      <c r="F140" s="258" t="s">
        <v>1141</v>
      </c>
      <c r="G140" s="258"/>
      <c r="H140" s="258" t="s">
        <v>1142</v>
      </c>
      <c r="I140" s="258" t="s">
        <v>1077</v>
      </c>
      <c r="J140" s="258" t="s">
        <v>226</v>
      </c>
      <c r="K140" s="227" t="s">
        <v>242</v>
      </c>
      <c r="L140" s="228">
        <f>IF(TYPE(VLOOKUP(K140,Catalogue!$F$2:$J$259,5,0))=16,0,VLOOKUP(K140,Catalogue!$F$2:$J$259,5,0))</f>
        <v>40000</v>
      </c>
      <c r="M140" s="227"/>
      <c r="N140" s="228">
        <f>IF(TYPE(VLOOKUP(M140,Catalogue!$F$2:$J$259,5,0))=16,0,VLOOKUP(M140,Catalogue!$F$2:$J$259,5,0))</f>
        <v>0</v>
      </c>
      <c r="O140" s="231"/>
      <c r="P140" s="282" t="str">
        <f>IF(TYPE(VLOOKUP(O140,Catalogue!$F$2:$J$259,3,0))=16," ",VLOOKUP(O140,Catalogue!$F$2:$J$259,3,0))</f>
        <v xml:space="preserve"> </v>
      </c>
      <c r="Q140" s="228">
        <f>IF(TYPE(VLOOKUP(O140,Catalogue!$F$2:$J$259,5,0))=16,0,VLOOKUP(O140,Catalogue!$F$2:$J$259,5,0))</f>
        <v>0</v>
      </c>
      <c r="R140" s="231"/>
      <c r="S140" s="282" t="str">
        <f>IF(TYPE(VLOOKUP(R140,Catalogue!$F$2:$J$259,3,0))=16," ",VLOOKUP(R140,Catalogue!$F$2:$J$259,3,0))</f>
        <v xml:space="preserve"> </v>
      </c>
      <c r="T140" s="228">
        <f>IF(TYPE(VLOOKUP(R140,Catalogue!$F$2:$J$259,5,0))=16,0,VLOOKUP(R140,Catalogue!$F$2:$J$259,5,0))</f>
        <v>0</v>
      </c>
      <c r="U140" s="231"/>
      <c r="V140" s="227" t="str">
        <f>IF(TYPE(VLOOKUP(U140,Catalogue!$F$2:$J$259,3,0))=16," ",VLOOKUP(U140,Catalogue!$F$2:$J$259,3,0))</f>
        <v xml:space="preserve"> </v>
      </c>
      <c r="W140" s="228">
        <f>IF(TYPE(VLOOKUP(U140,Catalogue!$F$2:$J$259,5,0))=16,0,VLOOKUP(U140,Catalogue!$F$2:$J$259,5,0))</f>
        <v>0</v>
      </c>
      <c r="X140" s="256">
        <v>0.99</v>
      </c>
      <c r="Y140" s="256">
        <v>0.5</v>
      </c>
      <c r="Z140" s="256">
        <v>1</v>
      </c>
      <c r="AA140" s="256">
        <f t="shared" si="23"/>
        <v>0.495</v>
      </c>
      <c r="AB140" s="228">
        <f t="shared" si="24"/>
        <v>0</v>
      </c>
      <c r="AC140" s="228">
        <f t="shared" si="25"/>
        <v>0</v>
      </c>
      <c r="AD140" s="228">
        <f t="shared" si="26"/>
        <v>0</v>
      </c>
      <c r="AE140" s="231"/>
      <c r="AF140" s="227" t="str">
        <f>IF(TYPE(VLOOKUP(AE140,Catalogue!$F$2:$J$259,3,0))=16," ",VLOOKUP(AE140,Catalogue!$F$2:$J$259,3,0))</f>
        <v xml:space="preserve"> </v>
      </c>
      <c r="AG140" s="228">
        <f>IF(TYPE(VLOOKUP(AE140,Catalogue!$F$2:$J$259,5,0))=16,0,VLOOKUP(AE140,Catalogue!$F$2:$J$259,5,0))</f>
        <v>0</v>
      </c>
      <c r="AH140" s="227"/>
      <c r="AI140" s="228">
        <f t="shared" si="28"/>
        <v>0</v>
      </c>
      <c r="AJ140" s="228" t="s">
        <v>987</v>
      </c>
      <c r="AK140" s="261">
        <f t="shared" si="27"/>
        <v>40000</v>
      </c>
    </row>
    <row r="141" spans="1:37" ht="22.5">
      <c r="A141" s="402"/>
      <c r="B141" s="271"/>
      <c r="C141" s="258"/>
      <c r="D141" s="258" t="s">
        <v>1139</v>
      </c>
      <c r="E141" s="258" t="s">
        <v>1140</v>
      </c>
      <c r="F141" s="258" t="s">
        <v>1141</v>
      </c>
      <c r="G141" s="258"/>
      <c r="H141" s="258" t="s">
        <v>1142</v>
      </c>
      <c r="I141" s="258" t="s">
        <v>1077</v>
      </c>
      <c r="J141" s="258" t="s">
        <v>226</v>
      </c>
      <c r="K141" s="227"/>
      <c r="L141" s="228">
        <f>IF(TYPE(VLOOKUP(K141,Catalogue!$F$2:$J$259,5,0))=16,0,VLOOKUP(K141,Catalogue!$F$2:$J$259,5,0))</f>
        <v>0</v>
      </c>
      <c r="M141" s="227"/>
      <c r="N141" s="228">
        <f>IF(TYPE(VLOOKUP(M141,Catalogue!$F$2:$J$259,5,0))=16,0,VLOOKUP(M141,Catalogue!$F$2:$J$259,5,0))</f>
        <v>0</v>
      </c>
      <c r="O141" s="231"/>
      <c r="P141" s="282" t="str">
        <f>IF(TYPE(VLOOKUP(O141,Catalogue!$F$2:$J$259,3,0))=16," ",VLOOKUP(O141,Catalogue!$F$2:$J$259,3,0))</f>
        <v xml:space="preserve"> </v>
      </c>
      <c r="Q141" s="228">
        <f>IF(TYPE(VLOOKUP(O141,Catalogue!$F$2:$J$259,5,0))=16,0,VLOOKUP(O141,Catalogue!$F$2:$J$259,5,0))</f>
        <v>0</v>
      </c>
      <c r="R141" s="231"/>
      <c r="S141" s="282" t="str">
        <f>IF(TYPE(VLOOKUP(R141,Catalogue!$F$2:$J$259,3,0))=16," ",VLOOKUP(R141,Catalogue!$F$2:$J$259,3,0))</f>
        <v xml:space="preserve"> </v>
      </c>
      <c r="T141" s="228">
        <f>IF(TYPE(VLOOKUP(R141,Catalogue!$F$2:$J$259,5,0))=16,0,VLOOKUP(R141,Catalogue!$F$2:$J$259,5,0))</f>
        <v>0</v>
      </c>
      <c r="U141" s="231"/>
      <c r="V141" s="227" t="str">
        <f>IF(TYPE(VLOOKUP(U141,Catalogue!$F$2:$J$259,3,0))=16," ",VLOOKUP(U141,Catalogue!$F$2:$J$259,3,0))</f>
        <v xml:space="preserve"> </v>
      </c>
      <c r="W141" s="228">
        <f>IF(TYPE(VLOOKUP(U141,Catalogue!$F$2:$J$259,5,0))=16,0,VLOOKUP(U141,Catalogue!$F$2:$J$259,5,0))</f>
        <v>0</v>
      </c>
      <c r="X141" s="256">
        <v>2.31</v>
      </c>
      <c r="Y141" s="256">
        <v>0.76</v>
      </c>
      <c r="Z141" s="256">
        <v>1</v>
      </c>
      <c r="AA141" s="256">
        <f t="shared" si="23"/>
        <v>1.7556</v>
      </c>
      <c r="AB141" s="228">
        <f t="shared" si="24"/>
        <v>0</v>
      </c>
      <c r="AC141" s="228">
        <f t="shared" si="25"/>
        <v>0</v>
      </c>
      <c r="AD141" s="228">
        <f t="shared" si="26"/>
        <v>0</v>
      </c>
      <c r="AE141" s="231"/>
      <c r="AF141" s="227" t="str">
        <f>IF(TYPE(VLOOKUP(AE141,Catalogue!$F$2:$J$259,3,0))=16," ",VLOOKUP(AE141,Catalogue!$F$2:$J$259,3,0))</f>
        <v xml:space="preserve"> </v>
      </c>
      <c r="AG141" s="228">
        <f>IF(TYPE(VLOOKUP(AE141,Catalogue!$F$2:$J$259,5,0))=16,0,VLOOKUP(AE141,Catalogue!$F$2:$J$259,5,0))</f>
        <v>0</v>
      </c>
      <c r="AH141" s="227"/>
      <c r="AI141" s="228">
        <f t="shared" si="28"/>
        <v>0</v>
      </c>
      <c r="AJ141" s="228" t="s">
        <v>939</v>
      </c>
      <c r="AK141" s="261">
        <f t="shared" si="27"/>
        <v>0</v>
      </c>
    </row>
    <row r="142" spans="1:37" ht="22.5">
      <c r="A142" s="400">
        <v>298</v>
      </c>
      <c r="B142" s="271"/>
      <c r="C142" s="258" t="s">
        <v>1143</v>
      </c>
      <c r="D142" s="258" t="s">
        <v>1144</v>
      </c>
      <c r="E142" s="258" t="s">
        <v>1145</v>
      </c>
      <c r="F142" s="258" t="s">
        <v>1075</v>
      </c>
      <c r="G142" s="258"/>
      <c r="H142" s="258" t="s">
        <v>1146</v>
      </c>
      <c r="I142" s="258" t="s">
        <v>1077</v>
      </c>
      <c r="J142" s="258" t="s">
        <v>226</v>
      </c>
      <c r="K142" s="227" t="s">
        <v>242</v>
      </c>
      <c r="L142" s="228">
        <f>IF(TYPE(VLOOKUP(K142,Catalogue!$F$2:$J$259,5,0))=16,0,VLOOKUP(K142,Catalogue!$F$2:$J$259,5,0))</f>
        <v>40000</v>
      </c>
      <c r="M142" s="227"/>
      <c r="N142" s="228">
        <f>IF(TYPE(VLOOKUP(M142,Catalogue!$F$2:$J$259,5,0))=16,0,VLOOKUP(M142,Catalogue!$F$2:$J$259,5,0))</f>
        <v>0</v>
      </c>
      <c r="O142" s="231"/>
      <c r="P142" s="282" t="str">
        <f>IF(TYPE(VLOOKUP(O142,Catalogue!$F$2:$J$259,3,0))=16," ",VLOOKUP(O142,Catalogue!$F$2:$J$259,3,0))</f>
        <v xml:space="preserve"> </v>
      </c>
      <c r="Q142" s="228">
        <f>IF(TYPE(VLOOKUP(O142,Catalogue!$F$2:$J$259,5,0))=16,0,VLOOKUP(O142,Catalogue!$F$2:$J$259,5,0))</f>
        <v>0</v>
      </c>
      <c r="R142" s="231"/>
      <c r="S142" s="282" t="str">
        <f>IF(TYPE(VLOOKUP(R142,Catalogue!$F$2:$J$259,3,0))=16," ",VLOOKUP(R142,Catalogue!$F$2:$J$259,3,0))</f>
        <v xml:space="preserve"> </v>
      </c>
      <c r="T142" s="228">
        <f>IF(TYPE(VLOOKUP(R142,Catalogue!$F$2:$J$259,5,0))=16,0,VLOOKUP(R142,Catalogue!$F$2:$J$259,5,0))</f>
        <v>0</v>
      </c>
      <c r="U142" s="231"/>
      <c r="V142" s="227" t="str">
        <f>IF(TYPE(VLOOKUP(U142,Catalogue!$F$2:$J$259,3,0))=16," ",VLOOKUP(U142,Catalogue!$F$2:$J$259,3,0))</f>
        <v xml:space="preserve"> </v>
      </c>
      <c r="W142" s="228">
        <f>IF(TYPE(VLOOKUP(U142,Catalogue!$F$2:$J$259,5,0))=16,0,VLOOKUP(U142,Catalogue!$F$2:$J$259,5,0))</f>
        <v>0</v>
      </c>
      <c r="X142" s="256">
        <v>1.1000000000000001</v>
      </c>
      <c r="Y142" s="256">
        <v>0.70499999999999996</v>
      </c>
      <c r="Z142" s="256">
        <v>1</v>
      </c>
      <c r="AA142" s="256">
        <f t="shared" si="23"/>
        <v>0.77549999999999997</v>
      </c>
      <c r="AB142" s="228">
        <f t="shared" si="24"/>
        <v>0</v>
      </c>
      <c r="AC142" s="228">
        <f t="shared" si="25"/>
        <v>0</v>
      </c>
      <c r="AD142" s="228">
        <f t="shared" si="26"/>
        <v>0</v>
      </c>
      <c r="AE142" s="231"/>
      <c r="AF142" s="227" t="str">
        <f>IF(TYPE(VLOOKUP(AE142,Catalogue!$F$2:$J$259,3,0))=16," ",VLOOKUP(AE142,Catalogue!$F$2:$J$259,3,0))</f>
        <v xml:space="preserve"> </v>
      </c>
      <c r="AG142" s="228">
        <f>IF(TYPE(VLOOKUP(AE142,Catalogue!$F$2:$J$259,5,0))=16,0,VLOOKUP(AE142,Catalogue!$F$2:$J$259,5,0))</f>
        <v>0</v>
      </c>
      <c r="AH142" s="227"/>
      <c r="AI142" s="228">
        <f t="shared" si="28"/>
        <v>0</v>
      </c>
      <c r="AJ142" s="228" t="s">
        <v>919</v>
      </c>
      <c r="AK142" s="261">
        <f t="shared" si="27"/>
        <v>40000</v>
      </c>
    </row>
    <row r="143" spans="1:37" ht="22.5">
      <c r="A143" s="403"/>
      <c r="B143" s="271"/>
      <c r="C143" s="258" t="s">
        <v>1143</v>
      </c>
      <c r="D143" s="258" t="s">
        <v>1144</v>
      </c>
      <c r="E143" s="258" t="s">
        <v>1145</v>
      </c>
      <c r="F143" s="258" t="s">
        <v>1075</v>
      </c>
      <c r="G143" s="258"/>
      <c r="H143" s="258" t="s">
        <v>1146</v>
      </c>
      <c r="I143" s="258" t="s">
        <v>1077</v>
      </c>
      <c r="J143" s="258" t="s">
        <v>226</v>
      </c>
      <c r="K143" s="227"/>
      <c r="L143" s="228">
        <f>IF(TYPE(VLOOKUP(K143,Catalogue!$F$2:$J$259,5,0))=16,0,VLOOKUP(K143,Catalogue!$F$2:$J$259,5,0))</f>
        <v>0</v>
      </c>
      <c r="M143" s="227"/>
      <c r="N143" s="228">
        <f>IF(TYPE(VLOOKUP(M143,Catalogue!$F$2:$J$259,5,0))=16,0,VLOOKUP(M143,Catalogue!$F$2:$J$259,5,0))</f>
        <v>0</v>
      </c>
      <c r="O143" s="231"/>
      <c r="P143" s="282" t="str">
        <f>IF(TYPE(VLOOKUP(O143,Catalogue!$F$2:$J$259,3,0))=16," ",VLOOKUP(O143,Catalogue!$F$2:$J$259,3,0))</f>
        <v xml:space="preserve"> </v>
      </c>
      <c r="Q143" s="228">
        <f>IF(TYPE(VLOOKUP(O143,Catalogue!$F$2:$J$259,5,0))=16,0,VLOOKUP(O143,Catalogue!$F$2:$J$259,5,0))</f>
        <v>0</v>
      </c>
      <c r="R143" s="231"/>
      <c r="S143" s="282" t="str">
        <f>IF(TYPE(VLOOKUP(R143,Catalogue!$F$2:$J$259,3,0))=16," ",VLOOKUP(R143,Catalogue!$F$2:$J$259,3,0))</f>
        <v xml:space="preserve"> </v>
      </c>
      <c r="T143" s="228">
        <f>IF(TYPE(VLOOKUP(R143,Catalogue!$F$2:$J$259,5,0))=16,0,VLOOKUP(R143,Catalogue!$F$2:$J$259,5,0))</f>
        <v>0</v>
      </c>
      <c r="U143" s="231"/>
      <c r="V143" s="227" t="str">
        <f>IF(TYPE(VLOOKUP(U143,Catalogue!$F$2:$J$259,3,0))=16," ",VLOOKUP(U143,Catalogue!$F$2:$J$259,3,0))</f>
        <v xml:space="preserve"> </v>
      </c>
      <c r="W143" s="228">
        <f>IF(TYPE(VLOOKUP(U143,Catalogue!$F$2:$J$259,5,0))=16,0,VLOOKUP(U143,Catalogue!$F$2:$J$259,5,0))</f>
        <v>0</v>
      </c>
      <c r="X143" s="256">
        <v>1.2</v>
      </c>
      <c r="Y143" s="256">
        <v>1.5</v>
      </c>
      <c r="Z143" s="256">
        <v>1</v>
      </c>
      <c r="AA143" s="256">
        <f t="shared" si="23"/>
        <v>1.7999999999999998</v>
      </c>
      <c r="AB143" s="228">
        <f t="shared" si="24"/>
        <v>0</v>
      </c>
      <c r="AC143" s="228">
        <f t="shared" si="25"/>
        <v>0</v>
      </c>
      <c r="AD143" s="228">
        <f t="shared" si="26"/>
        <v>0</v>
      </c>
      <c r="AE143" s="231"/>
      <c r="AF143" s="227" t="str">
        <f>IF(TYPE(VLOOKUP(AE143,Catalogue!$F$2:$J$259,3,0))=16," ",VLOOKUP(AE143,Catalogue!$F$2:$J$259,3,0))</f>
        <v xml:space="preserve"> </v>
      </c>
      <c r="AG143" s="228">
        <f>IF(TYPE(VLOOKUP(AE143,Catalogue!$F$2:$J$259,5,0))=16,0,VLOOKUP(AE143,Catalogue!$F$2:$J$259,5,0))</f>
        <v>0</v>
      </c>
      <c r="AH143" s="227"/>
      <c r="AI143" s="228">
        <f t="shared" si="28"/>
        <v>0</v>
      </c>
      <c r="AJ143" s="228" t="s">
        <v>1123</v>
      </c>
      <c r="AK143" s="261">
        <f t="shared" si="27"/>
        <v>0</v>
      </c>
    </row>
    <row r="144" spans="1:37" ht="22.5">
      <c r="A144" s="402">
        <v>299</v>
      </c>
      <c r="B144" s="271"/>
      <c r="C144" s="258" t="s">
        <v>1147</v>
      </c>
      <c r="D144" s="258" t="s">
        <v>1148</v>
      </c>
      <c r="E144" s="258" t="s">
        <v>1149</v>
      </c>
      <c r="F144" s="258" t="s">
        <v>1141</v>
      </c>
      <c r="G144" s="258"/>
      <c r="H144" s="258" t="s">
        <v>1142</v>
      </c>
      <c r="I144" s="258" t="s">
        <v>1077</v>
      </c>
      <c r="J144" s="258" t="s">
        <v>226</v>
      </c>
      <c r="K144" s="227" t="s">
        <v>242</v>
      </c>
      <c r="L144" s="228">
        <f>IF(TYPE(VLOOKUP(K144,Catalogue!$F$2:$J$259,5,0))=16,0,VLOOKUP(K144,Catalogue!$F$2:$J$259,5,0))</f>
        <v>40000</v>
      </c>
      <c r="M144" s="227"/>
      <c r="N144" s="228">
        <f>IF(TYPE(VLOOKUP(M144,Catalogue!$F$2:$J$259,5,0))=16,0,VLOOKUP(M144,Catalogue!$F$2:$J$259,5,0))</f>
        <v>0</v>
      </c>
      <c r="O144" s="231"/>
      <c r="P144" s="282" t="str">
        <f>IF(TYPE(VLOOKUP(O144,Catalogue!$F$2:$J$259,3,0))=16," ",VLOOKUP(O144,Catalogue!$F$2:$J$259,3,0))</f>
        <v xml:space="preserve"> </v>
      </c>
      <c r="Q144" s="228">
        <f>IF(TYPE(VLOOKUP(O144,Catalogue!$F$2:$J$259,5,0))=16,0,VLOOKUP(O144,Catalogue!$F$2:$J$259,5,0))</f>
        <v>0</v>
      </c>
      <c r="R144" s="231"/>
      <c r="S144" s="282" t="str">
        <f>IF(TYPE(VLOOKUP(R144,Catalogue!$F$2:$J$259,3,0))=16," ",VLOOKUP(R144,Catalogue!$F$2:$J$259,3,0))</f>
        <v xml:space="preserve"> </v>
      </c>
      <c r="T144" s="228">
        <f>IF(TYPE(VLOOKUP(R144,Catalogue!$F$2:$J$259,5,0))=16,0,VLOOKUP(R144,Catalogue!$F$2:$J$259,5,0))</f>
        <v>0</v>
      </c>
      <c r="U144" s="231"/>
      <c r="V144" s="227" t="str">
        <f>IF(TYPE(VLOOKUP(U144,Catalogue!$F$2:$J$259,3,0))=16," ",VLOOKUP(U144,Catalogue!$F$2:$J$259,3,0))</f>
        <v xml:space="preserve"> </v>
      </c>
      <c r="W144" s="228">
        <f>IF(TYPE(VLOOKUP(U144,Catalogue!$F$2:$J$259,5,0))=16,0,VLOOKUP(U144,Catalogue!$F$2:$J$259,5,0))</f>
        <v>0</v>
      </c>
      <c r="X144" s="256">
        <v>1.06</v>
      </c>
      <c r="Y144" s="256">
        <v>0.95</v>
      </c>
      <c r="Z144" s="256">
        <v>1</v>
      </c>
      <c r="AA144" s="256">
        <f t="shared" si="23"/>
        <v>1.0069999999999999</v>
      </c>
      <c r="AB144" s="228">
        <f t="shared" si="24"/>
        <v>0</v>
      </c>
      <c r="AC144" s="228">
        <f t="shared" si="25"/>
        <v>0</v>
      </c>
      <c r="AD144" s="228">
        <f t="shared" si="26"/>
        <v>0</v>
      </c>
      <c r="AE144" s="231"/>
      <c r="AF144" s="227" t="str">
        <f>IF(TYPE(VLOOKUP(AE144,Catalogue!$F$2:$J$259,3,0))=16," ",VLOOKUP(AE144,Catalogue!$F$2:$J$259,3,0))</f>
        <v xml:space="preserve"> </v>
      </c>
      <c r="AG144" s="228">
        <f>IF(TYPE(VLOOKUP(AE144,Catalogue!$F$2:$J$259,5,0))=16,0,VLOOKUP(AE144,Catalogue!$F$2:$J$259,5,0))</f>
        <v>0</v>
      </c>
      <c r="AH144" s="227"/>
      <c r="AI144" s="228">
        <f t="shared" si="28"/>
        <v>0</v>
      </c>
      <c r="AJ144" s="228" t="s">
        <v>921</v>
      </c>
      <c r="AK144" s="261">
        <f t="shared" si="27"/>
        <v>40000</v>
      </c>
    </row>
    <row r="145" spans="1:37" ht="22.5">
      <c r="A145" s="402"/>
      <c r="B145" s="271"/>
      <c r="C145" s="258" t="s">
        <v>1147</v>
      </c>
      <c r="D145" s="258" t="s">
        <v>1148</v>
      </c>
      <c r="E145" s="258" t="s">
        <v>1149</v>
      </c>
      <c r="F145" s="258" t="s">
        <v>1141</v>
      </c>
      <c r="G145" s="258"/>
      <c r="H145" s="258" t="s">
        <v>1142</v>
      </c>
      <c r="I145" s="258" t="s">
        <v>1077</v>
      </c>
      <c r="J145" s="258" t="s">
        <v>226</v>
      </c>
      <c r="K145" s="227"/>
      <c r="L145" s="228">
        <f>IF(TYPE(VLOOKUP(K145,Catalogue!$F$2:$J$259,5,0))=16,0,VLOOKUP(K145,Catalogue!$F$2:$J$259,5,0))</f>
        <v>0</v>
      </c>
      <c r="M145" s="227"/>
      <c r="N145" s="228">
        <f>IF(TYPE(VLOOKUP(M145,Catalogue!$F$2:$J$259,5,0))=16,0,VLOOKUP(M145,Catalogue!$F$2:$J$259,5,0))</f>
        <v>0</v>
      </c>
      <c r="O145" s="231"/>
      <c r="P145" s="282" t="str">
        <f>IF(TYPE(VLOOKUP(O145,Catalogue!$F$2:$J$259,3,0))=16," ",VLOOKUP(O145,Catalogue!$F$2:$J$259,3,0))</f>
        <v xml:space="preserve"> </v>
      </c>
      <c r="Q145" s="228">
        <f>IF(TYPE(VLOOKUP(O145,Catalogue!$F$2:$J$259,5,0))=16,0,VLOOKUP(O145,Catalogue!$F$2:$J$259,5,0))</f>
        <v>0</v>
      </c>
      <c r="R145" s="231"/>
      <c r="S145" s="282" t="str">
        <f>IF(TYPE(VLOOKUP(R145,Catalogue!$F$2:$J$259,3,0))=16," ",VLOOKUP(R145,Catalogue!$F$2:$J$259,3,0))</f>
        <v xml:space="preserve"> </v>
      </c>
      <c r="T145" s="228">
        <f>IF(TYPE(VLOOKUP(R145,Catalogue!$F$2:$J$259,5,0))=16,0,VLOOKUP(R145,Catalogue!$F$2:$J$259,5,0))</f>
        <v>0</v>
      </c>
      <c r="U145" s="231"/>
      <c r="V145" s="227" t="str">
        <f>IF(TYPE(VLOOKUP(U145,Catalogue!$F$2:$J$259,3,0))=16," ",VLOOKUP(U145,Catalogue!$F$2:$J$259,3,0))</f>
        <v xml:space="preserve"> </v>
      </c>
      <c r="W145" s="228">
        <f>IF(TYPE(VLOOKUP(U145,Catalogue!$F$2:$J$259,5,0))=16,0,VLOOKUP(U145,Catalogue!$F$2:$J$259,5,0))</f>
        <v>0</v>
      </c>
      <c r="X145" s="256">
        <v>0.95</v>
      </c>
      <c r="Y145" s="256">
        <v>0.65</v>
      </c>
      <c r="Z145" s="256">
        <v>1</v>
      </c>
      <c r="AA145" s="256">
        <f t="shared" si="23"/>
        <v>0.61749999999999994</v>
      </c>
      <c r="AB145" s="228">
        <f t="shared" si="24"/>
        <v>0</v>
      </c>
      <c r="AC145" s="228">
        <f t="shared" si="25"/>
        <v>0</v>
      </c>
      <c r="AD145" s="228">
        <f t="shared" si="26"/>
        <v>0</v>
      </c>
      <c r="AE145" s="231"/>
      <c r="AF145" s="227" t="str">
        <f>IF(TYPE(VLOOKUP(AE145,Catalogue!$F$2:$J$259,3,0))=16," ",VLOOKUP(AE145,Catalogue!$F$2:$J$259,3,0))</f>
        <v xml:space="preserve"> </v>
      </c>
      <c r="AG145" s="228">
        <f>IF(TYPE(VLOOKUP(AE145,Catalogue!$F$2:$J$259,5,0))=16,0,VLOOKUP(AE145,Catalogue!$F$2:$J$259,5,0))</f>
        <v>0</v>
      </c>
      <c r="AH145" s="227"/>
      <c r="AI145" s="228">
        <f t="shared" si="28"/>
        <v>0</v>
      </c>
      <c r="AJ145" s="228" t="s">
        <v>919</v>
      </c>
      <c r="AK145" s="261">
        <f t="shared" si="27"/>
        <v>0</v>
      </c>
    </row>
    <row r="146" spans="1:37" ht="22.5">
      <c r="A146" s="402"/>
      <c r="B146" s="271"/>
      <c r="C146" s="258" t="s">
        <v>1147</v>
      </c>
      <c r="D146" s="258" t="s">
        <v>1148</v>
      </c>
      <c r="E146" s="258" t="s">
        <v>1149</v>
      </c>
      <c r="F146" s="258" t="s">
        <v>1141</v>
      </c>
      <c r="G146" s="258"/>
      <c r="H146" s="258" t="s">
        <v>1142</v>
      </c>
      <c r="I146" s="258" t="s">
        <v>1077</v>
      </c>
      <c r="J146" s="258" t="s">
        <v>226</v>
      </c>
      <c r="K146" s="227"/>
      <c r="L146" s="228">
        <f>IF(TYPE(VLOOKUP(K146,Catalogue!$F$2:$J$259,5,0))=16,0,VLOOKUP(K146,Catalogue!$F$2:$J$259,5,0))</f>
        <v>0</v>
      </c>
      <c r="M146" s="227"/>
      <c r="N146" s="228">
        <f>IF(TYPE(VLOOKUP(M146,Catalogue!$F$2:$J$259,5,0))=16,0,VLOOKUP(M146,Catalogue!$F$2:$J$259,5,0))</f>
        <v>0</v>
      </c>
      <c r="O146" s="231"/>
      <c r="P146" s="282" t="str">
        <f>IF(TYPE(VLOOKUP(O146,Catalogue!$F$2:$J$259,3,0))=16," ",VLOOKUP(O146,Catalogue!$F$2:$J$259,3,0))</f>
        <v xml:space="preserve"> </v>
      </c>
      <c r="Q146" s="228">
        <f>IF(TYPE(VLOOKUP(O146,Catalogue!$F$2:$J$259,5,0))=16,0,VLOOKUP(O146,Catalogue!$F$2:$J$259,5,0))</f>
        <v>0</v>
      </c>
      <c r="R146" s="231"/>
      <c r="S146" s="282" t="str">
        <f>IF(TYPE(VLOOKUP(R146,Catalogue!$F$2:$J$259,3,0))=16," ",VLOOKUP(R146,Catalogue!$F$2:$J$259,3,0))</f>
        <v xml:space="preserve"> </v>
      </c>
      <c r="T146" s="228">
        <f>IF(TYPE(VLOOKUP(R146,Catalogue!$F$2:$J$259,5,0))=16,0,VLOOKUP(R146,Catalogue!$F$2:$J$259,5,0))</f>
        <v>0</v>
      </c>
      <c r="U146" s="231"/>
      <c r="V146" s="227" t="str">
        <f>IF(TYPE(VLOOKUP(U146,Catalogue!$F$2:$J$259,3,0))=16," ",VLOOKUP(U146,Catalogue!$F$2:$J$259,3,0))</f>
        <v xml:space="preserve"> </v>
      </c>
      <c r="W146" s="228">
        <f>IF(TYPE(VLOOKUP(U146,Catalogue!$F$2:$J$259,5,0))=16,0,VLOOKUP(U146,Catalogue!$F$2:$J$259,5,0))</f>
        <v>0</v>
      </c>
      <c r="X146" s="256">
        <v>1.55</v>
      </c>
      <c r="Y146" s="256">
        <v>0.95</v>
      </c>
      <c r="Z146" s="256">
        <v>1</v>
      </c>
      <c r="AA146" s="256">
        <f t="shared" si="23"/>
        <v>1.4724999999999999</v>
      </c>
      <c r="AB146" s="228">
        <f t="shared" si="24"/>
        <v>0</v>
      </c>
      <c r="AC146" s="228">
        <f t="shared" si="25"/>
        <v>0</v>
      </c>
      <c r="AD146" s="228">
        <f t="shared" si="26"/>
        <v>0</v>
      </c>
      <c r="AE146" s="231"/>
      <c r="AF146" s="227" t="str">
        <f>IF(TYPE(VLOOKUP(AE146,Catalogue!$F$2:$J$259,3,0))=16," ",VLOOKUP(AE146,Catalogue!$F$2:$J$259,3,0))</f>
        <v xml:space="preserve"> </v>
      </c>
      <c r="AG146" s="228">
        <f>IF(TYPE(VLOOKUP(AE146,Catalogue!$F$2:$J$259,5,0))=16,0,VLOOKUP(AE146,Catalogue!$F$2:$J$259,5,0))</f>
        <v>0</v>
      </c>
      <c r="AH146" s="227"/>
      <c r="AI146" s="228">
        <f t="shared" si="28"/>
        <v>0</v>
      </c>
      <c r="AJ146" s="228" t="s">
        <v>924</v>
      </c>
      <c r="AK146" s="261">
        <f t="shared" si="27"/>
        <v>0</v>
      </c>
    </row>
    <row r="147" spans="1:37" ht="22.5">
      <c r="A147" s="402"/>
      <c r="B147" s="271"/>
      <c r="C147" s="258" t="s">
        <v>1147</v>
      </c>
      <c r="D147" s="258" t="s">
        <v>1148</v>
      </c>
      <c r="E147" s="258" t="s">
        <v>1149</v>
      </c>
      <c r="F147" s="258" t="s">
        <v>1141</v>
      </c>
      <c r="G147" s="258"/>
      <c r="H147" s="258" t="s">
        <v>1142</v>
      </c>
      <c r="I147" s="258" t="s">
        <v>1077</v>
      </c>
      <c r="J147" s="258" t="s">
        <v>226</v>
      </c>
      <c r="K147" s="227"/>
      <c r="L147" s="228">
        <f>IF(TYPE(VLOOKUP(K147,Catalogue!$F$2:$J$259,5,0))=16,0,VLOOKUP(K147,Catalogue!$F$2:$J$259,5,0))</f>
        <v>0</v>
      </c>
      <c r="M147" s="227"/>
      <c r="N147" s="228">
        <f>IF(TYPE(VLOOKUP(M147,Catalogue!$F$2:$J$259,5,0))=16,0,VLOOKUP(M147,Catalogue!$F$2:$J$259,5,0))</f>
        <v>0</v>
      </c>
      <c r="O147" s="231"/>
      <c r="P147" s="282" t="str">
        <f>IF(TYPE(VLOOKUP(O147,Catalogue!$F$2:$J$259,3,0))=16," ",VLOOKUP(O147,Catalogue!$F$2:$J$259,3,0))</f>
        <v xml:space="preserve"> </v>
      </c>
      <c r="Q147" s="228">
        <f>IF(TYPE(VLOOKUP(O147,Catalogue!$F$2:$J$259,5,0))=16,0,VLOOKUP(O147,Catalogue!$F$2:$J$259,5,0))</f>
        <v>0</v>
      </c>
      <c r="R147" s="231"/>
      <c r="S147" s="282" t="str">
        <f>IF(TYPE(VLOOKUP(R147,Catalogue!$F$2:$J$259,3,0))=16," ",VLOOKUP(R147,Catalogue!$F$2:$J$259,3,0))</f>
        <v xml:space="preserve"> </v>
      </c>
      <c r="T147" s="228">
        <f>IF(TYPE(VLOOKUP(R147,Catalogue!$F$2:$J$259,5,0))=16,0,VLOOKUP(R147,Catalogue!$F$2:$J$259,5,0))</f>
        <v>0</v>
      </c>
      <c r="U147" s="231"/>
      <c r="V147" s="227" t="str">
        <f>IF(TYPE(VLOOKUP(U147,Catalogue!$F$2:$J$259,3,0))=16," ",VLOOKUP(U147,Catalogue!$F$2:$J$259,3,0))</f>
        <v xml:space="preserve"> </v>
      </c>
      <c r="W147" s="228">
        <f>IF(TYPE(VLOOKUP(U147,Catalogue!$F$2:$J$259,5,0))=16,0,VLOOKUP(U147,Catalogue!$F$2:$J$259,5,0))</f>
        <v>0</v>
      </c>
      <c r="X147" s="256">
        <v>1.2</v>
      </c>
      <c r="Y147" s="256">
        <v>0.91</v>
      </c>
      <c r="Z147" s="256">
        <v>2</v>
      </c>
      <c r="AA147" s="256">
        <f t="shared" si="23"/>
        <v>2.1840000000000002</v>
      </c>
      <c r="AB147" s="228">
        <f t="shared" si="24"/>
        <v>0</v>
      </c>
      <c r="AC147" s="228">
        <f t="shared" si="25"/>
        <v>0</v>
      </c>
      <c r="AD147" s="228">
        <f t="shared" si="26"/>
        <v>0</v>
      </c>
      <c r="AE147" s="231"/>
      <c r="AF147" s="227" t="str">
        <f>IF(TYPE(VLOOKUP(AE147,Catalogue!$F$2:$J$259,3,0))=16," ",VLOOKUP(AE147,Catalogue!$F$2:$J$259,3,0))</f>
        <v xml:space="preserve"> </v>
      </c>
      <c r="AG147" s="228">
        <f>IF(TYPE(VLOOKUP(AE147,Catalogue!$F$2:$J$259,5,0))=16,0,VLOOKUP(AE147,Catalogue!$F$2:$J$259,5,0))</f>
        <v>0</v>
      </c>
      <c r="AH147" s="227"/>
      <c r="AI147" s="228">
        <f t="shared" si="28"/>
        <v>0</v>
      </c>
      <c r="AJ147" s="228" t="s">
        <v>1133</v>
      </c>
      <c r="AK147" s="261">
        <f t="shared" si="27"/>
        <v>0</v>
      </c>
    </row>
    <row r="148" spans="1:37" ht="22.5">
      <c r="A148" s="402"/>
      <c r="B148" s="271"/>
      <c r="C148" s="258" t="s">
        <v>1147</v>
      </c>
      <c r="D148" s="258" t="s">
        <v>1148</v>
      </c>
      <c r="E148" s="258" t="s">
        <v>1149</v>
      </c>
      <c r="F148" s="258" t="s">
        <v>1141</v>
      </c>
      <c r="G148" s="258"/>
      <c r="H148" s="258" t="s">
        <v>1142</v>
      </c>
      <c r="I148" s="258" t="s">
        <v>1077</v>
      </c>
      <c r="J148" s="258" t="s">
        <v>226</v>
      </c>
      <c r="K148" s="227"/>
      <c r="L148" s="228">
        <f>IF(TYPE(VLOOKUP(K148,Catalogue!$F$2:$J$259,5,0))=16,0,VLOOKUP(K148,Catalogue!$F$2:$J$259,5,0))</f>
        <v>0</v>
      </c>
      <c r="M148" s="227"/>
      <c r="N148" s="228">
        <f>IF(TYPE(VLOOKUP(M148,Catalogue!$F$2:$J$259,5,0))=16,0,VLOOKUP(M148,Catalogue!$F$2:$J$259,5,0))</f>
        <v>0</v>
      </c>
      <c r="O148" s="231"/>
      <c r="P148" s="282" t="str">
        <f>IF(TYPE(VLOOKUP(O148,Catalogue!$F$2:$J$259,3,0))=16," ",VLOOKUP(O148,Catalogue!$F$2:$J$259,3,0))</f>
        <v xml:space="preserve"> </v>
      </c>
      <c r="Q148" s="228">
        <f>IF(TYPE(VLOOKUP(O148,Catalogue!$F$2:$J$259,5,0))=16,0,VLOOKUP(O148,Catalogue!$F$2:$J$259,5,0))</f>
        <v>0</v>
      </c>
      <c r="R148" s="231"/>
      <c r="S148" s="282" t="str">
        <f>IF(TYPE(VLOOKUP(R148,Catalogue!$F$2:$J$259,3,0))=16," ",VLOOKUP(R148,Catalogue!$F$2:$J$259,3,0))</f>
        <v xml:space="preserve"> </v>
      </c>
      <c r="T148" s="228">
        <f>IF(TYPE(VLOOKUP(R148,Catalogue!$F$2:$J$259,5,0))=16,0,VLOOKUP(R148,Catalogue!$F$2:$J$259,5,0))</f>
        <v>0</v>
      </c>
      <c r="U148" s="231"/>
      <c r="V148" s="227" t="str">
        <f>IF(TYPE(VLOOKUP(U148,Catalogue!$F$2:$J$259,3,0))=16," ",VLOOKUP(U148,Catalogue!$F$2:$J$259,3,0))</f>
        <v xml:space="preserve"> </v>
      </c>
      <c r="W148" s="228">
        <f>IF(TYPE(VLOOKUP(U148,Catalogue!$F$2:$J$259,5,0))=16,0,VLOOKUP(U148,Catalogue!$F$2:$J$259,5,0))</f>
        <v>0</v>
      </c>
      <c r="X148" s="256">
        <v>0.97</v>
      </c>
      <c r="Y148" s="256">
        <v>0.84</v>
      </c>
      <c r="Z148" s="256">
        <v>4</v>
      </c>
      <c r="AA148" s="256">
        <f t="shared" si="23"/>
        <v>3.2591999999999999</v>
      </c>
      <c r="AB148" s="228">
        <f t="shared" si="24"/>
        <v>0</v>
      </c>
      <c r="AC148" s="228">
        <f t="shared" si="25"/>
        <v>0</v>
      </c>
      <c r="AD148" s="228">
        <f t="shared" si="26"/>
        <v>0</v>
      </c>
      <c r="AE148" s="231"/>
      <c r="AF148" s="227" t="str">
        <f>IF(TYPE(VLOOKUP(AE148,Catalogue!$F$2:$J$259,3,0))=16," ",VLOOKUP(AE148,Catalogue!$F$2:$J$259,3,0))</f>
        <v xml:space="preserve"> </v>
      </c>
      <c r="AG148" s="228">
        <f>IF(TYPE(VLOOKUP(AE148,Catalogue!$F$2:$J$259,5,0))=16,0,VLOOKUP(AE148,Catalogue!$F$2:$J$259,5,0))</f>
        <v>0</v>
      </c>
      <c r="AH148" s="227"/>
      <c r="AI148" s="228">
        <f t="shared" si="28"/>
        <v>0</v>
      </c>
      <c r="AJ148" s="228" t="s">
        <v>988</v>
      </c>
      <c r="AK148" s="261">
        <f t="shared" si="27"/>
        <v>0</v>
      </c>
    </row>
    <row r="149" spans="1:37" ht="22.5">
      <c r="A149" s="402">
        <v>300</v>
      </c>
      <c r="B149" s="271"/>
      <c r="C149" s="258" t="s">
        <v>1150</v>
      </c>
      <c r="D149" s="258" t="s">
        <v>1151</v>
      </c>
      <c r="E149" s="258" t="s">
        <v>1152</v>
      </c>
      <c r="F149" s="258" t="s">
        <v>1075</v>
      </c>
      <c r="G149" s="258"/>
      <c r="H149" s="258" t="s">
        <v>1103</v>
      </c>
      <c r="I149" s="258" t="s">
        <v>1077</v>
      </c>
      <c r="J149" s="258" t="s">
        <v>226</v>
      </c>
      <c r="K149" s="227" t="s">
        <v>242</v>
      </c>
      <c r="L149" s="228">
        <f>IF(TYPE(VLOOKUP(K149,Catalogue!$F$2:$J$259,5,0))=16,0,VLOOKUP(K149,Catalogue!$F$2:$J$259,5,0))</f>
        <v>40000</v>
      </c>
      <c r="M149" s="227"/>
      <c r="N149" s="228">
        <f>IF(TYPE(VLOOKUP(M149,Catalogue!$F$2:$J$259,5,0))=16,0,VLOOKUP(M149,Catalogue!$F$2:$J$259,5,0))</f>
        <v>0</v>
      </c>
      <c r="O149" s="231"/>
      <c r="P149" s="282" t="str">
        <f>IF(TYPE(VLOOKUP(O149,Catalogue!$F$2:$J$259,3,0))=16," ",VLOOKUP(O149,Catalogue!$F$2:$J$259,3,0))</f>
        <v xml:space="preserve"> </v>
      </c>
      <c r="Q149" s="228">
        <f>IF(TYPE(VLOOKUP(O149,Catalogue!$F$2:$J$259,5,0))=16,0,VLOOKUP(O149,Catalogue!$F$2:$J$259,5,0))</f>
        <v>0</v>
      </c>
      <c r="R149" s="231"/>
      <c r="S149" s="282" t="str">
        <f>IF(TYPE(VLOOKUP(R149,Catalogue!$F$2:$J$259,3,0))=16," ",VLOOKUP(R149,Catalogue!$F$2:$J$259,3,0))</f>
        <v xml:space="preserve"> </v>
      </c>
      <c r="T149" s="228">
        <f>IF(TYPE(VLOOKUP(R149,Catalogue!$F$2:$J$259,5,0))=16,0,VLOOKUP(R149,Catalogue!$F$2:$J$259,5,0))</f>
        <v>0</v>
      </c>
      <c r="U149" s="231"/>
      <c r="V149" s="227" t="str">
        <f>IF(TYPE(VLOOKUP(U149,Catalogue!$F$2:$J$259,3,0))=16," ",VLOOKUP(U149,Catalogue!$F$2:$J$259,3,0))</f>
        <v xml:space="preserve"> </v>
      </c>
      <c r="W149" s="228">
        <f>IF(TYPE(VLOOKUP(U149,Catalogue!$F$2:$J$259,5,0))=16,0,VLOOKUP(U149,Catalogue!$F$2:$J$259,5,0))</f>
        <v>0</v>
      </c>
      <c r="X149" s="256">
        <v>0.995</v>
      </c>
      <c r="Y149" s="256">
        <v>0.54</v>
      </c>
      <c r="Z149" s="256">
        <v>1</v>
      </c>
      <c r="AA149" s="256">
        <f t="shared" si="23"/>
        <v>0.5373</v>
      </c>
      <c r="AB149" s="228">
        <f t="shared" si="24"/>
        <v>0</v>
      </c>
      <c r="AC149" s="228">
        <f t="shared" si="25"/>
        <v>0</v>
      </c>
      <c r="AD149" s="228">
        <f t="shared" si="26"/>
        <v>0</v>
      </c>
      <c r="AE149" s="231"/>
      <c r="AF149" s="227" t="str">
        <f>IF(TYPE(VLOOKUP(AE149,Catalogue!$F$2:$J$259,3,0))=16," ",VLOOKUP(AE149,Catalogue!$F$2:$J$259,3,0))</f>
        <v xml:space="preserve"> </v>
      </c>
      <c r="AG149" s="228">
        <f>IF(TYPE(VLOOKUP(AE149,Catalogue!$F$2:$J$259,5,0))=16,0,VLOOKUP(AE149,Catalogue!$F$2:$J$259,5,0))</f>
        <v>0</v>
      </c>
      <c r="AH149" s="227"/>
      <c r="AI149" s="228">
        <f t="shared" si="28"/>
        <v>0</v>
      </c>
      <c r="AJ149" s="228" t="s">
        <v>939</v>
      </c>
      <c r="AK149" s="261">
        <f t="shared" si="27"/>
        <v>40000</v>
      </c>
    </row>
    <row r="150" spans="1:37" ht="22.5">
      <c r="A150" s="402"/>
      <c r="B150" s="271"/>
      <c r="C150" s="258" t="s">
        <v>1150</v>
      </c>
      <c r="D150" s="258" t="s">
        <v>1151</v>
      </c>
      <c r="E150" s="258" t="s">
        <v>1152</v>
      </c>
      <c r="F150" s="258" t="s">
        <v>1075</v>
      </c>
      <c r="G150" s="258"/>
      <c r="H150" s="258" t="s">
        <v>1103</v>
      </c>
      <c r="I150" s="258" t="s">
        <v>1077</v>
      </c>
      <c r="J150" s="258" t="s">
        <v>226</v>
      </c>
      <c r="K150" s="227"/>
      <c r="L150" s="228">
        <f>IF(TYPE(VLOOKUP(K150,Catalogue!$F$2:$J$259,5,0))=16,0,VLOOKUP(K150,Catalogue!$F$2:$J$259,5,0))</f>
        <v>0</v>
      </c>
      <c r="M150" s="227"/>
      <c r="N150" s="228">
        <f>IF(TYPE(VLOOKUP(M150,Catalogue!$F$2:$J$259,5,0))=16,0,VLOOKUP(M150,Catalogue!$F$2:$J$259,5,0))</f>
        <v>0</v>
      </c>
      <c r="O150" s="231"/>
      <c r="P150" s="282" t="str">
        <f>IF(TYPE(VLOOKUP(O150,Catalogue!$F$2:$J$259,3,0))=16," ",VLOOKUP(O150,Catalogue!$F$2:$J$259,3,0))</f>
        <v xml:space="preserve"> </v>
      </c>
      <c r="Q150" s="228">
        <f>IF(TYPE(VLOOKUP(O150,Catalogue!$F$2:$J$259,5,0))=16,0,VLOOKUP(O150,Catalogue!$F$2:$J$259,5,0))</f>
        <v>0</v>
      </c>
      <c r="R150" s="231"/>
      <c r="S150" s="282" t="str">
        <f>IF(TYPE(VLOOKUP(R150,Catalogue!$F$2:$J$259,3,0))=16," ",VLOOKUP(R150,Catalogue!$F$2:$J$259,3,0))</f>
        <v xml:space="preserve"> </v>
      </c>
      <c r="T150" s="228">
        <f>IF(TYPE(VLOOKUP(R150,Catalogue!$F$2:$J$259,5,0))=16,0,VLOOKUP(R150,Catalogue!$F$2:$J$259,5,0))</f>
        <v>0</v>
      </c>
      <c r="U150" s="231"/>
      <c r="V150" s="227" t="str">
        <f>IF(TYPE(VLOOKUP(U150,Catalogue!$F$2:$J$259,3,0))=16," ",VLOOKUP(U150,Catalogue!$F$2:$J$259,3,0))</f>
        <v xml:space="preserve"> </v>
      </c>
      <c r="W150" s="228">
        <f>IF(TYPE(VLOOKUP(U150,Catalogue!$F$2:$J$259,5,0))=16,0,VLOOKUP(U150,Catalogue!$F$2:$J$259,5,0))</f>
        <v>0</v>
      </c>
      <c r="X150" s="256">
        <v>1.02</v>
      </c>
      <c r="Y150" s="256">
        <v>0.54</v>
      </c>
      <c r="Z150" s="256">
        <v>1</v>
      </c>
      <c r="AA150" s="256">
        <f t="shared" si="23"/>
        <v>0.55080000000000007</v>
      </c>
      <c r="AB150" s="228">
        <f t="shared" si="24"/>
        <v>0</v>
      </c>
      <c r="AC150" s="228">
        <f t="shared" si="25"/>
        <v>0</v>
      </c>
      <c r="AD150" s="228">
        <f t="shared" si="26"/>
        <v>0</v>
      </c>
      <c r="AE150" s="231"/>
      <c r="AF150" s="227" t="str">
        <f>IF(TYPE(VLOOKUP(AE150,Catalogue!$F$2:$J$259,3,0))=16," ",VLOOKUP(AE150,Catalogue!$F$2:$J$259,3,0))</f>
        <v xml:space="preserve"> </v>
      </c>
      <c r="AG150" s="228">
        <f>IF(TYPE(VLOOKUP(AE150,Catalogue!$F$2:$J$259,5,0))=16,0,VLOOKUP(AE150,Catalogue!$F$2:$J$259,5,0))</f>
        <v>0</v>
      </c>
      <c r="AH150" s="227"/>
      <c r="AI150" s="228">
        <f t="shared" si="28"/>
        <v>0</v>
      </c>
      <c r="AJ150" s="228" t="s">
        <v>922</v>
      </c>
      <c r="AK150" s="261">
        <f t="shared" si="27"/>
        <v>0</v>
      </c>
    </row>
    <row r="151" spans="1:37" ht="22.5">
      <c r="A151" s="402"/>
      <c r="B151" s="271"/>
      <c r="C151" s="258" t="s">
        <v>1150</v>
      </c>
      <c r="D151" s="258" t="s">
        <v>1151</v>
      </c>
      <c r="E151" s="258" t="s">
        <v>1152</v>
      </c>
      <c r="F151" s="258" t="s">
        <v>1075</v>
      </c>
      <c r="G151" s="258"/>
      <c r="H151" s="258" t="s">
        <v>1103</v>
      </c>
      <c r="I151" s="258" t="s">
        <v>1077</v>
      </c>
      <c r="J151" s="258" t="s">
        <v>226</v>
      </c>
      <c r="K151" s="227"/>
      <c r="L151" s="228">
        <f>IF(TYPE(VLOOKUP(K151,Catalogue!$F$2:$J$259,5,0))=16,0,VLOOKUP(K151,Catalogue!$F$2:$J$259,5,0))</f>
        <v>0</v>
      </c>
      <c r="M151" s="227"/>
      <c r="N151" s="228">
        <f>IF(TYPE(VLOOKUP(M151,Catalogue!$F$2:$J$259,5,0))=16,0,VLOOKUP(M151,Catalogue!$F$2:$J$259,5,0))</f>
        <v>0</v>
      </c>
      <c r="O151" s="231"/>
      <c r="P151" s="282" t="str">
        <f>IF(TYPE(VLOOKUP(O151,Catalogue!$F$2:$J$259,3,0))=16," ",VLOOKUP(O151,Catalogue!$F$2:$J$259,3,0))</f>
        <v xml:space="preserve"> </v>
      </c>
      <c r="Q151" s="228">
        <f>IF(TYPE(VLOOKUP(O151,Catalogue!$F$2:$J$259,5,0))=16,0,VLOOKUP(O151,Catalogue!$F$2:$J$259,5,0))</f>
        <v>0</v>
      </c>
      <c r="R151" s="231"/>
      <c r="S151" s="282" t="str">
        <f>IF(TYPE(VLOOKUP(R151,Catalogue!$F$2:$J$259,3,0))=16," ",VLOOKUP(R151,Catalogue!$F$2:$J$259,3,0))</f>
        <v xml:space="preserve"> </v>
      </c>
      <c r="T151" s="228">
        <f>IF(TYPE(VLOOKUP(R151,Catalogue!$F$2:$J$259,5,0))=16,0,VLOOKUP(R151,Catalogue!$F$2:$J$259,5,0))</f>
        <v>0</v>
      </c>
      <c r="U151" s="231"/>
      <c r="V151" s="227" t="str">
        <f>IF(TYPE(VLOOKUP(U151,Catalogue!$F$2:$J$259,3,0))=16," ",VLOOKUP(U151,Catalogue!$F$2:$J$259,3,0))</f>
        <v xml:space="preserve"> </v>
      </c>
      <c r="W151" s="228">
        <f>IF(TYPE(VLOOKUP(U151,Catalogue!$F$2:$J$259,5,0))=16,0,VLOOKUP(U151,Catalogue!$F$2:$J$259,5,0))</f>
        <v>0</v>
      </c>
      <c r="X151" s="256">
        <v>2.2200000000000002</v>
      </c>
      <c r="Y151" s="256">
        <v>0.55000000000000004</v>
      </c>
      <c r="Z151" s="256">
        <v>1</v>
      </c>
      <c r="AA151" s="256">
        <f t="shared" si="23"/>
        <v>1.2210000000000003</v>
      </c>
      <c r="AB151" s="228">
        <f t="shared" si="24"/>
        <v>0</v>
      </c>
      <c r="AC151" s="228">
        <f t="shared" si="25"/>
        <v>0</v>
      </c>
      <c r="AD151" s="228">
        <f t="shared" si="26"/>
        <v>0</v>
      </c>
      <c r="AE151" s="231"/>
      <c r="AF151" s="227" t="str">
        <f>IF(TYPE(VLOOKUP(AE151,Catalogue!$F$2:$J$259,3,0))=16," ",VLOOKUP(AE151,Catalogue!$F$2:$J$259,3,0))</f>
        <v xml:space="preserve"> </v>
      </c>
      <c r="AG151" s="228">
        <f>IF(TYPE(VLOOKUP(AE151,Catalogue!$F$2:$J$259,5,0))=16,0,VLOOKUP(AE151,Catalogue!$F$2:$J$259,5,0))</f>
        <v>0</v>
      </c>
      <c r="AH151" s="227"/>
      <c r="AI151" s="228">
        <f t="shared" si="28"/>
        <v>0</v>
      </c>
      <c r="AJ151" s="228" t="s">
        <v>1153</v>
      </c>
      <c r="AK151" s="261">
        <f t="shared" si="27"/>
        <v>0</v>
      </c>
    </row>
    <row r="152" spans="1:37" ht="22.5">
      <c r="A152" s="402"/>
      <c r="B152" s="271"/>
      <c r="C152" s="258" t="s">
        <v>1150</v>
      </c>
      <c r="D152" s="258" t="s">
        <v>1151</v>
      </c>
      <c r="E152" s="258" t="s">
        <v>1152</v>
      </c>
      <c r="F152" s="258" t="s">
        <v>1075</v>
      </c>
      <c r="G152" s="258"/>
      <c r="H152" s="258" t="s">
        <v>1103</v>
      </c>
      <c r="I152" s="258" t="s">
        <v>1077</v>
      </c>
      <c r="J152" s="258" t="s">
        <v>226</v>
      </c>
      <c r="K152" s="227"/>
      <c r="L152" s="228">
        <f>IF(TYPE(VLOOKUP(K152,Catalogue!$F$2:$J$259,5,0))=16,0,VLOOKUP(K152,Catalogue!$F$2:$J$259,5,0))</f>
        <v>0</v>
      </c>
      <c r="M152" s="227"/>
      <c r="N152" s="228">
        <f>IF(TYPE(VLOOKUP(M152,Catalogue!$F$2:$J$259,5,0))=16,0,VLOOKUP(M152,Catalogue!$F$2:$J$259,5,0))</f>
        <v>0</v>
      </c>
      <c r="O152" s="231"/>
      <c r="P152" s="282" t="str">
        <f>IF(TYPE(VLOOKUP(O152,Catalogue!$F$2:$J$259,3,0))=16," ",VLOOKUP(O152,Catalogue!$F$2:$J$259,3,0))</f>
        <v xml:space="preserve"> </v>
      </c>
      <c r="Q152" s="228">
        <f>IF(TYPE(VLOOKUP(O152,Catalogue!$F$2:$J$259,5,0))=16,0,VLOOKUP(O152,Catalogue!$F$2:$J$259,5,0))</f>
        <v>0</v>
      </c>
      <c r="R152" s="231"/>
      <c r="S152" s="282" t="str">
        <f>IF(TYPE(VLOOKUP(R152,Catalogue!$F$2:$J$259,3,0))=16," ",VLOOKUP(R152,Catalogue!$F$2:$J$259,3,0))</f>
        <v xml:space="preserve"> </v>
      </c>
      <c r="T152" s="228">
        <f>IF(TYPE(VLOOKUP(R152,Catalogue!$F$2:$J$259,5,0))=16,0,VLOOKUP(R152,Catalogue!$F$2:$J$259,5,0))</f>
        <v>0</v>
      </c>
      <c r="U152" s="231"/>
      <c r="V152" s="227" t="str">
        <f>IF(TYPE(VLOOKUP(U152,Catalogue!$F$2:$J$259,3,0))=16," ",VLOOKUP(U152,Catalogue!$F$2:$J$259,3,0))</f>
        <v xml:space="preserve"> </v>
      </c>
      <c r="W152" s="228">
        <f>IF(TYPE(VLOOKUP(U152,Catalogue!$F$2:$J$259,5,0))=16,0,VLOOKUP(U152,Catalogue!$F$2:$J$259,5,0))</f>
        <v>0</v>
      </c>
      <c r="X152" s="256">
        <v>0.4</v>
      </c>
      <c r="Y152" s="256">
        <v>2.65</v>
      </c>
      <c r="Z152" s="256">
        <v>1</v>
      </c>
      <c r="AA152" s="256">
        <f t="shared" si="23"/>
        <v>1.06</v>
      </c>
      <c r="AB152" s="228">
        <f t="shared" si="24"/>
        <v>0</v>
      </c>
      <c r="AC152" s="228">
        <f t="shared" si="25"/>
        <v>0</v>
      </c>
      <c r="AD152" s="228">
        <f t="shared" si="26"/>
        <v>0</v>
      </c>
      <c r="AE152" s="231"/>
      <c r="AF152" s="227" t="str">
        <f>IF(TYPE(VLOOKUP(AE152,Catalogue!$F$2:$J$259,3,0))=16," ",VLOOKUP(AE152,Catalogue!$F$2:$J$259,3,0))</f>
        <v xml:space="preserve"> </v>
      </c>
      <c r="AG152" s="228">
        <f>IF(TYPE(VLOOKUP(AE152,Catalogue!$F$2:$J$259,5,0))=16,0,VLOOKUP(AE152,Catalogue!$F$2:$J$259,5,0))</f>
        <v>0</v>
      </c>
      <c r="AH152" s="227"/>
      <c r="AI152" s="228">
        <f t="shared" si="28"/>
        <v>0</v>
      </c>
      <c r="AJ152" s="228" t="s">
        <v>924</v>
      </c>
      <c r="AK152" s="261">
        <f t="shared" si="27"/>
        <v>0</v>
      </c>
    </row>
    <row r="153" spans="1:37" ht="22.5">
      <c r="A153" s="402"/>
      <c r="B153" s="271"/>
      <c r="C153" s="258" t="s">
        <v>1150</v>
      </c>
      <c r="D153" s="258" t="s">
        <v>1151</v>
      </c>
      <c r="E153" s="258" t="s">
        <v>1152</v>
      </c>
      <c r="F153" s="258" t="s">
        <v>1075</v>
      </c>
      <c r="G153" s="258"/>
      <c r="H153" s="258" t="s">
        <v>1103</v>
      </c>
      <c r="I153" s="258" t="s">
        <v>1077</v>
      </c>
      <c r="J153" s="258" t="s">
        <v>226</v>
      </c>
      <c r="K153" s="227"/>
      <c r="L153" s="228">
        <f>IF(TYPE(VLOOKUP(K153,Catalogue!$F$2:$J$259,5,0))=16,0,VLOOKUP(K153,Catalogue!$F$2:$J$259,5,0))</f>
        <v>0</v>
      </c>
      <c r="M153" s="227"/>
      <c r="N153" s="228">
        <f>IF(TYPE(VLOOKUP(M153,Catalogue!$F$2:$J$259,5,0))=16,0,VLOOKUP(M153,Catalogue!$F$2:$J$259,5,0))</f>
        <v>0</v>
      </c>
      <c r="O153" s="231"/>
      <c r="P153" s="282" t="str">
        <f>IF(TYPE(VLOOKUP(O153,Catalogue!$F$2:$J$259,3,0))=16," ",VLOOKUP(O153,Catalogue!$F$2:$J$259,3,0))</f>
        <v xml:space="preserve"> </v>
      </c>
      <c r="Q153" s="228">
        <f>IF(TYPE(VLOOKUP(O153,Catalogue!$F$2:$J$259,5,0))=16,0,VLOOKUP(O153,Catalogue!$F$2:$J$259,5,0))</f>
        <v>0</v>
      </c>
      <c r="R153" s="231"/>
      <c r="S153" s="282" t="str">
        <f>IF(TYPE(VLOOKUP(R153,Catalogue!$F$2:$J$259,3,0))=16," ",VLOOKUP(R153,Catalogue!$F$2:$J$259,3,0))</f>
        <v xml:space="preserve"> </v>
      </c>
      <c r="T153" s="228">
        <f>IF(TYPE(VLOOKUP(R153,Catalogue!$F$2:$J$259,5,0))=16,0,VLOOKUP(R153,Catalogue!$F$2:$J$259,5,0))</f>
        <v>0</v>
      </c>
      <c r="U153" s="231"/>
      <c r="V153" s="227" t="str">
        <f>IF(TYPE(VLOOKUP(U153,Catalogue!$F$2:$J$259,3,0))=16," ",VLOOKUP(U153,Catalogue!$F$2:$J$259,3,0))</f>
        <v xml:space="preserve"> </v>
      </c>
      <c r="W153" s="228">
        <f>IF(TYPE(VLOOKUP(U153,Catalogue!$F$2:$J$259,5,0))=16,0,VLOOKUP(U153,Catalogue!$F$2:$J$259,5,0))</f>
        <v>0</v>
      </c>
      <c r="X153" s="256">
        <v>0.38</v>
      </c>
      <c r="Y153" s="256">
        <v>2.65</v>
      </c>
      <c r="Z153" s="256">
        <v>1</v>
      </c>
      <c r="AA153" s="256">
        <f t="shared" si="23"/>
        <v>1.0069999999999999</v>
      </c>
      <c r="AB153" s="228">
        <f t="shared" si="24"/>
        <v>0</v>
      </c>
      <c r="AC153" s="228">
        <f t="shared" si="25"/>
        <v>0</v>
      </c>
      <c r="AD153" s="228">
        <f t="shared" si="26"/>
        <v>0</v>
      </c>
      <c r="AE153" s="231"/>
      <c r="AF153" s="227" t="str">
        <f>IF(TYPE(VLOOKUP(AE153,Catalogue!$F$2:$J$259,3,0))=16," ",VLOOKUP(AE153,Catalogue!$F$2:$J$259,3,0))</f>
        <v xml:space="preserve"> </v>
      </c>
      <c r="AG153" s="228">
        <f>IF(TYPE(VLOOKUP(AE153,Catalogue!$F$2:$J$259,5,0))=16,0,VLOOKUP(AE153,Catalogue!$F$2:$J$259,5,0))</f>
        <v>0</v>
      </c>
      <c r="AH153" s="227"/>
      <c r="AI153" s="228">
        <f t="shared" si="28"/>
        <v>0</v>
      </c>
      <c r="AJ153" s="228" t="s">
        <v>921</v>
      </c>
      <c r="AK153" s="261">
        <f t="shared" si="27"/>
        <v>0</v>
      </c>
    </row>
    <row r="154" spans="1:37" ht="22.5">
      <c r="A154" s="402"/>
      <c r="B154" s="271"/>
      <c r="C154" s="258" t="s">
        <v>1150</v>
      </c>
      <c r="D154" s="258" t="s">
        <v>1151</v>
      </c>
      <c r="E154" s="258" t="s">
        <v>1152</v>
      </c>
      <c r="F154" s="258" t="s">
        <v>1075</v>
      </c>
      <c r="G154" s="258"/>
      <c r="H154" s="258" t="s">
        <v>1103</v>
      </c>
      <c r="I154" s="258" t="s">
        <v>1077</v>
      </c>
      <c r="J154" s="258" t="s">
        <v>226</v>
      </c>
      <c r="K154" s="227"/>
      <c r="L154" s="228">
        <f>IF(TYPE(VLOOKUP(K154,Catalogue!$F$2:$J$259,5,0))=16,0,VLOOKUP(K154,Catalogue!$F$2:$J$259,5,0))</f>
        <v>0</v>
      </c>
      <c r="M154" s="227"/>
      <c r="N154" s="228">
        <f>IF(TYPE(VLOOKUP(M154,Catalogue!$F$2:$J$259,5,0))=16,0,VLOOKUP(M154,Catalogue!$F$2:$J$259,5,0))</f>
        <v>0</v>
      </c>
      <c r="O154" s="231"/>
      <c r="P154" s="282" t="str">
        <f>IF(TYPE(VLOOKUP(O154,Catalogue!$F$2:$J$259,3,0))=16," ",VLOOKUP(O154,Catalogue!$F$2:$J$259,3,0))</f>
        <v xml:space="preserve"> </v>
      </c>
      <c r="Q154" s="228">
        <f>IF(TYPE(VLOOKUP(O154,Catalogue!$F$2:$J$259,5,0))=16,0,VLOOKUP(O154,Catalogue!$F$2:$J$259,5,0))</f>
        <v>0</v>
      </c>
      <c r="R154" s="231"/>
      <c r="S154" s="282" t="str">
        <f>IF(TYPE(VLOOKUP(R154,Catalogue!$F$2:$J$259,3,0))=16," ",VLOOKUP(R154,Catalogue!$F$2:$J$259,3,0))</f>
        <v xml:space="preserve"> </v>
      </c>
      <c r="T154" s="228">
        <f>IF(TYPE(VLOOKUP(R154,Catalogue!$F$2:$J$259,5,0))=16,0,VLOOKUP(R154,Catalogue!$F$2:$J$259,5,0))</f>
        <v>0</v>
      </c>
      <c r="U154" s="231"/>
      <c r="V154" s="227" t="str">
        <f>IF(TYPE(VLOOKUP(U154,Catalogue!$F$2:$J$259,3,0))=16," ",VLOOKUP(U154,Catalogue!$F$2:$J$259,3,0))</f>
        <v xml:space="preserve"> </v>
      </c>
      <c r="W154" s="228">
        <f>IF(TYPE(VLOOKUP(U154,Catalogue!$F$2:$J$259,5,0))=16,0,VLOOKUP(U154,Catalogue!$F$2:$J$259,5,0))</f>
        <v>0</v>
      </c>
      <c r="X154" s="256">
        <v>1.42</v>
      </c>
      <c r="Y154" s="256">
        <v>0.54</v>
      </c>
      <c r="Z154" s="256">
        <v>1</v>
      </c>
      <c r="AA154" s="256">
        <f t="shared" si="23"/>
        <v>0.76680000000000004</v>
      </c>
      <c r="AB154" s="228">
        <f t="shared" si="24"/>
        <v>0</v>
      </c>
      <c r="AC154" s="228">
        <f t="shared" si="25"/>
        <v>0</v>
      </c>
      <c r="AD154" s="228">
        <f t="shared" si="26"/>
        <v>0</v>
      </c>
      <c r="AE154" s="231"/>
      <c r="AF154" s="227" t="str">
        <f>IF(TYPE(VLOOKUP(AE154,Catalogue!$F$2:$J$259,3,0))=16," ",VLOOKUP(AE154,Catalogue!$F$2:$J$259,3,0))</f>
        <v xml:space="preserve"> </v>
      </c>
      <c r="AG154" s="228">
        <f>IF(TYPE(VLOOKUP(AE154,Catalogue!$F$2:$J$259,5,0))=16,0,VLOOKUP(AE154,Catalogue!$F$2:$J$259,5,0))</f>
        <v>0</v>
      </c>
      <c r="AH154" s="227"/>
      <c r="AI154" s="228">
        <f t="shared" si="28"/>
        <v>0</v>
      </c>
      <c r="AJ154" s="228" t="s">
        <v>920</v>
      </c>
      <c r="AK154" s="261">
        <f t="shared" si="27"/>
        <v>0</v>
      </c>
    </row>
    <row r="155" spans="1:37" ht="22.5">
      <c r="A155" s="402">
        <v>301</v>
      </c>
      <c r="B155" s="271"/>
      <c r="C155" s="258" t="s">
        <v>1154</v>
      </c>
      <c r="D155" s="258" t="s">
        <v>1155</v>
      </c>
      <c r="E155" s="258" t="s">
        <v>1156</v>
      </c>
      <c r="F155" s="258" t="s">
        <v>1157</v>
      </c>
      <c r="G155" s="258"/>
      <c r="H155" s="258" t="s">
        <v>1158</v>
      </c>
      <c r="I155" s="258" t="s">
        <v>1159</v>
      </c>
      <c r="J155" s="258" t="s">
        <v>226</v>
      </c>
      <c r="K155" s="227" t="s">
        <v>242</v>
      </c>
      <c r="L155" s="228">
        <f>IF(TYPE(VLOOKUP(K155,Catalogue!$F$2:$J$259,5,0))=16,0,VLOOKUP(K155,Catalogue!$F$2:$J$259,5,0))</f>
        <v>40000</v>
      </c>
      <c r="M155" s="227"/>
      <c r="N155" s="228">
        <f>IF(TYPE(VLOOKUP(M155,Catalogue!$F$2:$J$259,5,0))=16,0,VLOOKUP(M155,Catalogue!$F$2:$J$259,5,0))</f>
        <v>0</v>
      </c>
      <c r="O155" s="231"/>
      <c r="P155" s="282" t="str">
        <f>IF(TYPE(VLOOKUP(O155,Catalogue!$F$2:$J$259,3,0))=16," ",VLOOKUP(O155,Catalogue!$F$2:$J$259,3,0))</f>
        <v xml:space="preserve"> </v>
      </c>
      <c r="Q155" s="228">
        <f>IF(TYPE(VLOOKUP(O155,Catalogue!$F$2:$J$259,5,0))=16,0,VLOOKUP(O155,Catalogue!$F$2:$J$259,5,0))</f>
        <v>0</v>
      </c>
      <c r="R155" s="231"/>
      <c r="S155" s="282" t="str">
        <f>IF(TYPE(VLOOKUP(R155,Catalogue!$F$2:$J$259,3,0))=16," ",VLOOKUP(R155,Catalogue!$F$2:$J$259,3,0))</f>
        <v xml:space="preserve"> </v>
      </c>
      <c r="T155" s="228">
        <f>IF(TYPE(VLOOKUP(R155,Catalogue!$F$2:$J$259,5,0))=16,0,VLOOKUP(R155,Catalogue!$F$2:$J$259,5,0))</f>
        <v>0</v>
      </c>
      <c r="U155" s="231"/>
      <c r="V155" s="227" t="str">
        <f>IF(TYPE(VLOOKUP(U155,Catalogue!$F$2:$J$259,3,0))=16," ",VLOOKUP(U155,Catalogue!$F$2:$J$259,3,0))</f>
        <v xml:space="preserve"> </v>
      </c>
      <c r="W155" s="228">
        <f>IF(TYPE(VLOOKUP(U155,Catalogue!$F$2:$J$259,5,0))=16,0,VLOOKUP(U155,Catalogue!$F$2:$J$259,5,0))</f>
        <v>0</v>
      </c>
      <c r="X155" s="256">
        <v>5.5</v>
      </c>
      <c r="Y155" s="256">
        <v>3.86</v>
      </c>
      <c r="Z155" s="256">
        <v>1</v>
      </c>
      <c r="AA155" s="256">
        <f t="shared" si="23"/>
        <v>21.23</v>
      </c>
      <c r="AB155" s="228">
        <f t="shared" si="24"/>
        <v>0</v>
      </c>
      <c r="AC155" s="228">
        <f t="shared" si="25"/>
        <v>0</v>
      </c>
      <c r="AD155" s="228">
        <f t="shared" si="26"/>
        <v>0</v>
      </c>
      <c r="AE155" s="231"/>
      <c r="AF155" s="227" t="str">
        <f>IF(TYPE(VLOOKUP(AE155,Catalogue!$F$2:$J$259,3,0))=16," ",VLOOKUP(AE155,Catalogue!$F$2:$J$259,3,0))</f>
        <v xml:space="preserve"> </v>
      </c>
      <c r="AG155" s="228">
        <f>IF(TYPE(VLOOKUP(AE155,Catalogue!$F$2:$J$259,5,0))=16,0,VLOOKUP(AE155,Catalogue!$F$2:$J$259,5,0))</f>
        <v>0</v>
      </c>
      <c r="AH155" s="227"/>
      <c r="AI155" s="228">
        <f t="shared" si="28"/>
        <v>0</v>
      </c>
      <c r="AJ155" s="228" t="s">
        <v>918</v>
      </c>
      <c r="AK155" s="261">
        <f t="shared" si="27"/>
        <v>40000</v>
      </c>
    </row>
    <row r="156" spans="1:37" ht="22.5">
      <c r="A156" s="402"/>
      <c r="B156" s="271"/>
      <c r="C156" s="258" t="s">
        <v>1154</v>
      </c>
      <c r="D156" s="258" t="s">
        <v>1155</v>
      </c>
      <c r="E156" s="258" t="s">
        <v>1156</v>
      </c>
      <c r="F156" s="258" t="s">
        <v>1157</v>
      </c>
      <c r="G156" s="258"/>
      <c r="H156" s="258" t="s">
        <v>1158</v>
      </c>
      <c r="I156" s="258" t="s">
        <v>1159</v>
      </c>
      <c r="J156" s="258" t="s">
        <v>226</v>
      </c>
      <c r="K156" s="227"/>
      <c r="L156" s="228">
        <f>IF(TYPE(VLOOKUP(K156,Catalogue!$F$2:$J$259,5,0))=16,0,VLOOKUP(K156,Catalogue!$F$2:$J$259,5,0))</f>
        <v>0</v>
      </c>
      <c r="M156" s="227"/>
      <c r="N156" s="228">
        <f>IF(TYPE(VLOOKUP(M156,Catalogue!$F$2:$J$259,5,0))=16,0,VLOOKUP(M156,Catalogue!$F$2:$J$259,5,0))</f>
        <v>0</v>
      </c>
      <c r="O156" s="231"/>
      <c r="P156" s="282" t="str">
        <f>IF(TYPE(VLOOKUP(O156,Catalogue!$F$2:$J$259,3,0))=16," ",VLOOKUP(O156,Catalogue!$F$2:$J$259,3,0))</f>
        <v xml:space="preserve"> </v>
      </c>
      <c r="Q156" s="228">
        <f>IF(TYPE(VLOOKUP(O156,Catalogue!$F$2:$J$259,5,0))=16,0,VLOOKUP(O156,Catalogue!$F$2:$J$259,5,0))</f>
        <v>0</v>
      </c>
      <c r="R156" s="231"/>
      <c r="S156" s="282" t="str">
        <f>IF(TYPE(VLOOKUP(R156,Catalogue!$F$2:$J$259,3,0))=16," ",VLOOKUP(R156,Catalogue!$F$2:$J$259,3,0))</f>
        <v xml:space="preserve"> </v>
      </c>
      <c r="T156" s="228">
        <f>IF(TYPE(VLOOKUP(R156,Catalogue!$F$2:$J$259,5,0))=16,0,VLOOKUP(R156,Catalogue!$F$2:$J$259,5,0))</f>
        <v>0</v>
      </c>
      <c r="U156" s="231"/>
      <c r="V156" s="227" t="str">
        <f>IF(TYPE(VLOOKUP(U156,Catalogue!$F$2:$J$259,3,0))=16," ",VLOOKUP(U156,Catalogue!$F$2:$J$259,3,0))</f>
        <v xml:space="preserve"> </v>
      </c>
      <c r="W156" s="228">
        <f>IF(TYPE(VLOOKUP(U156,Catalogue!$F$2:$J$259,5,0))=16,0,VLOOKUP(U156,Catalogue!$F$2:$J$259,5,0))</f>
        <v>0</v>
      </c>
      <c r="X156" s="256">
        <v>1.5</v>
      </c>
      <c r="Y156" s="256">
        <v>0.99</v>
      </c>
      <c r="Z156" s="256">
        <v>1</v>
      </c>
      <c r="AA156" s="256">
        <f t="shared" si="23"/>
        <v>1.4849999999999999</v>
      </c>
      <c r="AB156" s="228">
        <f t="shared" si="24"/>
        <v>0</v>
      </c>
      <c r="AC156" s="228">
        <f t="shared" si="25"/>
        <v>0</v>
      </c>
      <c r="AD156" s="228">
        <f t="shared" si="26"/>
        <v>0</v>
      </c>
      <c r="AE156" s="231"/>
      <c r="AF156" s="227" t="str">
        <f>IF(TYPE(VLOOKUP(AE156,Catalogue!$F$2:$J$259,3,0))=16," ",VLOOKUP(AE156,Catalogue!$F$2:$J$259,3,0))</f>
        <v xml:space="preserve"> </v>
      </c>
      <c r="AG156" s="228">
        <f>IF(TYPE(VLOOKUP(AE156,Catalogue!$F$2:$J$259,5,0))=16,0,VLOOKUP(AE156,Catalogue!$F$2:$J$259,5,0))</f>
        <v>0</v>
      </c>
      <c r="AH156" s="227"/>
      <c r="AI156" s="228">
        <f t="shared" si="28"/>
        <v>0</v>
      </c>
      <c r="AJ156" s="228" t="s">
        <v>939</v>
      </c>
      <c r="AK156" s="261">
        <f t="shared" si="27"/>
        <v>0</v>
      </c>
    </row>
    <row r="157" spans="1:37" ht="22.5">
      <c r="A157" s="402"/>
      <c r="B157" s="271"/>
      <c r="C157" s="258" t="s">
        <v>1154</v>
      </c>
      <c r="D157" s="258" t="s">
        <v>1155</v>
      </c>
      <c r="E157" s="258" t="s">
        <v>1156</v>
      </c>
      <c r="F157" s="258" t="s">
        <v>1157</v>
      </c>
      <c r="G157" s="258"/>
      <c r="H157" s="258" t="s">
        <v>1158</v>
      </c>
      <c r="I157" s="258" t="s">
        <v>1159</v>
      </c>
      <c r="J157" s="258" t="s">
        <v>226</v>
      </c>
      <c r="K157" s="227"/>
      <c r="L157" s="228">
        <f>IF(TYPE(VLOOKUP(K157,Catalogue!$F$2:$J$259,5,0))=16,0,VLOOKUP(K157,Catalogue!$F$2:$J$259,5,0))</f>
        <v>0</v>
      </c>
      <c r="M157" s="227"/>
      <c r="N157" s="228">
        <f>IF(TYPE(VLOOKUP(M157,Catalogue!$F$2:$J$259,5,0))=16,0,VLOOKUP(M157,Catalogue!$F$2:$J$259,5,0))</f>
        <v>0</v>
      </c>
      <c r="O157" s="231"/>
      <c r="P157" s="282" t="str">
        <f>IF(TYPE(VLOOKUP(O157,Catalogue!$F$2:$J$259,3,0))=16," ",VLOOKUP(O157,Catalogue!$F$2:$J$259,3,0))</f>
        <v xml:space="preserve"> </v>
      </c>
      <c r="Q157" s="228">
        <f>IF(TYPE(VLOOKUP(O157,Catalogue!$F$2:$J$259,5,0))=16,0,VLOOKUP(O157,Catalogue!$F$2:$J$259,5,0))</f>
        <v>0</v>
      </c>
      <c r="R157" s="231"/>
      <c r="S157" s="282" t="str">
        <f>IF(TYPE(VLOOKUP(R157,Catalogue!$F$2:$J$259,3,0))=16," ",VLOOKUP(R157,Catalogue!$F$2:$J$259,3,0))</f>
        <v xml:space="preserve"> </v>
      </c>
      <c r="T157" s="228">
        <f>IF(TYPE(VLOOKUP(R157,Catalogue!$F$2:$J$259,5,0))=16,0,VLOOKUP(R157,Catalogue!$F$2:$J$259,5,0))</f>
        <v>0</v>
      </c>
      <c r="U157" s="231"/>
      <c r="V157" s="227" t="str">
        <f>IF(TYPE(VLOOKUP(U157,Catalogue!$F$2:$J$259,3,0))=16," ",VLOOKUP(U157,Catalogue!$F$2:$J$259,3,0))</f>
        <v xml:space="preserve"> </v>
      </c>
      <c r="W157" s="228">
        <f>IF(TYPE(VLOOKUP(U157,Catalogue!$F$2:$J$259,5,0))=16,0,VLOOKUP(U157,Catalogue!$F$2:$J$259,5,0))</f>
        <v>0</v>
      </c>
      <c r="X157" s="256">
        <v>1</v>
      </c>
      <c r="Y157" s="256">
        <v>6.25</v>
      </c>
      <c r="Z157" s="256">
        <v>1</v>
      </c>
      <c r="AA157" s="256">
        <f t="shared" si="23"/>
        <v>6.25</v>
      </c>
      <c r="AB157" s="228">
        <f t="shared" si="24"/>
        <v>0</v>
      </c>
      <c r="AC157" s="228">
        <f t="shared" si="25"/>
        <v>0</v>
      </c>
      <c r="AD157" s="228">
        <f t="shared" si="26"/>
        <v>0</v>
      </c>
      <c r="AE157" s="231"/>
      <c r="AF157" s="227" t="str">
        <f>IF(TYPE(VLOOKUP(AE157,Catalogue!$F$2:$J$259,3,0))=16," ",VLOOKUP(AE157,Catalogue!$F$2:$J$259,3,0))</f>
        <v xml:space="preserve"> </v>
      </c>
      <c r="AG157" s="228">
        <f>IF(TYPE(VLOOKUP(AE157,Catalogue!$F$2:$J$259,5,0))=16,0,VLOOKUP(AE157,Catalogue!$F$2:$J$259,5,0))</f>
        <v>0</v>
      </c>
      <c r="AH157" s="227"/>
      <c r="AI157" s="228">
        <f t="shared" si="28"/>
        <v>0</v>
      </c>
      <c r="AJ157" s="228" t="s">
        <v>1087</v>
      </c>
      <c r="AK157" s="261">
        <f t="shared" si="27"/>
        <v>0</v>
      </c>
    </row>
    <row r="158" spans="1:37" ht="22.5">
      <c r="A158" s="402">
        <v>302</v>
      </c>
      <c r="B158" s="271"/>
      <c r="C158" s="258" t="s">
        <v>1160</v>
      </c>
      <c r="D158" s="258" t="s">
        <v>1161</v>
      </c>
      <c r="E158" s="258" t="s">
        <v>1162</v>
      </c>
      <c r="F158" s="258" t="s">
        <v>1163</v>
      </c>
      <c r="G158" s="258"/>
      <c r="H158" s="258" t="s">
        <v>1164</v>
      </c>
      <c r="I158" s="258" t="s">
        <v>1159</v>
      </c>
      <c r="J158" s="258" t="s">
        <v>226</v>
      </c>
      <c r="K158" s="227" t="s">
        <v>242</v>
      </c>
      <c r="L158" s="228">
        <f>IF(TYPE(VLOOKUP(K158,Catalogue!$F$2:$J$259,5,0))=16,0,VLOOKUP(K158,Catalogue!$F$2:$J$259,5,0))</f>
        <v>40000</v>
      </c>
      <c r="M158" s="227"/>
      <c r="N158" s="228">
        <f>IF(TYPE(VLOOKUP(M158,Catalogue!$F$2:$J$259,5,0))=16,0,VLOOKUP(M158,Catalogue!$F$2:$J$259,5,0))</f>
        <v>0</v>
      </c>
      <c r="O158" s="231"/>
      <c r="P158" s="282" t="str">
        <f>IF(TYPE(VLOOKUP(O158,Catalogue!$F$2:$J$259,3,0))=16," ",VLOOKUP(O158,Catalogue!$F$2:$J$259,3,0))</f>
        <v xml:space="preserve"> </v>
      </c>
      <c r="Q158" s="228">
        <f>IF(TYPE(VLOOKUP(O158,Catalogue!$F$2:$J$259,5,0))=16,0,VLOOKUP(O158,Catalogue!$F$2:$J$259,5,0))</f>
        <v>0</v>
      </c>
      <c r="R158" s="231"/>
      <c r="S158" s="282" t="str">
        <f>IF(TYPE(VLOOKUP(R158,Catalogue!$F$2:$J$259,3,0))=16," ",VLOOKUP(R158,Catalogue!$F$2:$J$259,3,0))</f>
        <v xml:space="preserve"> </v>
      </c>
      <c r="T158" s="228">
        <f>IF(TYPE(VLOOKUP(R158,Catalogue!$F$2:$J$259,5,0))=16,0,VLOOKUP(R158,Catalogue!$F$2:$J$259,5,0))</f>
        <v>0</v>
      </c>
      <c r="U158" s="231"/>
      <c r="V158" s="227" t="str">
        <f>IF(TYPE(VLOOKUP(U158,Catalogue!$F$2:$J$259,3,0))=16," ",VLOOKUP(U158,Catalogue!$F$2:$J$259,3,0))</f>
        <v xml:space="preserve"> </v>
      </c>
      <c r="W158" s="228">
        <f>IF(TYPE(VLOOKUP(U158,Catalogue!$F$2:$J$259,5,0))=16,0,VLOOKUP(U158,Catalogue!$F$2:$J$259,5,0))</f>
        <v>0</v>
      </c>
      <c r="X158" s="256">
        <v>3.6</v>
      </c>
      <c r="Y158" s="256">
        <v>0.95</v>
      </c>
      <c r="Z158" s="256">
        <v>1</v>
      </c>
      <c r="AA158" s="256">
        <f t="shared" si="23"/>
        <v>3.42</v>
      </c>
      <c r="AB158" s="228">
        <f t="shared" si="24"/>
        <v>0</v>
      </c>
      <c r="AC158" s="228">
        <f t="shared" si="25"/>
        <v>0</v>
      </c>
      <c r="AD158" s="228">
        <f t="shared" si="26"/>
        <v>0</v>
      </c>
      <c r="AE158" s="231"/>
      <c r="AF158" s="227" t="str">
        <f>IF(TYPE(VLOOKUP(AE158,Catalogue!$F$2:$J$259,3,0))=16," ",VLOOKUP(AE158,Catalogue!$F$2:$J$259,3,0))</f>
        <v xml:space="preserve"> </v>
      </c>
      <c r="AG158" s="228">
        <f>IF(TYPE(VLOOKUP(AE158,Catalogue!$F$2:$J$259,5,0))=16,0,VLOOKUP(AE158,Catalogue!$F$2:$J$259,5,0))</f>
        <v>0</v>
      </c>
      <c r="AH158" s="227"/>
      <c r="AI158" s="228">
        <f t="shared" si="28"/>
        <v>0</v>
      </c>
      <c r="AJ158" s="228" t="s">
        <v>1165</v>
      </c>
      <c r="AK158" s="261">
        <f t="shared" si="27"/>
        <v>40000</v>
      </c>
    </row>
    <row r="159" spans="1:37" ht="22.5">
      <c r="A159" s="402"/>
      <c r="B159" s="271"/>
      <c r="C159" s="258" t="s">
        <v>1160</v>
      </c>
      <c r="D159" s="258" t="s">
        <v>1161</v>
      </c>
      <c r="E159" s="258" t="s">
        <v>1162</v>
      </c>
      <c r="F159" s="258" t="s">
        <v>1163</v>
      </c>
      <c r="G159" s="258"/>
      <c r="H159" s="258" t="s">
        <v>1164</v>
      </c>
      <c r="I159" s="258" t="s">
        <v>1159</v>
      </c>
      <c r="J159" s="258" t="s">
        <v>226</v>
      </c>
      <c r="K159" s="227"/>
      <c r="L159" s="228">
        <f>IF(TYPE(VLOOKUP(K159,Catalogue!$F$2:$J$259,5,0))=16,0,VLOOKUP(K159,Catalogue!$F$2:$J$259,5,0))</f>
        <v>0</v>
      </c>
      <c r="M159" s="227"/>
      <c r="N159" s="228">
        <f>IF(TYPE(VLOOKUP(M159,Catalogue!$F$2:$J$259,5,0))=16,0,VLOOKUP(M159,Catalogue!$F$2:$J$259,5,0))</f>
        <v>0</v>
      </c>
      <c r="O159" s="231"/>
      <c r="P159" s="282" t="str">
        <f>IF(TYPE(VLOOKUP(O159,Catalogue!$F$2:$J$259,3,0))=16," ",VLOOKUP(O159,Catalogue!$F$2:$J$259,3,0))</f>
        <v xml:space="preserve"> </v>
      </c>
      <c r="Q159" s="228">
        <f>IF(TYPE(VLOOKUP(O159,Catalogue!$F$2:$J$259,5,0))=16,0,VLOOKUP(O159,Catalogue!$F$2:$J$259,5,0))</f>
        <v>0</v>
      </c>
      <c r="R159" s="231"/>
      <c r="S159" s="282" t="str">
        <f>IF(TYPE(VLOOKUP(R159,Catalogue!$F$2:$J$259,3,0))=16," ",VLOOKUP(R159,Catalogue!$F$2:$J$259,3,0))</f>
        <v xml:space="preserve"> </v>
      </c>
      <c r="T159" s="228">
        <f>IF(TYPE(VLOOKUP(R159,Catalogue!$F$2:$J$259,5,0))=16,0,VLOOKUP(R159,Catalogue!$F$2:$J$259,5,0))</f>
        <v>0</v>
      </c>
      <c r="U159" s="231"/>
      <c r="V159" s="227" t="str">
        <f>IF(TYPE(VLOOKUP(U159,Catalogue!$F$2:$J$259,3,0))=16," ",VLOOKUP(U159,Catalogue!$F$2:$J$259,3,0))</f>
        <v xml:space="preserve"> </v>
      </c>
      <c r="W159" s="228">
        <f>IF(TYPE(VLOOKUP(U159,Catalogue!$F$2:$J$259,5,0))=16,0,VLOOKUP(U159,Catalogue!$F$2:$J$259,5,0))</f>
        <v>0</v>
      </c>
      <c r="X159" s="256">
        <v>0.5</v>
      </c>
      <c r="Y159" s="256">
        <v>2.2999999999999998</v>
      </c>
      <c r="Z159" s="256">
        <v>2</v>
      </c>
      <c r="AA159" s="256">
        <f t="shared" ref="AA159:AA213" si="29">X159*Y159*Z159</f>
        <v>2.2999999999999998</v>
      </c>
      <c r="AB159" s="228">
        <f t="shared" si="24"/>
        <v>0</v>
      </c>
      <c r="AC159" s="228">
        <f t="shared" si="25"/>
        <v>0</v>
      </c>
      <c r="AD159" s="228">
        <f t="shared" si="26"/>
        <v>0</v>
      </c>
      <c r="AE159" s="231"/>
      <c r="AF159" s="227" t="str">
        <f>IF(TYPE(VLOOKUP(AE159,Catalogue!$F$2:$J$259,3,0))=16," ",VLOOKUP(AE159,Catalogue!$F$2:$J$259,3,0))</f>
        <v xml:space="preserve"> </v>
      </c>
      <c r="AG159" s="228">
        <f>IF(TYPE(VLOOKUP(AE159,Catalogue!$F$2:$J$259,5,0))=16,0,VLOOKUP(AE159,Catalogue!$F$2:$J$259,5,0))</f>
        <v>0</v>
      </c>
      <c r="AH159" s="227"/>
      <c r="AI159" s="228">
        <f t="shared" si="28"/>
        <v>0</v>
      </c>
      <c r="AJ159" s="228" t="s">
        <v>1166</v>
      </c>
      <c r="AK159" s="261">
        <f t="shared" si="27"/>
        <v>0</v>
      </c>
    </row>
    <row r="160" spans="1:37" ht="22.5">
      <c r="A160" s="402">
        <v>303</v>
      </c>
      <c r="B160" s="271"/>
      <c r="C160" s="258" t="s">
        <v>1167</v>
      </c>
      <c r="D160" s="258" t="s">
        <v>1168</v>
      </c>
      <c r="E160" s="258" t="s">
        <v>1169</v>
      </c>
      <c r="F160" s="258" t="s">
        <v>1163</v>
      </c>
      <c r="G160" s="258"/>
      <c r="H160" s="258" t="s">
        <v>1164</v>
      </c>
      <c r="I160" s="258" t="s">
        <v>1159</v>
      </c>
      <c r="J160" s="258" t="s">
        <v>226</v>
      </c>
      <c r="K160" s="227"/>
      <c r="L160" s="228">
        <f>IF(TYPE(VLOOKUP(K160,Catalogue!$F$2:$J$259,5,0))=16,0,VLOOKUP(K160,Catalogue!$F$2:$J$259,5,0))</f>
        <v>0</v>
      </c>
      <c r="M160" s="227"/>
      <c r="N160" s="228">
        <f>IF(TYPE(VLOOKUP(M160,Catalogue!$F$2:$J$259,5,0))=16,0,VLOOKUP(M160,Catalogue!$F$2:$J$259,5,0))</f>
        <v>0</v>
      </c>
      <c r="O160" s="231"/>
      <c r="P160" s="282" t="str">
        <f>IF(TYPE(VLOOKUP(O160,Catalogue!$F$2:$J$259,3,0))=16," ",VLOOKUP(O160,Catalogue!$F$2:$J$259,3,0))</f>
        <v xml:space="preserve"> </v>
      </c>
      <c r="Q160" s="228">
        <f>IF(TYPE(VLOOKUP(O160,Catalogue!$F$2:$J$259,5,0))=16,0,VLOOKUP(O160,Catalogue!$F$2:$J$259,5,0))</f>
        <v>0</v>
      </c>
      <c r="R160" s="231"/>
      <c r="S160" s="282" t="str">
        <f>IF(TYPE(VLOOKUP(R160,Catalogue!$F$2:$J$259,3,0))=16," ",VLOOKUP(R160,Catalogue!$F$2:$J$259,3,0))</f>
        <v xml:space="preserve"> </v>
      </c>
      <c r="T160" s="228">
        <f>IF(TYPE(VLOOKUP(R160,Catalogue!$F$2:$J$259,5,0))=16,0,VLOOKUP(R160,Catalogue!$F$2:$J$259,5,0))</f>
        <v>0</v>
      </c>
      <c r="U160" s="231"/>
      <c r="V160" s="227" t="str">
        <f>IF(TYPE(VLOOKUP(U160,Catalogue!$F$2:$J$259,3,0))=16," ",VLOOKUP(U160,Catalogue!$F$2:$J$259,3,0))</f>
        <v xml:space="preserve"> </v>
      </c>
      <c r="W160" s="228">
        <f>IF(TYPE(VLOOKUP(U160,Catalogue!$F$2:$J$259,5,0))=16,0,VLOOKUP(U160,Catalogue!$F$2:$J$259,5,0))</f>
        <v>0</v>
      </c>
      <c r="X160" s="256">
        <v>1.05</v>
      </c>
      <c r="Y160" s="256">
        <v>2.2000000000000002</v>
      </c>
      <c r="Z160" s="256">
        <v>1</v>
      </c>
      <c r="AA160" s="256">
        <f t="shared" si="29"/>
        <v>2.3100000000000005</v>
      </c>
      <c r="AB160" s="228">
        <f t="shared" si="24"/>
        <v>0</v>
      </c>
      <c r="AC160" s="228">
        <f t="shared" si="25"/>
        <v>0</v>
      </c>
      <c r="AD160" s="228">
        <f t="shared" si="26"/>
        <v>0</v>
      </c>
      <c r="AE160" s="231"/>
      <c r="AF160" s="227" t="str">
        <f>IF(TYPE(VLOOKUP(AE160,Catalogue!$F$2:$J$259,3,0))=16," ",VLOOKUP(AE160,Catalogue!$F$2:$J$259,3,0))</f>
        <v xml:space="preserve"> </v>
      </c>
      <c r="AG160" s="228">
        <f>IF(TYPE(VLOOKUP(AE160,Catalogue!$F$2:$J$259,5,0))=16,0,VLOOKUP(AE160,Catalogue!$F$2:$J$259,5,0))</f>
        <v>0</v>
      </c>
      <c r="AH160" s="227"/>
      <c r="AI160" s="228">
        <f t="shared" si="28"/>
        <v>0</v>
      </c>
      <c r="AJ160" s="228" t="s">
        <v>925</v>
      </c>
      <c r="AK160" s="261">
        <f t="shared" si="27"/>
        <v>0</v>
      </c>
    </row>
    <row r="161" spans="1:37" ht="22.5">
      <c r="A161" s="402"/>
      <c r="B161" s="271"/>
      <c r="C161" s="258" t="s">
        <v>1167</v>
      </c>
      <c r="D161" s="258" t="s">
        <v>1168</v>
      </c>
      <c r="E161" s="258" t="s">
        <v>1169</v>
      </c>
      <c r="F161" s="258" t="s">
        <v>1163</v>
      </c>
      <c r="G161" s="258"/>
      <c r="H161" s="258" t="s">
        <v>1164</v>
      </c>
      <c r="I161" s="258" t="s">
        <v>1159</v>
      </c>
      <c r="J161" s="258" t="s">
        <v>226</v>
      </c>
      <c r="K161" s="227"/>
      <c r="L161" s="228">
        <f>IF(TYPE(VLOOKUP(K161,Catalogue!$F$2:$J$259,5,0))=16,0,VLOOKUP(K161,Catalogue!$F$2:$J$259,5,0))</f>
        <v>0</v>
      </c>
      <c r="M161" s="227"/>
      <c r="N161" s="228">
        <f>IF(TYPE(VLOOKUP(M161,Catalogue!$F$2:$J$259,5,0))=16,0,VLOOKUP(M161,Catalogue!$F$2:$J$259,5,0))</f>
        <v>0</v>
      </c>
      <c r="O161" s="231"/>
      <c r="P161" s="282" t="str">
        <f>IF(TYPE(VLOOKUP(O161,Catalogue!$F$2:$J$259,3,0))=16," ",VLOOKUP(O161,Catalogue!$F$2:$J$259,3,0))</f>
        <v xml:space="preserve"> </v>
      </c>
      <c r="Q161" s="228">
        <f>IF(TYPE(VLOOKUP(O161,Catalogue!$F$2:$J$259,5,0))=16,0,VLOOKUP(O161,Catalogue!$F$2:$J$259,5,0))</f>
        <v>0</v>
      </c>
      <c r="R161" s="231"/>
      <c r="S161" s="282" t="str">
        <f>IF(TYPE(VLOOKUP(R161,Catalogue!$F$2:$J$259,3,0))=16," ",VLOOKUP(R161,Catalogue!$F$2:$J$259,3,0))</f>
        <v xml:space="preserve"> </v>
      </c>
      <c r="T161" s="228">
        <f>IF(TYPE(VLOOKUP(R161,Catalogue!$F$2:$J$259,5,0))=16,0,VLOOKUP(R161,Catalogue!$F$2:$J$259,5,0))</f>
        <v>0</v>
      </c>
      <c r="U161" s="231"/>
      <c r="V161" s="227" t="str">
        <f>IF(TYPE(VLOOKUP(U161,Catalogue!$F$2:$J$259,3,0))=16," ",VLOOKUP(U161,Catalogue!$F$2:$J$259,3,0))</f>
        <v xml:space="preserve"> </v>
      </c>
      <c r="W161" s="228">
        <f>IF(TYPE(VLOOKUP(U161,Catalogue!$F$2:$J$259,5,0))=16,0,VLOOKUP(U161,Catalogue!$F$2:$J$259,5,0))</f>
        <v>0</v>
      </c>
      <c r="X161" s="256">
        <v>0.74</v>
      </c>
      <c r="Y161" s="256">
        <v>0.78</v>
      </c>
      <c r="Z161" s="256">
        <v>1</v>
      </c>
      <c r="AA161" s="256">
        <f t="shared" si="29"/>
        <v>0.57720000000000005</v>
      </c>
      <c r="AB161" s="228">
        <f t="shared" si="24"/>
        <v>0</v>
      </c>
      <c r="AC161" s="228">
        <f t="shared" si="25"/>
        <v>0</v>
      </c>
      <c r="AD161" s="228">
        <f t="shared" si="26"/>
        <v>0</v>
      </c>
      <c r="AE161" s="231"/>
      <c r="AF161" s="227" t="str">
        <f>IF(TYPE(VLOOKUP(AE161,Catalogue!$F$2:$J$259,3,0))=16," ",VLOOKUP(AE161,Catalogue!$F$2:$J$259,3,0))</f>
        <v xml:space="preserve"> </v>
      </c>
      <c r="AG161" s="228">
        <f>IF(TYPE(VLOOKUP(AE161,Catalogue!$F$2:$J$259,5,0))=16,0,VLOOKUP(AE161,Catalogue!$F$2:$J$259,5,0))</f>
        <v>0</v>
      </c>
      <c r="AH161" s="227"/>
      <c r="AI161" s="228">
        <f t="shared" si="28"/>
        <v>0</v>
      </c>
      <c r="AJ161" s="228" t="s">
        <v>921</v>
      </c>
      <c r="AK161" s="261">
        <f t="shared" si="27"/>
        <v>0</v>
      </c>
    </row>
    <row r="162" spans="1:37" ht="22.5">
      <c r="A162" s="402"/>
      <c r="B162" s="271"/>
      <c r="C162" s="258" t="s">
        <v>1167</v>
      </c>
      <c r="D162" s="258" t="s">
        <v>1168</v>
      </c>
      <c r="E162" s="258" t="s">
        <v>1169</v>
      </c>
      <c r="F162" s="258" t="s">
        <v>1163</v>
      </c>
      <c r="G162" s="258"/>
      <c r="H162" s="258" t="s">
        <v>1164</v>
      </c>
      <c r="I162" s="258" t="s">
        <v>1159</v>
      </c>
      <c r="J162" s="258" t="s">
        <v>226</v>
      </c>
      <c r="K162" s="227"/>
      <c r="L162" s="228">
        <f>IF(TYPE(VLOOKUP(K162,Catalogue!$F$2:$J$259,5,0))=16,0,VLOOKUP(K162,Catalogue!$F$2:$J$259,5,0))</f>
        <v>0</v>
      </c>
      <c r="M162" s="227"/>
      <c r="N162" s="228">
        <f>IF(TYPE(VLOOKUP(M162,Catalogue!$F$2:$J$259,5,0))=16,0,VLOOKUP(M162,Catalogue!$F$2:$J$259,5,0))</f>
        <v>0</v>
      </c>
      <c r="O162" s="231"/>
      <c r="P162" s="282" t="str">
        <f>IF(TYPE(VLOOKUP(O162,Catalogue!$F$2:$J$259,3,0))=16," ",VLOOKUP(O162,Catalogue!$F$2:$J$259,3,0))</f>
        <v xml:space="preserve"> </v>
      </c>
      <c r="Q162" s="228">
        <f>IF(TYPE(VLOOKUP(O162,Catalogue!$F$2:$J$259,5,0))=16,0,VLOOKUP(O162,Catalogue!$F$2:$J$259,5,0))</f>
        <v>0</v>
      </c>
      <c r="R162" s="231"/>
      <c r="S162" s="282" t="str">
        <f>IF(TYPE(VLOOKUP(R162,Catalogue!$F$2:$J$259,3,0))=16," ",VLOOKUP(R162,Catalogue!$F$2:$J$259,3,0))</f>
        <v xml:space="preserve"> </v>
      </c>
      <c r="T162" s="228">
        <f>IF(TYPE(VLOOKUP(R162,Catalogue!$F$2:$J$259,5,0))=16,0,VLOOKUP(R162,Catalogue!$F$2:$J$259,5,0))</f>
        <v>0</v>
      </c>
      <c r="U162" s="231"/>
      <c r="V162" s="227" t="str">
        <f>IF(TYPE(VLOOKUP(U162,Catalogue!$F$2:$J$259,3,0))=16," ",VLOOKUP(U162,Catalogue!$F$2:$J$259,3,0))</f>
        <v xml:space="preserve"> </v>
      </c>
      <c r="W162" s="228">
        <f>IF(TYPE(VLOOKUP(U162,Catalogue!$F$2:$J$259,5,0))=16,0,VLOOKUP(U162,Catalogue!$F$2:$J$259,5,0))</f>
        <v>0</v>
      </c>
      <c r="X162" s="256">
        <v>1.6</v>
      </c>
      <c r="Y162" s="256">
        <v>0.78</v>
      </c>
      <c r="Z162" s="256">
        <v>1</v>
      </c>
      <c r="AA162" s="256">
        <f t="shared" si="29"/>
        <v>1.2480000000000002</v>
      </c>
      <c r="AB162" s="228">
        <f t="shared" si="24"/>
        <v>0</v>
      </c>
      <c r="AC162" s="228">
        <f t="shared" si="25"/>
        <v>0</v>
      </c>
      <c r="AD162" s="228">
        <f t="shared" si="26"/>
        <v>0</v>
      </c>
      <c r="AE162" s="231"/>
      <c r="AF162" s="227" t="str">
        <f>IF(TYPE(VLOOKUP(AE162,Catalogue!$F$2:$J$259,3,0))=16," ",VLOOKUP(AE162,Catalogue!$F$2:$J$259,3,0))</f>
        <v xml:space="preserve"> </v>
      </c>
      <c r="AG162" s="228">
        <f>IF(TYPE(VLOOKUP(AE162,Catalogue!$F$2:$J$259,5,0))=16,0,VLOOKUP(AE162,Catalogue!$F$2:$J$259,5,0))</f>
        <v>0</v>
      </c>
      <c r="AH162" s="227"/>
      <c r="AI162" s="228">
        <f t="shared" si="28"/>
        <v>0</v>
      </c>
      <c r="AJ162" s="228" t="s">
        <v>939</v>
      </c>
      <c r="AK162" s="261">
        <f t="shared" si="27"/>
        <v>0</v>
      </c>
    </row>
    <row r="163" spans="1:37" ht="22.5">
      <c r="A163" s="402">
        <v>304</v>
      </c>
      <c r="B163" s="271"/>
      <c r="C163" s="258" t="s">
        <v>1170</v>
      </c>
      <c r="D163" s="258" t="s">
        <v>1171</v>
      </c>
      <c r="E163" s="258" t="s">
        <v>1172</v>
      </c>
      <c r="F163" s="258" t="s">
        <v>1173</v>
      </c>
      <c r="G163" s="258"/>
      <c r="H163" s="258" t="s">
        <v>1164</v>
      </c>
      <c r="I163" s="258" t="s">
        <v>1159</v>
      </c>
      <c r="J163" s="258" t="s">
        <v>226</v>
      </c>
      <c r="K163" s="227" t="s">
        <v>242</v>
      </c>
      <c r="L163" s="228">
        <f>IF(TYPE(VLOOKUP(K163,Catalogue!$F$2:$J$259,5,0))=16,0,VLOOKUP(K163,Catalogue!$F$2:$J$259,5,0))</f>
        <v>40000</v>
      </c>
      <c r="M163" s="227"/>
      <c r="N163" s="228">
        <f>IF(TYPE(VLOOKUP(M163,Catalogue!$F$2:$J$259,5,0))=16,0,VLOOKUP(M163,Catalogue!$F$2:$J$259,5,0))</f>
        <v>0</v>
      </c>
      <c r="O163" s="231"/>
      <c r="P163" s="282" t="str">
        <f>IF(TYPE(VLOOKUP(O163,Catalogue!$F$2:$J$259,3,0))=16," ",VLOOKUP(O163,Catalogue!$F$2:$J$259,3,0))</f>
        <v xml:space="preserve"> </v>
      </c>
      <c r="Q163" s="228">
        <f>IF(TYPE(VLOOKUP(O163,Catalogue!$F$2:$J$259,5,0))=16,0,VLOOKUP(O163,Catalogue!$F$2:$J$259,5,0))</f>
        <v>0</v>
      </c>
      <c r="R163" s="231"/>
      <c r="S163" s="282" t="str">
        <f>IF(TYPE(VLOOKUP(R163,Catalogue!$F$2:$J$259,3,0))=16," ",VLOOKUP(R163,Catalogue!$F$2:$J$259,3,0))</f>
        <v xml:space="preserve"> </v>
      </c>
      <c r="T163" s="228">
        <f>IF(TYPE(VLOOKUP(R163,Catalogue!$F$2:$J$259,5,0))=16,0,VLOOKUP(R163,Catalogue!$F$2:$J$259,5,0))</f>
        <v>0</v>
      </c>
      <c r="U163" s="231"/>
      <c r="V163" s="227" t="str">
        <f>IF(TYPE(VLOOKUP(U163,Catalogue!$F$2:$J$259,3,0))=16," ",VLOOKUP(U163,Catalogue!$F$2:$J$259,3,0))</f>
        <v xml:space="preserve"> </v>
      </c>
      <c r="W163" s="228">
        <f>IF(TYPE(VLOOKUP(U163,Catalogue!$F$2:$J$259,5,0))=16,0,VLOOKUP(U163,Catalogue!$F$2:$J$259,5,0))</f>
        <v>0</v>
      </c>
      <c r="X163" s="256"/>
      <c r="Y163" s="256"/>
      <c r="Z163" s="256"/>
      <c r="AA163" s="256">
        <f t="shared" si="29"/>
        <v>0</v>
      </c>
      <c r="AB163" s="228">
        <f t="shared" si="24"/>
        <v>0</v>
      </c>
      <c r="AC163" s="228">
        <f t="shared" si="25"/>
        <v>0</v>
      </c>
      <c r="AD163" s="228">
        <f t="shared" si="26"/>
        <v>0</v>
      </c>
      <c r="AE163" s="231"/>
      <c r="AF163" s="227" t="str">
        <f>IF(TYPE(VLOOKUP(AE163,Catalogue!$F$2:$J$259,3,0))=16," ",VLOOKUP(AE163,Catalogue!$F$2:$J$259,3,0))</f>
        <v xml:space="preserve"> </v>
      </c>
      <c r="AG163" s="228">
        <f>IF(TYPE(VLOOKUP(AE163,Catalogue!$F$2:$J$259,5,0))=16,0,VLOOKUP(AE163,Catalogue!$F$2:$J$259,5,0))</f>
        <v>0</v>
      </c>
      <c r="AH163" s="227"/>
      <c r="AI163" s="228">
        <f t="shared" si="28"/>
        <v>0</v>
      </c>
      <c r="AJ163" s="228" t="s">
        <v>933</v>
      </c>
      <c r="AK163" s="261">
        <f t="shared" si="27"/>
        <v>40000</v>
      </c>
    </row>
    <row r="164" spans="1:37" ht="22.5">
      <c r="A164" s="402"/>
      <c r="B164" s="271"/>
      <c r="C164" s="258" t="s">
        <v>1170</v>
      </c>
      <c r="D164" s="258" t="s">
        <v>1171</v>
      </c>
      <c r="E164" s="258" t="s">
        <v>1172</v>
      </c>
      <c r="F164" s="258" t="s">
        <v>1173</v>
      </c>
      <c r="G164" s="258"/>
      <c r="H164" s="258" t="s">
        <v>1164</v>
      </c>
      <c r="I164" s="258" t="s">
        <v>1159</v>
      </c>
      <c r="J164" s="258" t="s">
        <v>226</v>
      </c>
      <c r="K164" s="227"/>
      <c r="L164" s="228">
        <f>IF(TYPE(VLOOKUP(K164,Catalogue!$F$2:$J$259,5,0))=16,0,VLOOKUP(K164,Catalogue!$F$2:$J$259,5,0))</f>
        <v>0</v>
      </c>
      <c r="M164" s="227"/>
      <c r="N164" s="228">
        <f>IF(TYPE(VLOOKUP(M164,Catalogue!$F$2:$J$259,5,0))=16,0,VLOOKUP(M164,Catalogue!$F$2:$J$259,5,0))</f>
        <v>0</v>
      </c>
      <c r="O164" s="231"/>
      <c r="P164" s="282" t="str">
        <f>IF(TYPE(VLOOKUP(O164,Catalogue!$F$2:$J$259,3,0))=16," ",VLOOKUP(O164,Catalogue!$F$2:$J$259,3,0))</f>
        <v xml:space="preserve"> </v>
      </c>
      <c r="Q164" s="228">
        <f>IF(TYPE(VLOOKUP(O164,Catalogue!$F$2:$J$259,5,0))=16,0,VLOOKUP(O164,Catalogue!$F$2:$J$259,5,0))</f>
        <v>0</v>
      </c>
      <c r="R164" s="231"/>
      <c r="S164" s="282" t="str">
        <f>IF(TYPE(VLOOKUP(R164,Catalogue!$F$2:$J$259,3,0))=16," ",VLOOKUP(R164,Catalogue!$F$2:$J$259,3,0))</f>
        <v xml:space="preserve"> </v>
      </c>
      <c r="T164" s="228">
        <f>IF(TYPE(VLOOKUP(R164,Catalogue!$F$2:$J$259,5,0))=16,0,VLOOKUP(R164,Catalogue!$F$2:$J$259,5,0))</f>
        <v>0</v>
      </c>
      <c r="U164" s="231"/>
      <c r="V164" s="227" t="str">
        <f>IF(TYPE(VLOOKUP(U164,Catalogue!$F$2:$J$259,3,0))=16," ",VLOOKUP(U164,Catalogue!$F$2:$J$259,3,0))</f>
        <v xml:space="preserve"> </v>
      </c>
      <c r="W164" s="228">
        <f>IF(TYPE(VLOOKUP(U164,Catalogue!$F$2:$J$259,5,0))=16,0,VLOOKUP(U164,Catalogue!$F$2:$J$259,5,0))</f>
        <v>0</v>
      </c>
      <c r="X164" s="256"/>
      <c r="Y164" s="256"/>
      <c r="Z164" s="256"/>
      <c r="AA164" s="256">
        <f t="shared" si="29"/>
        <v>0</v>
      </c>
      <c r="AB164" s="228">
        <f t="shared" si="24"/>
        <v>0</v>
      </c>
      <c r="AC164" s="228">
        <f t="shared" si="25"/>
        <v>0</v>
      </c>
      <c r="AD164" s="228">
        <f t="shared" si="26"/>
        <v>0</v>
      </c>
      <c r="AE164" s="231"/>
      <c r="AF164" s="227" t="str">
        <f>IF(TYPE(VLOOKUP(AE164,Catalogue!$F$2:$J$259,3,0))=16," ",VLOOKUP(AE164,Catalogue!$F$2:$J$259,3,0))</f>
        <v xml:space="preserve"> </v>
      </c>
      <c r="AG164" s="228">
        <f>IF(TYPE(VLOOKUP(AE164,Catalogue!$F$2:$J$259,5,0))=16,0,VLOOKUP(AE164,Catalogue!$F$2:$J$259,5,0))</f>
        <v>0</v>
      </c>
      <c r="AH164" s="227"/>
      <c r="AI164" s="228">
        <f t="shared" si="28"/>
        <v>0</v>
      </c>
      <c r="AJ164" s="228" t="s">
        <v>924</v>
      </c>
      <c r="AK164" s="261">
        <f t="shared" si="27"/>
        <v>0</v>
      </c>
    </row>
    <row r="165" spans="1:37" ht="22.5">
      <c r="A165" s="402">
        <v>305</v>
      </c>
      <c r="B165" s="271"/>
      <c r="C165" s="258"/>
      <c r="D165" s="258" t="s">
        <v>1174</v>
      </c>
      <c r="E165" s="258">
        <v>139</v>
      </c>
      <c r="F165" s="258" t="s">
        <v>1175</v>
      </c>
      <c r="G165" s="258"/>
      <c r="H165" s="258" t="s">
        <v>1176</v>
      </c>
      <c r="I165" s="258" t="s">
        <v>1159</v>
      </c>
      <c r="J165" s="258" t="s">
        <v>226</v>
      </c>
      <c r="K165" s="227" t="s">
        <v>242</v>
      </c>
      <c r="L165" s="228">
        <f>IF(TYPE(VLOOKUP(K165,Catalogue!$F$2:$J$259,5,0))=16,0,VLOOKUP(K165,Catalogue!$F$2:$J$259,5,0))</f>
        <v>40000</v>
      </c>
      <c r="M165" s="227"/>
      <c r="N165" s="228">
        <f>IF(TYPE(VLOOKUP(M165,Catalogue!$F$2:$J$259,5,0))=16,0,VLOOKUP(M165,Catalogue!$F$2:$J$259,5,0))</f>
        <v>0</v>
      </c>
      <c r="O165" s="231"/>
      <c r="P165" s="282" t="str">
        <f>IF(TYPE(VLOOKUP(O165,Catalogue!$F$2:$J$259,3,0))=16," ",VLOOKUP(O165,Catalogue!$F$2:$J$259,3,0))</f>
        <v xml:space="preserve"> </v>
      </c>
      <c r="Q165" s="228">
        <f>IF(TYPE(VLOOKUP(O165,Catalogue!$F$2:$J$259,5,0))=16,0,VLOOKUP(O165,Catalogue!$F$2:$J$259,5,0))</f>
        <v>0</v>
      </c>
      <c r="R165" s="231"/>
      <c r="S165" s="282" t="str">
        <f>IF(TYPE(VLOOKUP(R165,Catalogue!$F$2:$J$259,3,0))=16," ",VLOOKUP(R165,Catalogue!$F$2:$J$259,3,0))</f>
        <v xml:space="preserve"> </v>
      </c>
      <c r="T165" s="228">
        <f>IF(TYPE(VLOOKUP(R165,Catalogue!$F$2:$J$259,5,0))=16,0,VLOOKUP(R165,Catalogue!$F$2:$J$259,5,0))</f>
        <v>0</v>
      </c>
      <c r="U165" s="231"/>
      <c r="V165" s="227" t="str">
        <f>IF(TYPE(VLOOKUP(U165,Catalogue!$F$2:$J$259,3,0))=16," ",VLOOKUP(U165,Catalogue!$F$2:$J$259,3,0))</f>
        <v xml:space="preserve"> </v>
      </c>
      <c r="W165" s="228">
        <f>IF(TYPE(VLOOKUP(U165,Catalogue!$F$2:$J$259,5,0))=16,0,VLOOKUP(U165,Catalogue!$F$2:$J$259,5,0))</f>
        <v>0</v>
      </c>
      <c r="X165" s="256">
        <v>0.75</v>
      </c>
      <c r="Y165" s="256">
        <v>2.4</v>
      </c>
      <c r="Z165" s="256">
        <v>1</v>
      </c>
      <c r="AA165" s="256">
        <f t="shared" si="29"/>
        <v>1.7999999999999998</v>
      </c>
      <c r="AB165" s="228">
        <f t="shared" si="24"/>
        <v>0</v>
      </c>
      <c r="AC165" s="228">
        <f t="shared" si="25"/>
        <v>0</v>
      </c>
      <c r="AD165" s="228">
        <f t="shared" si="26"/>
        <v>0</v>
      </c>
      <c r="AE165" s="231"/>
      <c r="AF165" s="227" t="str">
        <f>IF(TYPE(VLOOKUP(AE165,Catalogue!$F$2:$J$259,3,0))=16," ",VLOOKUP(AE165,Catalogue!$F$2:$J$259,3,0))</f>
        <v xml:space="preserve"> </v>
      </c>
      <c r="AG165" s="228">
        <f>IF(TYPE(VLOOKUP(AE165,Catalogue!$F$2:$J$259,5,0))=16,0,VLOOKUP(AE165,Catalogue!$F$2:$J$259,5,0))</f>
        <v>0</v>
      </c>
      <c r="AH165" s="227"/>
      <c r="AI165" s="228">
        <f t="shared" si="28"/>
        <v>0</v>
      </c>
      <c r="AJ165" s="228" t="s">
        <v>987</v>
      </c>
      <c r="AK165" s="261">
        <f t="shared" si="27"/>
        <v>40000</v>
      </c>
    </row>
    <row r="166" spans="1:37" ht="22.5">
      <c r="A166" s="402"/>
      <c r="B166" s="271"/>
      <c r="C166" s="258"/>
      <c r="D166" s="258" t="s">
        <v>1174</v>
      </c>
      <c r="E166" s="258">
        <v>139</v>
      </c>
      <c r="F166" s="258" t="s">
        <v>1175</v>
      </c>
      <c r="G166" s="258"/>
      <c r="H166" s="258" t="s">
        <v>1176</v>
      </c>
      <c r="I166" s="258" t="s">
        <v>1159</v>
      </c>
      <c r="J166" s="258" t="s">
        <v>226</v>
      </c>
      <c r="K166" s="227"/>
      <c r="L166" s="228">
        <f>IF(TYPE(VLOOKUP(K166,Catalogue!$F$2:$J$259,5,0))=16,0,VLOOKUP(K166,Catalogue!$F$2:$J$259,5,0))</f>
        <v>0</v>
      </c>
      <c r="M166" s="227"/>
      <c r="N166" s="228">
        <f>IF(TYPE(VLOOKUP(M166,Catalogue!$F$2:$J$259,5,0))=16,0,VLOOKUP(M166,Catalogue!$F$2:$J$259,5,0))</f>
        <v>0</v>
      </c>
      <c r="O166" s="231"/>
      <c r="P166" s="282" t="str">
        <f>IF(TYPE(VLOOKUP(O166,Catalogue!$F$2:$J$259,3,0))=16," ",VLOOKUP(O166,Catalogue!$F$2:$J$259,3,0))</f>
        <v xml:space="preserve"> </v>
      </c>
      <c r="Q166" s="228">
        <f>IF(TYPE(VLOOKUP(O166,Catalogue!$F$2:$J$259,5,0))=16,0,VLOOKUP(O166,Catalogue!$F$2:$J$259,5,0))</f>
        <v>0</v>
      </c>
      <c r="R166" s="231"/>
      <c r="S166" s="282" t="str">
        <f>IF(TYPE(VLOOKUP(R166,Catalogue!$F$2:$J$259,3,0))=16," ",VLOOKUP(R166,Catalogue!$F$2:$J$259,3,0))</f>
        <v xml:space="preserve"> </v>
      </c>
      <c r="T166" s="228">
        <f>IF(TYPE(VLOOKUP(R166,Catalogue!$F$2:$J$259,5,0))=16,0,VLOOKUP(R166,Catalogue!$F$2:$J$259,5,0))</f>
        <v>0</v>
      </c>
      <c r="U166" s="231"/>
      <c r="V166" s="227" t="str">
        <f>IF(TYPE(VLOOKUP(U166,Catalogue!$F$2:$J$259,3,0))=16," ",VLOOKUP(U166,Catalogue!$F$2:$J$259,3,0))</f>
        <v xml:space="preserve"> </v>
      </c>
      <c r="W166" s="228">
        <f>IF(TYPE(VLOOKUP(U166,Catalogue!$F$2:$J$259,5,0))=16,0,VLOOKUP(U166,Catalogue!$F$2:$J$259,5,0))</f>
        <v>0</v>
      </c>
      <c r="X166" s="256">
        <v>0.72</v>
      </c>
      <c r="Y166" s="256">
        <v>2.4</v>
      </c>
      <c r="Z166" s="256">
        <v>1</v>
      </c>
      <c r="AA166" s="256">
        <f t="shared" si="29"/>
        <v>1.728</v>
      </c>
      <c r="AB166" s="228">
        <f t="shared" si="24"/>
        <v>0</v>
      </c>
      <c r="AC166" s="228">
        <f t="shared" si="25"/>
        <v>0</v>
      </c>
      <c r="AD166" s="228">
        <f t="shared" si="26"/>
        <v>0</v>
      </c>
      <c r="AE166" s="231"/>
      <c r="AF166" s="227" t="str">
        <f>IF(TYPE(VLOOKUP(AE166,Catalogue!$F$2:$J$259,3,0))=16," ",VLOOKUP(AE166,Catalogue!$F$2:$J$259,3,0))</f>
        <v xml:space="preserve"> </v>
      </c>
      <c r="AG166" s="228">
        <f>IF(TYPE(VLOOKUP(AE166,Catalogue!$F$2:$J$259,5,0))=16,0,VLOOKUP(AE166,Catalogue!$F$2:$J$259,5,0))</f>
        <v>0</v>
      </c>
      <c r="AH166" s="227"/>
      <c r="AI166" s="228">
        <f t="shared" si="28"/>
        <v>0</v>
      </c>
      <c r="AJ166" s="228" t="s">
        <v>921</v>
      </c>
      <c r="AK166" s="261">
        <f t="shared" si="27"/>
        <v>0</v>
      </c>
    </row>
    <row r="167" spans="1:37" ht="22.5">
      <c r="A167" s="402">
        <v>306</v>
      </c>
      <c r="B167" s="271"/>
      <c r="C167" s="258" t="s">
        <v>1177</v>
      </c>
      <c r="D167" s="258" t="s">
        <v>1178</v>
      </c>
      <c r="E167" s="258" t="s">
        <v>1179</v>
      </c>
      <c r="F167" s="258" t="s">
        <v>1180</v>
      </c>
      <c r="G167" s="258"/>
      <c r="H167" s="258" t="s">
        <v>1181</v>
      </c>
      <c r="I167" s="258" t="s">
        <v>1159</v>
      </c>
      <c r="J167" s="258" t="s">
        <v>226</v>
      </c>
      <c r="K167" s="227" t="s">
        <v>242</v>
      </c>
      <c r="L167" s="228">
        <f>IF(TYPE(VLOOKUP(K167,Catalogue!$F$2:$J$259,5,0))=16,0,VLOOKUP(K167,Catalogue!$F$2:$J$259,5,0))</f>
        <v>40000</v>
      </c>
      <c r="M167" s="227"/>
      <c r="N167" s="228">
        <f>IF(TYPE(VLOOKUP(M167,Catalogue!$F$2:$J$259,5,0))=16,0,VLOOKUP(M167,Catalogue!$F$2:$J$259,5,0))</f>
        <v>0</v>
      </c>
      <c r="O167" s="231"/>
      <c r="P167" s="282" t="str">
        <f>IF(TYPE(VLOOKUP(O167,Catalogue!$F$2:$J$259,3,0))=16," ",VLOOKUP(O167,Catalogue!$F$2:$J$259,3,0))</f>
        <v xml:space="preserve"> </v>
      </c>
      <c r="Q167" s="228">
        <f>IF(TYPE(VLOOKUP(O167,Catalogue!$F$2:$J$259,5,0))=16,0,VLOOKUP(O167,Catalogue!$F$2:$J$259,5,0))</f>
        <v>0</v>
      </c>
      <c r="R167" s="231"/>
      <c r="S167" s="282" t="str">
        <f>IF(TYPE(VLOOKUP(R167,Catalogue!$F$2:$J$259,3,0))=16," ",VLOOKUP(R167,Catalogue!$F$2:$J$259,3,0))</f>
        <v xml:space="preserve"> </v>
      </c>
      <c r="T167" s="228">
        <f>IF(TYPE(VLOOKUP(R167,Catalogue!$F$2:$J$259,5,0))=16,0,VLOOKUP(R167,Catalogue!$F$2:$J$259,5,0))</f>
        <v>0</v>
      </c>
      <c r="U167" s="231"/>
      <c r="V167" s="227" t="str">
        <f>IF(TYPE(VLOOKUP(U167,Catalogue!$F$2:$J$259,3,0))=16," ",VLOOKUP(U167,Catalogue!$F$2:$J$259,3,0))</f>
        <v xml:space="preserve"> </v>
      </c>
      <c r="W167" s="228">
        <f>IF(TYPE(VLOOKUP(U167,Catalogue!$F$2:$J$259,5,0))=16,0,VLOOKUP(U167,Catalogue!$F$2:$J$259,5,0))</f>
        <v>0</v>
      </c>
      <c r="X167" s="256">
        <v>2.44</v>
      </c>
      <c r="Y167" s="256">
        <v>0.62</v>
      </c>
      <c r="Z167" s="256">
        <v>1</v>
      </c>
      <c r="AA167" s="256">
        <f t="shared" si="29"/>
        <v>1.5127999999999999</v>
      </c>
      <c r="AB167" s="228">
        <f t="shared" si="24"/>
        <v>0</v>
      </c>
      <c r="AC167" s="228">
        <f t="shared" si="25"/>
        <v>0</v>
      </c>
      <c r="AD167" s="228">
        <f t="shared" si="26"/>
        <v>0</v>
      </c>
      <c r="AE167" s="231"/>
      <c r="AF167" s="227" t="str">
        <f>IF(TYPE(VLOOKUP(AE167,Catalogue!$F$2:$J$259,3,0))=16," ",VLOOKUP(AE167,Catalogue!$F$2:$J$259,3,0))</f>
        <v xml:space="preserve"> </v>
      </c>
      <c r="AG167" s="228">
        <f>IF(TYPE(VLOOKUP(AE167,Catalogue!$F$2:$J$259,5,0))=16,0,VLOOKUP(AE167,Catalogue!$F$2:$J$259,5,0))</f>
        <v>0</v>
      </c>
      <c r="AH167" s="227"/>
      <c r="AI167" s="228">
        <f t="shared" si="28"/>
        <v>0</v>
      </c>
      <c r="AJ167" s="228" t="s">
        <v>923</v>
      </c>
      <c r="AK167" s="261">
        <f t="shared" si="27"/>
        <v>40000</v>
      </c>
    </row>
    <row r="168" spans="1:37" ht="22.5">
      <c r="A168" s="402"/>
      <c r="B168" s="271"/>
      <c r="C168" s="258" t="s">
        <v>1177</v>
      </c>
      <c r="D168" s="258" t="s">
        <v>1178</v>
      </c>
      <c r="E168" s="258" t="s">
        <v>1179</v>
      </c>
      <c r="F168" s="258" t="s">
        <v>1180</v>
      </c>
      <c r="G168" s="258"/>
      <c r="H168" s="258" t="s">
        <v>1181</v>
      </c>
      <c r="I168" s="258" t="s">
        <v>1159</v>
      </c>
      <c r="J168" s="258" t="s">
        <v>226</v>
      </c>
      <c r="K168" s="227"/>
      <c r="L168" s="228">
        <f>IF(TYPE(VLOOKUP(K168,Catalogue!$F$2:$J$259,5,0))=16,0,VLOOKUP(K168,Catalogue!$F$2:$J$259,5,0))</f>
        <v>0</v>
      </c>
      <c r="M168" s="227"/>
      <c r="N168" s="228">
        <f>IF(TYPE(VLOOKUP(M168,Catalogue!$F$2:$J$259,5,0))=16,0,VLOOKUP(M168,Catalogue!$F$2:$J$259,5,0))</f>
        <v>0</v>
      </c>
      <c r="O168" s="231"/>
      <c r="P168" s="282" t="str">
        <f>IF(TYPE(VLOOKUP(O168,Catalogue!$F$2:$J$259,3,0))=16," ",VLOOKUP(O168,Catalogue!$F$2:$J$259,3,0))</f>
        <v xml:space="preserve"> </v>
      </c>
      <c r="Q168" s="228">
        <f>IF(TYPE(VLOOKUP(O168,Catalogue!$F$2:$J$259,5,0))=16,0,VLOOKUP(O168,Catalogue!$F$2:$J$259,5,0))</f>
        <v>0</v>
      </c>
      <c r="R168" s="231"/>
      <c r="S168" s="282" t="str">
        <f>IF(TYPE(VLOOKUP(R168,Catalogue!$F$2:$J$259,3,0))=16," ",VLOOKUP(R168,Catalogue!$F$2:$J$259,3,0))</f>
        <v xml:space="preserve"> </v>
      </c>
      <c r="T168" s="228">
        <f>IF(TYPE(VLOOKUP(R168,Catalogue!$F$2:$J$259,5,0))=16,0,VLOOKUP(R168,Catalogue!$F$2:$J$259,5,0))</f>
        <v>0</v>
      </c>
      <c r="U168" s="231"/>
      <c r="V168" s="227" t="str">
        <f>IF(TYPE(VLOOKUP(U168,Catalogue!$F$2:$J$259,3,0))=16," ",VLOOKUP(U168,Catalogue!$F$2:$J$259,3,0))</f>
        <v xml:space="preserve"> </v>
      </c>
      <c r="W168" s="228">
        <f>IF(TYPE(VLOOKUP(U168,Catalogue!$F$2:$J$259,5,0))=16,0,VLOOKUP(U168,Catalogue!$F$2:$J$259,5,0))</f>
        <v>0</v>
      </c>
      <c r="X168" s="256">
        <v>3.2</v>
      </c>
      <c r="Y168" s="256">
        <v>0.62</v>
      </c>
      <c r="Z168" s="256">
        <v>1</v>
      </c>
      <c r="AA168" s="256">
        <f t="shared" si="29"/>
        <v>1.984</v>
      </c>
      <c r="AB168" s="228">
        <f t="shared" si="24"/>
        <v>0</v>
      </c>
      <c r="AC168" s="228">
        <f t="shared" si="25"/>
        <v>0</v>
      </c>
      <c r="AD168" s="228">
        <f t="shared" si="26"/>
        <v>0</v>
      </c>
      <c r="AE168" s="231"/>
      <c r="AF168" s="227" t="str">
        <f>IF(TYPE(VLOOKUP(AE168,Catalogue!$F$2:$J$259,3,0))=16," ",VLOOKUP(AE168,Catalogue!$F$2:$J$259,3,0))</f>
        <v xml:space="preserve"> </v>
      </c>
      <c r="AG168" s="228">
        <f>IF(TYPE(VLOOKUP(AE168,Catalogue!$F$2:$J$259,5,0))=16,0,VLOOKUP(AE168,Catalogue!$F$2:$J$259,5,0))</f>
        <v>0</v>
      </c>
      <c r="AH168" s="227"/>
      <c r="AI168" s="228">
        <f t="shared" si="28"/>
        <v>0</v>
      </c>
      <c r="AJ168" s="228" t="s">
        <v>1182</v>
      </c>
      <c r="AK168" s="261">
        <f t="shared" si="27"/>
        <v>0</v>
      </c>
    </row>
    <row r="169" spans="1:37" ht="22.5">
      <c r="A169" s="402"/>
      <c r="B169" s="271"/>
      <c r="C169" s="258" t="s">
        <v>1177</v>
      </c>
      <c r="D169" s="258" t="s">
        <v>1178</v>
      </c>
      <c r="E169" s="258" t="s">
        <v>1179</v>
      </c>
      <c r="F169" s="258" t="s">
        <v>1180</v>
      </c>
      <c r="G169" s="258"/>
      <c r="H169" s="258" t="s">
        <v>1181</v>
      </c>
      <c r="I169" s="258" t="s">
        <v>1159</v>
      </c>
      <c r="J169" s="258" t="s">
        <v>226</v>
      </c>
      <c r="K169" s="227"/>
      <c r="L169" s="228">
        <f>IF(TYPE(VLOOKUP(K169,Catalogue!$F$2:$J$259,5,0))=16,0,VLOOKUP(K169,Catalogue!$F$2:$J$259,5,0))</f>
        <v>0</v>
      </c>
      <c r="M169" s="227"/>
      <c r="N169" s="228">
        <f>IF(TYPE(VLOOKUP(M169,Catalogue!$F$2:$J$259,5,0))=16,0,VLOOKUP(M169,Catalogue!$F$2:$J$259,5,0))</f>
        <v>0</v>
      </c>
      <c r="O169" s="231"/>
      <c r="P169" s="282" t="str">
        <f>IF(TYPE(VLOOKUP(O169,Catalogue!$F$2:$J$259,3,0))=16," ",VLOOKUP(O169,Catalogue!$F$2:$J$259,3,0))</f>
        <v xml:space="preserve"> </v>
      </c>
      <c r="Q169" s="228">
        <f>IF(TYPE(VLOOKUP(O169,Catalogue!$F$2:$J$259,5,0))=16,0,VLOOKUP(O169,Catalogue!$F$2:$J$259,5,0))</f>
        <v>0</v>
      </c>
      <c r="R169" s="231"/>
      <c r="S169" s="282" t="str">
        <f>IF(TYPE(VLOOKUP(R169,Catalogue!$F$2:$J$259,3,0))=16," ",VLOOKUP(R169,Catalogue!$F$2:$J$259,3,0))</f>
        <v xml:space="preserve"> </v>
      </c>
      <c r="T169" s="228">
        <f>IF(TYPE(VLOOKUP(R169,Catalogue!$F$2:$J$259,5,0))=16,0,VLOOKUP(R169,Catalogue!$F$2:$J$259,5,0))</f>
        <v>0</v>
      </c>
      <c r="U169" s="231"/>
      <c r="V169" s="227" t="str">
        <f>IF(TYPE(VLOOKUP(U169,Catalogue!$F$2:$J$259,3,0))=16," ",VLOOKUP(U169,Catalogue!$F$2:$J$259,3,0))</f>
        <v xml:space="preserve"> </v>
      </c>
      <c r="W169" s="228">
        <f>IF(TYPE(VLOOKUP(U169,Catalogue!$F$2:$J$259,5,0))=16,0,VLOOKUP(U169,Catalogue!$F$2:$J$259,5,0))</f>
        <v>0</v>
      </c>
      <c r="X169" s="256">
        <v>1.17</v>
      </c>
      <c r="Y169" s="256">
        <v>0.68</v>
      </c>
      <c r="Z169" s="256">
        <v>1</v>
      </c>
      <c r="AA169" s="256">
        <f t="shared" si="29"/>
        <v>0.79559999999999997</v>
      </c>
      <c r="AB169" s="228">
        <f t="shared" si="24"/>
        <v>0</v>
      </c>
      <c r="AC169" s="228">
        <f t="shared" si="25"/>
        <v>0</v>
      </c>
      <c r="AD169" s="228">
        <f t="shared" si="26"/>
        <v>0</v>
      </c>
      <c r="AE169" s="231"/>
      <c r="AF169" s="227" t="str">
        <f>IF(TYPE(VLOOKUP(AE169,Catalogue!$F$2:$J$259,3,0))=16," ",VLOOKUP(AE169,Catalogue!$F$2:$J$259,3,0))</f>
        <v xml:space="preserve"> </v>
      </c>
      <c r="AG169" s="228">
        <f>IF(TYPE(VLOOKUP(AE169,Catalogue!$F$2:$J$259,5,0))=16,0,VLOOKUP(AE169,Catalogue!$F$2:$J$259,5,0))</f>
        <v>0</v>
      </c>
      <c r="AH169" s="227"/>
      <c r="AI169" s="228">
        <f t="shared" si="28"/>
        <v>0</v>
      </c>
      <c r="AJ169" s="228" t="s">
        <v>939</v>
      </c>
      <c r="AK169" s="261">
        <f t="shared" si="27"/>
        <v>0</v>
      </c>
    </row>
    <row r="170" spans="1:37" ht="22.5">
      <c r="A170" s="402"/>
      <c r="B170" s="271"/>
      <c r="C170" s="258" t="s">
        <v>1177</v>
      </c>
      <c r="D170" s="258" t="s">
        <v>1178</v>
      </c>
      <c r="E170" s="258" t="s">
        <v>1179</v>
      </c>
      <c r="F170" s="258" t="s">
        <v>1180</v>
      </c>
      <c r="G170" s="258"/>
      <c r="H170" s="258" t="s">
        <v>1181</v>
      </c>
      <c r="I170" s="258" t="s">
        <v>1159</v>
      </c>
      <c r="J170" s="258" t="s">
        <v>226</v>
      </c>
      <c r="K170" s="227"/>
      <c r="L170" s="228">
        <f>IF(TYPE(VLOOKUP(K170,Catalogue!$F$2:$J$259,5,0))=16,0,VLOOKUP(K170,Catalogue!$F$2:$J$259,5,0))</f>
        <v>0</v>
      </c>
      <c r="M170" s="227"/>
      <c r="N170" s="228">
        <f>IF(TYPE(VLOOKUP(M170,Catalogue!$F$2:$J$259,5,0))=16,0,VLOOKUP(M170,Catalogue!$F$2:$J$259,5,0))</f>
        <v>0</v>
      </c>
      <c r="O170" s="231"/>
      <c r="P170" s="282" t="str">
        <f>IF(TYPE(VLOOKUP(O170,Catalogue!$F$2:$J$259,3,0))=16," ",VLOOKUP(O170,Catalogue!$F$2:$J$259,3,0))</f>
        <v xml:space="preserve"> </v>
      </c>
      <c r="Q170" s="228">
        <f>IF(TYPE(VLOOKUP(O170,Catalogue!$F$2:$J$259,5,0))=16,0,VLOOKUP(O170,Catalogue!$F$2:$J$259,5,0))</f>
        <v>0</v>
      </c>
      <c r="R170" s="231"/>
      <c r="S170" s="282" t="str">
        <f>IF(TYPE(VLOOKUP(R170,Catalogue!$F$2:$J$259,3,0))=16," ",VLOOKUP(R170,Catalogue!$F$2:$J$259,3,0))</f>
        <v xml:space="preserve"> </v>
      </c>
      <c r="T170" s="228">
        <f>IF(TYPE(VLOOKUP(R170,Catalogue!$F$2:$J$259,5,0))=16,0,VLOOKUP(R170,Catalogue!$F$2:$J$259,5,0))</f>
        <v>0</v>
      </c>
      <c r="U170" s="231"/>
      <c r="V170" s="227" t="str">
        <f>IF(TYPE(VLOOKUP(U170,Catalogue!$F$2:$J$259,3,0))=16," ",VLOOKUP(U170,Catalogue!$F$2:$J$259,3,0))</f>
        <v xml:space="preserve"> </v>
      </c>
      <c r="W170" s="228">
        <f>IF(TYPE(VLOOKUP(U170,Catalogue!$F$2:$J$259,5,0))=16,0,VLOOKUP(U170,Catalogue!$F$2:$J$259,5,0))</f>
        <v>0</v>
      </c>
      <c r="X170" s="256">
        <v>1.26</v>
      </c>
      <c r="Y170" s="256">
        <v>0.68</v>
      </c>
      <c r="Z170" s="256">
        <v>1</v>
      </c>
      <c r="AA170" s="256">
        <f t="shared" si="29"/>
        <v>0.85680000000000012</v>
      </c>
      <c r="AB170" s="228">
        <f t="shared" si="24"/>
        <v>0</v>
      </c>
      <c r="AC170" s="228">
        <f t="shared" si="25"/>
        <v>0</v>
      </c>
      <c r="AD170" s="228">
        <f t="shared" si="26"/>
        <v>0</v>
      </c>
      <c r="AE170" s="231"/>
      <c r="AF170" s="227" t="str">
        <f>IF(TYPE(VLOOKUP(AE170,Catalogue!$F$2:$J$259,3,0))=16," ",VLOOKUP(AE170,Catalogue!$F$2:$J$259,3,0))</f>
        <v xml:space="preserve"> </v>
      </c>
      <c r="AG170" s="228">
        <f>IF(TYPE(VLOOKUP(AE170,Catalogue!$F$2:$J$259,5,0))=16,0,VLOOKUP(AE170,Catalogue!$F$2:$J$259,5,0))</f>
        <v>0</v>
      </c>
      <c r="AH170" s="227"/>
      <c r="AI170" s="228">
        <f t="shared" ref="AI170:AI225" si="30">AG170*AH170</f>
        <v>0</v>
      </c>
      <c r="AJ170" s="228" t="s">
        <v>919</v>
      </c>
      <c r="AK170" s="261">
        <f t="shared" si="27"/>
        <v>0</v>
      </c>
    </row>
    <row r="171" spans="1:37" ht="22.5">
      <c r="A171" s="402"/>
      <c r="B171" s="271"/>
      <c r="C171" s="258" t="s">
        <v>1177</v>
      </c>
      <c r="D171" s="258" t="s">
        <v>1178</v>
      </c>
      <c r="E171" s="258" t="s">
        <v>1179</v>
      </c>
      <c r="F171" s="258" t="s">
        <v>1180</v>
      </c>
      <c r="G171" s="258"/>
      <c r="H171" s="258" t="s">
        <v>1181</v>
      </c>
      <c r="I171" s="258" t="s">
        <v>1159</v>
      </c>
      <c r="J171" s="258" t="s">
        <v>226</v>
      </c>
      <c r="K171" s="227"/>
      <c r="L171" s="228">
        <f>IF(TYPE(VLOOKUP(K171,Catalogue!$F$2:$J$259,5,0))=16,0,VLOOKUP(K171,Catalogue!$F$2:$J$259,5,0))</f>
        <v>0</v>
      </c>
      <c r="M171" s="227"/>
      <c r="N171" s="228">
        <f>IF(TYPE(VLOOKUP(M171,Catalogue!$F$2:$J$259,5,0))=16,0,VLOOKUP(M171,Catalogue!$F$2:$J$259,5,0))</f>
        <v>0</v>
      </c>
      <c r="O171" s="231"/>
      <c r="P171" s="282" t="str">
        <f>IF(TYPE(VLOOKUP(O171,Catalogue!$F$2:$J$259,3,0))=16," ",VLOOKUP(O171,Catalogue!$F$2:$J$259,3,0))</f>
        <v xml:space="preserve"> </v>
      </c>
      <c r="Q171" s="228">
        <f>IF(TYPE(VLOOKUP(O171,Catalogue!$F$2:$J$259,5,0))=16,0,VLOOKUP(O171,Catalogue!$F$2:$J$259,5,0))</f>
        <v>0</v>
      </c>
      <c r="R171" s="231"/>
      <c r="S171" s="282" t="str">
        <f>IF(TYPE(VLOOKUP(R171,Catalogue!$F$2:$J$259,3,0))=16," ",VLOOKUP(R171,Catalogue!$F$2:$J$259,3,0))</f>
        <v xml:space="preserve"> </v>
      </c>
      <c r="T171" s="228">
        <f>IF(TYPE(VLOOKUP(R171,Catalogue!$F$2:$J$259,5,0))=16,0,VLOOKUP(R171,Catalogue!$F$2:$J$259,5,0))</f>
        <v>0</v>
      </c>
      <c r="U171" s="231"/>
      <c r="V171" s="227" t="str">
        <f>IF(TYPE(VLOOKUP(U171,Catalogue!$F$2:$J$259,3,0))=16," ",VLOOKUP(U171,Catalogue!$F$2:$J$259,3,0))</f>
        <v xml:space="preserve"> </v>
      </c>
      <c r="W171" s="228">
        <f>IF(TYPE(VLOOKUP(U171,Catalogue!$F$2:$J$259,5,0))=16,0,VLOOKUP(U171,Catalogue!$F$2:$J$259,5,0))</f>
        <v>0</v>
      </c>
      <c r="X171" s="256">
        <v>1.1399999999999999</v>
      </c>
      <c r="Y171" s="256">
        <v>0.68</v>
      </c>
      <c r="Z171" s="256">
        <v>1</v>
      </c>
      <c r="AA171" s="256">
        <f t="shared" si="29"/>
        <v>0.7752</v>
      </c>
      <c r="AB171" s="228">
        <f t="shared" si="24"/>
        <v>0</v>
      </c>
      <c r="AC171" s="228">
        <f t="shared" si="25"/>
        <v>0</v>
      </c>
      <c r="AD171" s="228">
        <f t="shared" si="26"/>
        <v>0</v>
      </c>
      <c r="AE171" s="231"/>
      <c r="AF171" s="227" t="str">
        <f>IF(TYPE(VLOOKUP(AE171,Catalogue!$F$2:$J$259,3,0))=16," ",VLOOKUP(AE171,Catalogue!$F$2:$J$259,3,0))</f>
        <v xml:space="preserve"> </v>
      </c>
      <c r="AG171" s="228">
        <f>IF(TYPE(VLOOKUP(AE171,Catalogue!$F$2:$J$259,5,0))=16,0,VLOOKUP(AE171,Catalogue!$F$2:$J$259,5,0))</f>
        <v>0</v>
      </c>
      <c r="AH171" s="227"/>
      <c r="AI171" s="228">
        <f t="shared" si="30"/>
        <v>0</v>
      </c>
      <c r="AJ171" s="228" t="s">
        <v>921</v>
      </c>
      <c r="AK171" s="261">
        <f t="shared" si="27"/>
        <v>0</v>
      </c>
    </row>
    <row r="172" spans="1:37" ht="22.5">
      <c r="A172" s="400">
        <v>307</v>
      </c>
      <c r="B172" s="271"/>
      <c r="C172" s="258" t="s">
        <v>1183</v>
      </c>
      <c r="D172" s="258" t="s">
        <v>1184</v>
      </c>
      <c r="E172" s="258">
        <v>367</v>
      </c>
      <c r="F172" s="258" t="s">
        <v>1185</v>
      </c>
      <c r="G172" s="258"/>
      <c r="H172" s="258" t="s">
        <v>1186</v>
      </c>
      <c r="I172" s="258" t="s">
        <v>1159</v>
      </c>
      <c r="J172" s="280" t="s">
        <v>226</v>
      </c>
      <c r="K172" s="227" t="s">
        <v>242</v>
      </c>
      <c r="L172" s="228">
        <f>IF(TYPE(VLOOKUP(K172,Catalogue!$F$2:$J$259,5,0))=16,0,VLOOKUP(K172,Catalogue!$F$2:$J$259,5,0))</f>
        <v>40000</v>
      </c>
      <c r="M172" s="227"/>
      <c r="N172" s="228">
        <f>IF(TYPE(VLOOKUP(M172,Catalogue!$F$2:$J$259,5,0))=16,0,VLOOKUP(M172,Catalogue!$F$2:$J$259,5,0))</f>
        <v>0</v>
      </c>
      <c r="O172" s="231"/>
      <c r="P172" s="282" t="str">
        <f>IF(TYPE(VLOOKUP(O172,Catalogue!$F$2:$J$259,3,0))=16," ",VLOOKUP(O172,Catalogue!$F$2:$J$259,3,0))</f>
        <v xml:space="preserve"> </v>
      </c>
      <c r="Q172" s="228">
        <f>IF(TYPE(VLOOKUP(O172,Catalogue!$F$2:$J$259,5,0))=16,0,VLOOKUP(O172,Catalogue!$F$2:$J$259,5,0))</f>
        <v>0</v>
      </c>
      <c r="R172" s="231"/>
      <c r="S172" s="282" t="str">
        <f>IF(TYPE(VLOOKUP(R172,Catalogue!$F$2:$J$259,3,0))=16," ",VLOOKUP(R172,Catalogue!$F$2:$J$259,3,0))</f>
        <v xml:space="preserve"> </v>
      </c>
      <c r="T172" s="228">
        <f>IF(TYPE(VLOOKUP(R172,Catalogue!$F$2:$J$259,5,0))=16,0,VLOOKUP(R172,Catalogue!$F$2:$J$259,5,0))</f>
        <v>0</v>
      </c>
      <c r="U172" s="231"/>
      <c r="V172" s="227" t="str">
        <f>IF(TYPE(VLOOKUP(U172,Catalogue!$F$2:$J$259,3,0))=16," ",VLOOKUP(U172,Catalogue!$F$2:$J$259,3,0))</f>
        <v xml:space="preserve"> </v>
      </c>
      <c r="W172" s="228">
        <f>IF(TYPE(VLOOKUP(U172,Catalogue!$F$2:$J$259,5,0))=16,0,VLOOKUP(U172,Catalogue!$F$2:$J$259,5,0))</f>
        <v>0</v>
      </c>
      <c r="X172" s="256">
        <v>4.8499999999999996</v>
      </c>
      <c r="Y172" s="256">
        <v>0.9</v>
      </c>
      <c r="Z172" s="256">
        <v>1</v>
      </c>
      <c r="AA172" s="256">
        <f t="shared" si="29"/>
        <v>4.3650000000000002</v>
      </c>
      <c r="AB172" s="228">
        <f t="shared" si="24"/>
        <v>0</v>
      </c>
      <c r="AC172" s="228">
        <f t="shared" si="25"/>
        <v>0</v>
      </c>
      <c r="AD172" s="228">
        <f t="shared" si="26"/>
        <v>0</v>
      </c>
      <c r="AE172" s="231"/>
      <c r="AF172" s="227" t="str">
        <f>IF(TYPE(VLOOKUP(AE172,Catalogue!$F$2:$J$259,3,0))=16," ",VLOOKUP(AE172,Catalogue!$F$2:$J$259,3,0))</f>
        <v xml:space="preserve"> </v>
      </c>
      <c r="AG172" s="228">
        <f>IF(TYPE(VLOOKUP(AE172,Catalogue!$F$2:$J$259,5,0))=16,0,VLOOKUP(AE172,Catalogue!$F$2:$J$259,5,0))</f>
        <v>0</v>
      </c>
      <c r="AH172" s="227"/>
      <c r="AI172" s="228">
        <f t="shared" si="30"/>
        <v>0</v>
      </c>
      <c r="AJ172" s="228" t="s">
        <v>1031</v>
      </c>
      <c r="AK172" s="261">
        <f t="shared" si="27"/>
        <v>40000</v>
      </c>
    </row>
    <row r="173" spans="1:37" ht="22.5">
      <c r="A173" s="403"/>
      <c r="B173" s="271"/>
      <c r="C173" s="258" t="s">
        <v>1183</v>
      </c>
      <c r="D173" s="258" t="s">
        <v>1184</v>
      </c>
      <c r="E173" s="258">
        <v>367</v>
      </c>
      <c r="F173" s="258" t="s">
        <v>1185</v>
      </c>
      <c r="G173" s="258"/>
      <c r="H173" s="258" t="s">
        <v>1186</v>
      </c>
      <c r="I173" s="258" t="s">
        <v>1159</v>
      </c>
      <c r="J173" s="280" t="s">
        <v>226</v>
      </c>
      <c r="K173" s="227"/>
      <c r="L173" s="228">
        <f>IF(TYPE(VLOOKUP(K173,Catalogue!$F$2:$J$259,5,0))=16,0,VLOOKUP(K173,Catalogue!$F$2:$J$259,5,0))</f>
        <v>0</v>
      </c>
      <c r="M173" s="227"/>
      <c r="N173" s="228">
        <f>IF(TYPE(VLOOKUP(M173,Catalogue!$F$2:$J$259,5,0))=16,0,VLOOKUP(M173,Catalogue!$F$2:$J$259,5,0))</f>
        <v>0</v>
      </c>
      <c r="O173" s="231"/>
      <c r="P173" s="282" t="str">
        <f>IF(TYPE(VLOOKUP(O173,Catalogue!$F$2:$J$259,3,0))=16," ",VLOOKUP(O173,Catalogue!$F$2:$J$259,3,0))</f>
        <v xml:space="preserve"> </v>
      </c>
      <c r="Q173" s="228">
        <f>IF(TYPE(VLOOKUP(O173,Catalogue!$F$2:$J$259,5,0))=16,0,VLOOKUP(O173,Catalogue!$F$2:$J$259,5,0))</f>
        <v>0</v>
      </c>
      <c r="R173" s="231"/>
      <c r="S173" s="282" t="str">
        <f>IF(TYPE(VLOOKUP(R173,Catalogue!$F$2:$J$259,3,0))=16," ",VLOOKUP(R173,Catalogue!$F$2:$J$259,3,0))</f>
        <v xml:space="preserve"> </v>
      </c>
      <c r="T173" s="228">
        <f>IF(TYPE(VLOOKUP(R173,Catalogue!$F$2:$J$259,5,0))=16,0,VLOOKUP(R173,Catalogue!$F$2:$J$259,5,0))</f>
        <v>0</v>
      </c>
      <c r="U173" s="231"/>
      <c r="V173" s="227" t="str">
        <f>IF(TYPE(VLOOKUP(U173,Catalogue!$F$2:$J$259,3,0))=16," ",VLOOKUP(U173,Catalogue!$F$2:$J$259,3,0))</f>
        <v xml:space="preserve"> </v>
      </c>
      <c r="W173" s="228">
        <f>IF(TYPE(VLOOKUP(U173,Catalogue!$F$2:$J$259,5,0))=16,0,VLOOKUP(U173,Catalogue!$F$2:$J$259,5,0))</f>
        <v>0</v>
      </c>
      <c r="X173" s="256">
        <v>0.91</v>
      </c>
      <c r="Y173" s="256">
        <v>1.1499999999999999</v>
      </c>
      <c r="Z173" s="256">
        <v>1</v>
      </c>
      <c r="AA173" s="256">
        <f t="shared" si="29"/>
        <v>1.0465</v>
      </c>
      <c r="AB173" s="228">
        <f t="shared" si="24"/>
        <v>0</v>
      </c>
      <c r="AC173" s="228">
        <f t="shared" si="25"/>
        <v>0</v>
      </c>
      <c r="AD173" s="228">
        <f t="shared" si="26"/>
        <v>0</v>
      </c>
      <c r="AE173" s="231"/>
      <c r="AF173" s="227" t="str">
        <f>IF(TYPE(VLOOKUP(AE173,Catalogue!$F$2:$J$259,3,0))=16," ",VLOOKUP(AE173,Catalogue!$F$2:$J$259,3,0))</f>
        <v xml:space="preserve"> </v>
      </c>
      <c r="AG173" s="228">
        <f>IF(TYPE(VLOOKUP(AE173,Catalogue!$F$2:$J$259,5,0))=16,0,VLOOKUP(AE173,Catalogue!$F$2:$J$259,5,0))</f>
        <v>0</v>
      </c>
      <c r="AH173" s="227"/>
      <c r="AI173" s="228">
        <f t="shared" si="30"/>
        <v>0</v>
      </c>
      <c r="AJ173" s="228" t="s">
        <v>921</v>
      </c>
      <c r="AK173" s="261">
        <f t="shared" si="27"/>
        <v>0</v>
      </c>
    </row>
    <row r="174" spans="1:37" ht="22.5">
      <c r="A174" s="401"/>
      <c r="B174" s="271"/>
      <c r="C174" s="258" t="s">
        <v>1183</v>
      </c>
      <c r="D174" s="258" t="s">
        <v>1184</v>
      </c>
      <c r="E174" s="258">
        <v>367</v>
      </c>
      <c r="F174" s="258" t="s">
        <v>1185</v>
      </c>
      <c r="G174" s="258"/>
      <c r="H174" s="258" t="s">
        <v>1186</v>
      </c>
      <c r="I174" s="258" t="s">
        <v>1159</v>
      </c>
      <c r="J174" s="280" t="s">
        <v>226</v>
      </c>
      <c r="K174" s="227"/>
      <c r="L174" s="228">
        <f>IF(TYPE(VLOOKUP(K174,Catalogue!$F$2:$J$259,5,0))=16,0,VLOOKUP(K174,Catalogue!$F$2:$J$259,5,0))</f>
        <v>0</v>
      </c>
      <c r="M174" s="227"/>
      <c r="N174" s="228">
        <f>IF(TYPE(VLOOKUP(M174,Catalogue!$F$2:$J$259,5,0))=16,0,VLOOKUP(M174,Catalogue!$F$2:$J$259,5,0))</f>
        <v>0</v>
      </c>
      <c r="O174" s="231"/>
      <c r="P174" s="282" t="str">
        <f>IF(TYPE(VLOOKUP(O174,Catalogue!$F$2:$J$259,3,0))=16," ",VLOOKUP(O174,Catalogue!$F$2:$J$259,3,0))</f>
        <v xml:space="preserve"> </v>
      </c>
      <c r="Q174" s="228">
        <f>IF(TYPE(VLOOKUP(O174,Catalogue!$F$2:$J$259,5,0))=16,0,VLOOKUP(O174,Catalogue!$F$2:$J$259,5,0))</f>
        <v>0</v>
      </c>
      <c r="R174" s="231"/>
      <c r="S174" s="282" t="str">
        <f>IF(TYPE(VLOOKUP(R174,Catalogue!$F$2:$J$259,3,0))=16," ",VLOOKUP(R174,Catalogue!$F$2:$J$259,3,0))</f>
        <v xml:space="preserve"> </v>
      </c>
      <c r="T174" s="228">
        <f>IF(TYPE(VLOOKUP(R174,Catalogue!$F$2:$J$259,5,0))=16,0,VLOOKUP(R174,Catalogue!$F$2:$J$259,5,0))</f>
        <v>0</v>
      </c>
      <c r="U174" s="231"/>
      <c r="V174" s="227" t="str">
        <f>IF(TYPE(VLOOKUP(U174,Catalogue!$F$2:$J$259,3,0))=16," ",VLOOKUP(U174,Catalogue!$F$2:$J$259,3,0))</f>
        <v xml:space="preserve"> </v>
      </c>
      <c r="W174" s="228">
        <f>IF(TYPE(VLOOKUP(U174,Catalogue!$F$2:$J$259,5,0))=16,0,VLOOKUP(U174,Catalogue!$F$2:$J$259,5,0))</f>
        <v>0</v>
      </c>
      <c r="X174" s="256">
        <v>0.84</v>
      </c>
      <c r="Y174" s="256">
        <v>1.1499999999999999</v>
      </c>
      <c r="Z174" s="256">
        <v>2</v>
      </c>
      <c r="AA174" s="256">
        <f t="shared" si="29"/>
        <v>1.9319999999999997</v>
      </c>
      <c r="AB174" s="228">
        <f t="shared" si="24"/>
        <v>0</v>
      </c>
      <c r="AC174" s="228">
        <f t="shared" si="25"/>
        <v>0</v>
      </c>
      <c r="AD174" s="228">
        <f t="shared" si="26"/>
        <v>0</v>
      </c>
      <c r="AE174" s="231"/>
      <c r="AF174" s="227" t="str">
        <f>IF(TYPE(VLOOKUP(AE174,Catalogue!$F$2:$J$259,3,0))=16," ",VLOOKUP(AE174,Catalogue!$F$2:$J$259,3,0))</f>
        <v xml:space="preserve"> </v>
      </c>
      <c r="AG174" s="228">
        <f>IF(TYPE(VLOOKUP(AE174,Catalogue!$F$2:$J$259,5,0))=16,0,VLOOKUP(AE174,Catalogue!$F$2:$J$259,5,0))</f>
        <v>0</v>
      </c>
      <c r="AH174" s="227"/>
      <c r="AI174" s="228">
        <f t="shared" si="30"/>
        <v>0</v>
      </c>
      <c r="AJ174" s="228" t="s">
        <v>1187</v>
      </c>
      <c r="AK174" s="261">
        <f t="shared" si="27"/>
        <v>0</v>
      </c>
    </row>
    <row r="175" spans="1:37" ht="22.5">
      <c r="A175" s="400">
        <v>308</v>
      </c>
      <c r="B175" s="271"/>
      <c r="C175" s="258" t="s">
        <v>1188</v>
      </c>
      <c r="D175" s="258" t="s">
        <v>1037</v>
      </c>
      <c r="E175" s="258" t="s">
        <v>1189</v>
      </c>
      <c r="F175" s="258" t="s">
        <v>1185</v>
      </c>
      <c r="G175" s="258"/>
      <c r="H175" s="258" t="s">
        <v>1186</v>
      </c>
      <c r="I175" s="258" t="s">
        <v>1159</v>
      </c>
      <c r="J175" s="258" t="s">
        <v>226</v>
      </c>
      <c r="K175" s="227" t="s">
        <v>242</v>
      </c>
      <c r="L175" s="228">
        <f>IF(TYPE(VLOOKUP(K175,Catalogue!$F$2:$J$259,5,0))=16,0,VLOOKUP(K175,Catalogue!$F$2:$J$259,5,0))</f>
        <v>40000</v>
      </c>
      <c r="M175" s="227"/>
      <c r="N175" s="228">
        <f>IF(TYPE(VLOOKUP(M175,Catalogue!$F$2:$J$259,5,0))=16,0,VLOOKUP(M175,Catalogue!$F$2:$J$259,5,0))</f>
        <v>0</v>
      </c>
      <c r="O175" s="231"/>
      <c r="P175" s="282" t="str">
        <f>IF(TYPE(VLOOKUP(O175,Catalogue!$F$2:$J$259,3,0))=16," ",VLOOKUP(O175,Catalogue!$F$2:$J$259,3,0))</f>
        <v xml:space="preserve"> </v>
      </c>
      <c r="Q175" s="228">
        <f>IF(TYPE(VLOOKUP(O175,Catalogue!$F$2:$J$259,5,0))=16,0,VLOOKUP(O175,Catalogue!$F$2:$J$259,5,0))</f>
        <v>0</v>
      </c>
      <c r="R175" s="231"/>
      <c r="S175" s="282" t="str">
        <f>IF(TYPE(VLOOKUP(R175,Catalogue!$F$2:$J$259,3,0))=16," ",VLOOKUP(R175,Catalogue!$F$2:$J$259,3,0))</f>
        <v xml:space="preserve"> </v>
      </c>
      <c r="T175" s="228">
        <f>IF(TYPE(VLOOKUP(R175,Catalogue!$F$2:$J$259,5,0))=16,0,VLOOKUP(R175,Catalogue!$F$2:$J$259,5,0))</f>
        <v>0</v>
      </c>
      <c r="U175" s="231"/>
      <c r="V175" s="227" t="str">
        <f>IF(TYPE(VLOOKUP(U175,Catalogue!$F$2:$J$259,3,0))=16," ",VLOOKUP(U175,Catalogue!$F$2:$J$259,3,0))</f>
        <v xml:space="preserve"> </v>
      </c>
      <c r="W175" s="228">
        <f>IF(TYPE(VLOOKUP(U175,Catalogue!$F$2:$J$259,5,0))=16,0,VLOOKUP(U175,Catalogue!$F$2:$J$259,5,0))</f>
        <v>0</v>
      </c>
      <c r="X175" s="256">
        <v>0.82</v>
      </c>
      <c r="Y175" s="256">
        <v>1.25</v>
      </c>
      <c r="Z175" s="256">
        <v>1</v>
      </c>
      <c r="AA175" s="256">
        <f t="shared" si="29"/>
        <v>1.0249999999999999</v>
      </c>
      <c r="AB175" s="228">
        <f t="shared" si="24"/>
        <v>0</v>
      </c>
      <c r="AC175" s="228">
        <f t="shared" si="25"/>
        <v>0</v>
      </c>
      <c r="AD175" s="228">
        <f t="shared" si="26"/>
        <v>0</v>
      </c>
      <c r="AE175" s="231"/>
      <c r="AF175" s="227" t="str">
        <f>IF(TYPE(VLOOKUP(AE175,Catalogue!$F$2:$J$259,3,0))=16," ",VLOOKUP(AE175,Catalogue!$F$2:$J$259,3,0))</f>
        <v xml:space="preserve"> </v>
      </c>
      <c r="AG175" s="228">
        <f>IF(TYPE(VLOOKUP(AE175,Catalogue!$F$2:$J$259,5,0))=16,0,VLOOKUP(AE175,Catalogue!$F$2:$J$259,5,0))</f>
        <v>0</v>
      </c>
      <c r="AH175" s="227"/>
      <c r="AI175" s="228">
        <f t="shared" si="30"/>
        <v>0</v>
      </c>
      <c r="AJ175" s="228" t="s">
        <v>1191</v>
      </c>
      <c r="AK175" s="261">
        <f t="shared" si="27"/>
        <v>40000</v>
      </c>
    </row>
    <row r="176" spans="1:37" ht="22.5">
      <c r="A176" s="403"/>
      <c r="B176" s="271"/>
      <c r="C176" s="258" t="s">
        <v>1188</v>
      </c>
      <c r="D176" s="258" t="s">
        <v>1037</v>
      </c>
      <c r="E176" s="258" t="s">
        <v>1189</v>
      </c>
      <c r="F176" s="258" t="s">
        <v>1185</v>
      </c>
      <c r="G176" s="258"/>
      <c r="H176" s="258" t="s">
        <v>1186</v>
      </c>
      <c r="I176" s="258" t="s">
        <v>1159</v>
      </c>
      <c r="J176" s="258" t="s">
        <v>226</v>
      </c>
      <c r="K176" s="227"/>
      <c r="L176" s="228">
        <f>IF(TYPE(VLOOKUP(K176,Catalogue!$F$2:$J$259,5,0))=16,0,VLOOKUP(K176,Catalogue!$F$2:$J$259,5,0))</f>
        <v>0</v>
      </c>
      <c r="M176" s="227"/>
      <c r="N176" s="228">
        <f>IF(TYPE(VLOOKUP(M176,Catalogue!$F$2:$J$259,5,0))=16,0,VLOOKUP(M176,Catalogue!$F$2:$J$259,5,0))</f>
        <v>0</v>
      </c>
      <c r="O176" s="231"/>
      <c r="P176" s="282" t="str">
        <f>IF(TYPE(VLOOKUP(O176,Catalogue!$F$2:$J$259,3,0))=16," ",VLOOKUP(O176,Catalogue!$F$2:$J$259,3,0))</f>
        <v xml:space="preserve"> </v>
      </c>
      <c r="Q176" s="228">
        <f>IF(TYPE(VLOOKUP(O176,Catalogue!$F$2:$J$259,5,0))=16,0,VLOOKUP(O176,Catalogue!$F$2:$J$259,5,0))</f>
        <v>0</v>
      </c>
      <c r="R176" s="231"/>
      <c r="S176" s="282" t="str">
        <f>IF(TYPE(VLOOKUP(R176,Catalogue!$F$2:$J$259,3,0))=16," ",VLOOKUP(R176,Catalogue!$F$2:$J$259,3,0))</f>
        <v xml:space="preserve"> </v>
      </c>
      <c r="T176" s="228">
        <f>IF(TYPE(VLOOKUP(R176,Catalogue!$F$2:$J$259,5,0))=16,0,VLOOKUP(R176,Catalogue!$F$2:$J$259,5,0))</f>
        <v>0</v>
      </c>
      <c r="U176" s="231"/>
      <c r="V176" s="227" t="str">
        <f>IF(TYPE(VLOOKUP(U176,Catalogue!$F$2:$J$259,3,0))=16," ",VLOOKUP(U176,Catalogue!$F$2:$J$259,3,0))</f>
        <v xml:space="preserve"> </v>
      </c>
      <c r="W176" s="228">
        <f>IF(TYPE(VLOOKUP(U176,Catalogue!$F$2:$J$259,5,0))=16,0,VLOOKUP(U176,Catalogue!$F$2:$J$259,5,0))</f>
        <v>0</v>
      </c>
      <c r="X176" s="256">
        <v>2.4</v>
      </c>
      <c r="Y176" s="256">
        <v>0.81</v>
      </c>
      <c r="Z176" s="256">
        <v>1</v>
      </c>
      <c r="AA176" s="256">
        <f t="shared" si="29"/>
        <v>1.944</v>
      </c>
      <c r="AB176" s="228">
        <f t="shared" si="24"/>
        <v>0</v>
      </c>
      <c r="AC176" s="228">
        <f t="shared" si="25"/>
        <v>0</v>
      </c>
      <c r="AD176" s="228">
        <f t="shared" si="26"/>
        <v>0</v>
      </c>
      <c r="AE176" s="231"/>
      <c r="AF176" s="227" t="str">
        <f>IF(TYPE(VLOOKUP(AE176,Catalogue!$F$2:$J$259,3,0))=16," ",VLOOKUP(AE176,Catalogue!$F$2:$J$259,3,0))</f>
        <v xml:space="preserve"> </v>
      </c>
      <c r="AG176" s="228">
        <f>IF(TYPE(VLOOKUP(AE176,Catalogue!$F$2:$J$259,5,0))=16,0,VLOOKUP(AE176,Catalogue!$F$2:$J$259,5,0))</f>
        <v>0</v>
      </c>
      <c r="AH176" s="227"/>
      <c r="AI176" s="228">
        <f t="shared" si="30"/>
        <v>0</v>
      </c>
      <c r="AJ176" s="228" t="s">
        <v>924</v>
      </c>
      <c r="AK176" s="261">
        <f t="shared" si="27"/>
        <v>0</v>
      </c>
    </row>
    <row r="177" spans="1:37" ht="22.5">
      <c r="A177" s="403"/>
      <c r="B177" s="271"/>
      <c r="C177" s="258" t="s">
        <v>1188</v>
      </c>
      <c r="D177" s="258" t="s">
        <v>1037</v>
      </c>
      <c r="E177" s="258" t="s">
        <v>1189</v>
      </c>
      <c r="F177" s="258" t="s">
        <v>1185</v>
      </c>
      <c r="G177" s="258"/>
      <c r="H177" s="258" t="s">
        <v>1186</v>
      </c>
      <c r="I177" s="258" t="s">
        <v>1159</v>
      </c>
      <c r="J177" s="258" t="s">
        <v>226</v>
      </c>
      <c r="K177" s="227"/>
      <c r="L177" s="228">
        <f>IF(TYPE(VLOOKUP(K177,Catalogue!$F$2:$J$259,5,0))=16,0,VLOOKUP(K177,Catalogue!$F$2:$J$259,5,0))</f>
        <v>0</v>
      </c>
      <c r="M177" s="227"/>
      <c r="N177" s="228">
        <f>IF(TYPE(VLOOKUP(M177,Catalogue!$F$2:$J$259,5,0))=16,0,VLOOKUP(M177,Catalogue!$F$2:$J$259,5,0))</f>
        <v>0</v>
      </c>
      <c r="O177" s="231"/>
      <c r="P177" s="282" t="str">
        <f>IF(TYPE(VLOOKUP(O177,Catalogue!$F$2:$J$259,3,0))=16," ",VLOOKUP(O177,Catalogue!$F$2:$J$259,3,0))</f>
        <v xml:space="preserve"> </v>
      </c>
      <c r="Q177" s="228">
        <f>IF(TYPE(VLOOKUP(O177,Catalogue!$F$2:$J$259,5,0))=16,0,VLOOKUP(O177,Catalogue!$F$2:$J$259,5,0))</f>
        <v>0</v>
      </c>
      <c r="R177" s="231"/>
      <c r="S177" s="282" t="str">
        <f>IF(TYPE(VLOOKUP(R177,Catalogue!$F$2:$J$259,3,0))=16," ",VLOOKUP(R177,Catalogue!$F$2:$J$259,3,0))</f>
        <v xml:space="preserve"> </v>
      </c>
      <c r="T177" s="228">
        <f>IF(TYPE(VLOOKUP(R177,Catalogue!$F$2:$J$259,5,0))=16,0,VLOOKUP(R177,Catalogue!$F$2:$J$259,5,0))</f>
        <v>0</v>
      </c>
      <c r="U177" s="231"/>
      <c r="V177" s="227" t="str">
        <f>IF(TYPE(VLOOKUP(U177,Catalogue!$F$2:$J$259,3,0))=16," ",VLOOKUP(U177,Catalogue!$F$2:$J$259,3,0))</f>
        <v xml:space="preserve"> </v>
      </c>
      <c r="W177" s="228">
        <f>IF(TYPE(VLOOKUP(U177,Catalogue!$F$2:$J$259,5,0))=16,0,VLOOKUP(U177,Catalogue!$F$2:$J$259,5,0))</f>
        <v>0</v>
      </c>
      <c r="X177" s="256">
        <v>2.34</v>
      </c>
      <c r="Y177" s="256">
        <v>0.81</v>
      </c>
      <c r="Z177" s="256">
        <v>1</v>
      </c>
      <c r="AA177" s="256">
        <f t="shared" si="29"/>
        <v>1.8954</v>
      </c>
      <c r="AB177" s="228">
        <f t="shared" ref="AB177:AB242" si="31">AA177*Q177</f>
        <v>0</v>
      </c>
      <c r="AC177" s="228">
        <f t="shared" ref="AC177:AC242" si="32">T177*AA177</f>
        <v>0</v>
      </c>
      <c r="AD177" s="228">
        <f t="shared" ref="AD177:AD242" si="33">W177*AA177</f>
        <v>0</v>
      </c>
      <c r="AE177" s="231"/>
      <c r="AF177" s="227" t="str">
        <f>IF(TYPE(VLOOKUP(AE177,Catalogue!$F$2:$J$259,3,0))=16," ",VLOOKUP(AE177,Catalogue!$F$2:$J$259,3,0))</f>
        <v xml:space="preserve"> </v>
      </c>
      <c r="AG177" s="228">
        <f>IF(TYPE(VLOOKUP(AE177,Catalogue!$F$2:$J$259,5,0))=16,0,VLOOKUP(AE177,Catalogue!$F$2:$J$259,5,0))</f>
        <v>0</v>
      </c>
      <c r="AH177" s="227"/>
      <c r="AI177" s="228">
        <f t="shared" si="30"/>
        <v>0</v>
      </c>
      <c r="AJ177" s="228" t="s">
        <v>1190</v>
      </c>
      <c r="AK177" s="261">
        <f t="shared" ref="AK177:AK242" si="34">AI177+AC177+AD177+AB177+L177+N177</f>
        <v>0</v>
      </c>
    </row>
    <row r="178" spans="1:37" ht="22.5">
      <c r="A178" s="403"/>
      <c r="B178" s="271"/>
      <c r="C178" s="258" t="s">
        <v>1188</v>
      </c>
      <c r="D178" s="258" t="s">
        <v>1037</v>
      </c>
      <c r="E178" s="258" t="s">
        <v>1189</v>
      </c>
      <c r="F178" s="258" t="s">
        <v>1185</v>
      </c>
      <c r="G178" s="258"/>
      <c r="H178" s="258" t="s">
        <v>1186</v>
      </c>
      <c r="I178" s="258" t="s">
        <v>1159</v>
      </c>
      <c r="J178" s="258" t="s">
        <v>226</v>
      </c>
      <c r="K178" s="227"/>
      <c r="L178" s="228">
        <f>IF(TYPE(VLOOKUP(K178,Catalogue!$F$2:$J$259,5,0))=16,0,VLOOKUP(K178,Catalogue!$F$2:$J$259,5,0))</f>
        <v>0</v>
      </c>
      <c r="M178" s="227"/>
      <c r="N178" s="228">
        <f>IF(TYPE(VLOOKUP(M178,Catalogue!$F$2:$J$259,5,0))=16,0,VLOOKUP(M178,Catalogue!$F$2:$J$259,5,0))</f>
        <v>0</v>
      </c>
      <c r="O178" s="231"/>
      <c r="P178" s="282" t="str">
        <f>IF(TYPE(VLOOKUP(O178,Catalogue!$F$2:$J$259,3,0))=16," ",VLOOKUP(O178,Catalogue!$F$2:$J$259,3,0))</f>
        <v xml:space="preserve"> </v>
      </c>
      <c r="Q178" s="228">
        <f>IF(TYPE(VLOOKUP(O178,Catalogue!$F$2:$J$259,5,0))=16,0,VLOOKUP(O178,Catalogue!$F$2:$J$259,5,0))</f>
        <v>0</v>
      </c>
      <c r="R178" s="231"/>
      <c r="S178" s="282" t="str">
        <f>IF(TYPE(VLOOKUP(R178,Catalogue!$F$2:$J$259,3,0))=16," ",VLOOKUP(R178,Catalogue!$F$2:$J$259,3,0))</f>
        <v xml:space="preserve"> </v>
      </c>
      <c r="T178" s="228">
        <f>IF(TYPE(VLOOKUP(R178,Catalogue!$F$2:$J$259,5,0))=16,0,VLOOKUP(R178,Catalogue!$F$2:$J$259,5,0))</f>
        <v>0</v>
      </c>
      <c r="U178" s="231"/>
      <c r="V178" s="227" t="str">
        <f>IF(TYPE(VLOOKUP(U178,Catalogue!$F$2:$J$259,3,0))=16," ",VLOOKUP(U178,Catalogue!$F$2:$J$259,3,0))</f>
        <v xml:space="preserve"> </v>
      </c>
      <c r="W178" s="228">
        <f>IF(TYPE(VLOOKUP(U178,Catalogue!$F$2:$J$259,5,0))=16,0,VLOOKUP(U178,Catalogue!$F$2:$J$259,5,0))</f>
        <v>0</v>
      </c>
      <c r="X178" s="256">
        <v>2.4300000000000002</v>
      </c>
      <c r="Y178" s="256">
        <v>0.55000000000000004</v>
      </c>
      <c r="Z178" s="256">
        <v>1</v>
      </c>
      <c r="AA178" s="256">
        <f t="shared" si="29"/>
        <v>1.3365000000000002</v>
      </c>
      <c r="AB178" s="228">
        <f t="shared" si="31"/>
        <v>0</v>
      </c>
      <c r="AC178" s="228">
        <f t="shared" si="32"/>
        <v>0</v>
      </c>
      <c r="AD178" s="228">
        <f t="shared" si="33"/>
        <v>0</v>
      </c>
      <c r="AE178" s="231"/>
      <c r="AF178" s="227" t="str">
        <f>IF(TYPE(VLOOKUP(AE178,Catalogue!$F$2:$J$259,3,0))=16," ",VLOOKUP(AE178,Catalogue!$F$2:$J$259,3,0))</f>
        <v xml:space="preserve"> </v>
      </c>
      <c r="AG178" s="228">
        <f>IF(TYPE(VLOOKUP(AE178,Catalogue!$F$2:$J$259,5,0))=16,0,VLOOKUP(AE178,Catalogue!$F$2:$J$259,5,0))</f>
        <v>0</v>
      </c>
      <c r="AH178" s="227"/>
      <c r="AI178" s="228">
        <f t="shared" si="30"/>
        <v>0</v>
      </c>
      <c r="AJ178" s="228" t="s">
        <v>921</v>
      </c>
      <c r="AK178" s="261">
        <f t="shared" si="34"/>
        <v>0</v>
      </c>
    </row>
    <row r="179" spans="1:37" ht="22.5">
      <c r="A179" s="403"/>
      <c r="B179" s="271"/>
      <c r="C179" s="258" t="s">
        <v>1188</v>
      </c>
      <c r="D179" s="258" t="s">
        <v>1037</v>
      </c>
      <c r="E179" s="258" t="s">
        <v>1189</v>
      </c>
      <c r="F179" s="258" t="s">
        <v>1185</v>
      </c>
      <c r="G179" s="258"/>
      <c r="H179" s="258" t="s">
        <v>1186</v>
      </c>
      <c r="I179" s="258" t="s">
        <v>1159</v>
      </c>
      <c r="J179" s="258" t="s">
        <v>226</v>
      </c>
      <c r="K179" s="227"/>
      <c r="L179" s="228">
        <f>IF(TYPE(VLOOKUP(K179,Catalogue!$F$2:$J$259,5,0))=16,0,VLOOKUP(K179,Catalogue!$F$2:$J$259,5,0))</f>
        <v>0</v>
      </c>
      <c r="M179" s="227"/>
      <c r="N179" s="228">
        <f>IF(TYPE(VLOOKUP(M179,Catalogue!$F$2:$J$259,5,0))=16,0,VLOOKUP(M179,Catalogue!$F$2:$J$259,5,0))</f>
        <v>0</v>
      </c>
      <c r="O179" s="231"/>
      <c r="P179" s="282" t="str">
        <f>IF(TYPE(VLOOKUP(O179,Catalogue!$F$2:$J$259,3,0))=16," ",VLOOKUP(O179,Catalogue!$F$2:$J$259,3,0))</f>
        <v xml:space="preserve"> </v>
      </c>
      <c r="Q179" s="228">
        <f>IF(TYPE(VLOOKUP(O179,Catalogue!$F$2:$J$259,5,0))=16,0,VLOOKUP(O179,Catalogue!$F$2:$J$259,5,0))</f>
        <v>0</v>
      </c>
      <c r="R179" s="231"/>
      <c r="S179" s="282" t="str">
        <f>IF(TYPE(VLOOKUP(R179,Catalogue!$F$2:$J$259,3,0))=16," ",VLOOKUP(R179,Catalogue!$F$2:$J$259,3,0))</f>
        <v xml:space="preserve"> </v>
      </c>
      <c r="T179" s="228">
        <f>IF(TYPE(VLOOKUP(R179,Catalogue!$F$2:$J$259,5,0))=16,0,VLOOKUP(R179,Catalogue!$F$2:$J$259,5,0))</f>
        <v>0</v>
      </c>
      <c r="U179" s="231"/>
      <c r="V179" s="227" t="str">
        <f>IF(TYPE(VLOOKUP(U179,Catalogue!$F$2:$J$259,3,0))=16," ",VLOOKUP(U179,Catalogue!$F$2:$J$259,3,0))</f>
        <v xml:space="preserve"> </v>
      </c>
      <c r="W179" s="228">
        <f>IF(TYPE(VLOOKUP(U179,Catalogue!$F$2:$J$259,5,0))=16,0,VLOOKUP(U179,Catalogue!$F$2:$J$259,5,0))</f>
        <v>0</v>
      </c>
      <c r="X179" s="256">
        <v>0.5</v>
      </c>
      <c r="Y179" s="256">
        <v>1.25</v>
      </c>
      <c r="Z179" s="256">
        <v>1</v>
      </c>
      <c r="AA179" s="256">
        <f t="shared" si="29"/>
        <v>0.625</v>
      </c>
      <c r="AB179" s="228">
        <f t="shared" si="31"/>
        <v>0</v>
      </c>
      <c r="AC179" s="228">
        <f t="shared" si="32"/>
        <v>0</v>
      </c>
      <c r="AD179" s="228">
        <f t="shared" si="33"/>
        <v>0</v>
      </c>
      <c r="AE179" s="10"/>
      <c r="AF179" s="227" t="str">
        <f>IF(TYPE(VLOOKUP(AE179,Catalogue!$F$2:$J$259,3,0))=16," ",VLOOKUP(AE179,Catalogue!$F$2:$J$259,3,0))</f>
        <v xml:space="preserve"> </v>
      </c>
      <c r="AG179" s="228">
        <f>IF(TYPE(VLOOKUP(AE179,Catalogue!$F$2:$J$259,5,0))=16,0,VLOOKUP(AE179,Catalogue!$F$2:$J$259,5,0))</f>
        <v>0</v>
      </c>
      <c r="AH179" s="227"/>
      <c r="AI179" s="228">
        <f t="shared" si="30"/>
        <v>0</v>
      </c>
      <c r="AJ179" s="228" t="s">
        <v>1182</v>
      </c>
      <c r="AK179" s="261">
        <f t="shared" si="34"/>
        <v>0</v>
      </c>
    </row>
    <row r="180" spans="1:37" ht="22.5">
      <c r="A180" s="402">
        <v>309</v>
      </c>
      <c r="B180" s="271"/>
      <c r="C180" s="258"/>
      <c r="D180" s="258" t="s">
        <v>1192</v>
      </c>
      <c r="E180" s="258" t="s">
        <v>1193</v>
      </c>
      <c r="F180" s="258" t="s">
        <v>1194</v>
      </c>
      <c r="G180" s="258"/>
      <c r="H180" s="258" t="s">
        <v>1195</v>
      </c>
      <c r="I180" s="258" t="s">
        <v>1159</v>
      </c>
      <c r="J180" s="258" t="s">
        <v>226</v>
      </c>
      <c r="K180" s="227" t="s">
        <v>242</v>
      </c>
      <c r="L180" s="228">
        <f>IF(TYPE(VLOOKUP(K180,Catalogue!$F$2:$J$259,5,0))=16,0,VLOOKUP(K180,Catalogue!$F$2:$J$259,5,0))</f>
        <v>40000</v>
      </c>
      <c r="M180" s="227"/>
      <c r="N180" s="228">
        <f>IF(TYPE(VLOOKUP(M180,Catalogue!$F$2:$J$259,5,0))=16,0,VLOOKUP(M180,Catalogue!$F$2:$J$259,5,0))</f>
        <v>0</v>
      </c>
      <c r="O180" s="231"/>
      <c r="P180" s="282" t="str">
        <f>IF(TYPE(VLOOKUP(O180,Catalogue!$F$2:$J$259,3,0))=16," ",VLOOKUP(O180,Catalogue!$F$2:$J$259,3,0))</f>
        <v xml:space="preserve"> </v>
      </c>
      <c r="Q180" s="228">
        <f>IF(TYPE(VLOOKUP(O180,Catalogue!$F$2:$J$259,5,0))=16,0,VLOOKUP(O180,Catalogue!$F$2:$J$259,5,0))</f>
        <v>0</v>
      </c>
      <c r="R180" s="231"/>
      <c r="S180" s="282" t="str">
        <f>IF(TYPE(VLOOKUP(R180,Catalogue!$F$2:$J$259,3,0))=16," ",VLOOKUP(R180,Catalogue!$F$2:$J$259,3,0))</f>
        <v xml:space="preserve"> </v>
      </c>
      <c r="T180" s="228">
        <f>IF(TYPE(VLOOKUP(R180,Catalogue!$F$2:$J$259,5,0))=16,0,VLOOKUP(R180,Catalogue!$F$2:$J$259,5,0))</f>
        <v>0</v>
      </c>
      <c r="U180" s="231"/>
      <c r="V180" s="227" t="str">
        <f>IF(TYPE(VLOOKUP(U180,Catalogue!$F$2:$J$259,3,0))=16," ",VLOOKUP(U180,Catalogue!$F$2:$J$259,3,0))</f>
        <v xml:space="preserve"> </v>
      </c>
      <c r="W180" s="228">
        <f>IF(TYPE(VLOOKUP(U180,Catalogue!$F$2:$J$259,5,0))=16,0,VLOOKUP(U180,Catalogue!$F$2:$J$259,5,0))</f>
        <v>0</v>
      </c>
      <c r="X180" s="256">
        <v>1.22</v>
      </c>
      <c r="Y180" s="256">
        <v>0.6</v>
      </c>
      <c r="Z180" s="256">
        <v>1</v>
      </c>
      <c r="AA180" s="256">
        <f t="shared" si="29"/>
        <v>0.73199999999999998</v>
      </c>
      <c r="AB180" s="228">
        <f t="shared" si="31"/>
        <v>0</v>
      </c>
      <c r="AC180" s="228">
        <f t="shared" si="32"/>
        <v>0</v>
      </c>
      <c r="AD180" s="228">
        <f t="shared" si="33"/>
        <v>0</v>
      </c>
      <c r="AE180" s="231"/>
      <c r="AF180" s="227" t="str">
        <f>IF(TYPE(VLOOKUP(AE180,Catalogue!$F$2:$J$259,3,0))=16," ",VLOOKUP(AE180,Catalogue!$F$2:$J$259,3,0))</f>
        <v xml:space="preserve"> </v>
      </c>
      <c r="AG180" s="228">
        <f>IF(TYPE(VLOOKUP(AE180,Catalogue!$F$2:$J$259,5,0))=16,0,VLOOKUP(AE180,Catalogue!$F$2:$J$259,5,0))</f>
        <v>0</v>
      </c>
      <c r="AH180" s="227"/>
      <c r="AI180" s="228">
        <f t="shared" si="30"/>
        <v>0</v>
      </c>
      <c r="AJ180" s="228" t="s">
        <v>925</v>
      </c>
      <c r="AK180" s="261">
        <f t="shared" si="34"/>
        <v>40000</v>
      </c>
    </row>
    <row r="181" spans="1:37" ht="22.5">
      <c r="A181" s="402"/>
      <c r="B181" s="271"/>
      <c r="C181" s="258"/>
      <c r="D181" s="258" t="s">
        <v>1192</v>
      </c>
      <c r="E181" s="258" t="s">
        <v>1193</v>
      </c>
      <c r="F181" s="258" t="s">
        <v>1194</v>
      </c>
      <c r="G181" s="258"/>
      <c r="H181" s="258" t="s">
        <v>1195</v>
      </c>
      <c r="I181" s="258" t="s">
        <v>1159</v>
      </c>
      <c r="J181" s="258" t="s">
        <v>226</v>
      </c>
      <c r="K181" s="227"/>
      <c r="L181" s="228">
        <f>IF(TYPE(VLOOKUP(K181,Catalogue!$F$2:$J$259,5,0))=16,0,VLOOKUP(K181,Catalogue!$F$2:$J$259,5,0))</f>
        <v>0</v>
      </c>
      <c r="M181" s="227"/>
      <c r="N181" s="228">
        <f>IF(TYPE(VLOOKUP(M181,Catalogue!$F$2:$J$259,5,0))=16,0,VLOOKUP(M181,Catalogue!$F$2:$J$259,5,0))</f>
        <v>0</v>
      </c>
      <c r="O181" s="231"/>
      <c r="P181" s="282" t="str">
        <f>IF(TYPE(VLOOKUP(O181,Catalogue!$F$2:$J$259,3,0))=16," ",VLOOKUP(O181,Catalogue!$F$2:$J$259,3,0))</f>
        <v xml:space="preserve"> </v>
      </c>
      <c r="Q181" s="228">
        <f>IF(TYPE(VLOOKUP(O181,Catalogue!$F$2:$J$259,5,0))=16,0,VLOOKUP(O181,Catalogue!$F$2:$J$259,5,0))</f>
        <v>0</v>
      </c>
      <c r="R181" s="231"/>
      <c r="S181" s="282" t="str">
        <f>IF(TYPE(VLOOKUP(R181,Catalogue!$F$2:$J$259,3,0))=16," ",VLOOKUP(R181,Catalogue!$F$2:$J$259,3,0))</f>
        <v xml:space="preserve"> </v>
      </c>
      <c r="T181" s="228">
        <f>IF(TYPE(VLOOKUP(R181,Catalogue!$F$2:$J$259,5,0))=16,0,VLOOKUP(R181,Catalogue!$F$2:$J$259,5,0))</f>
        <v>0</v>
      </c>
      <c r="U181" s="231"/>
      <c r="V181" s="227" t="str">
        <f>IF(TYPE(VLOOKUP(U181,Catalogue!$F$2:$J$259,3,0))=16," ",VLOOKUP(U181,Catalogue!$F$2:$J$259,3,0))</f>
        <v xml:space="preserve"> </v>
      </c>
      <c r="W181" s="228">
        <f>IF(TYPE(VLOOKUP(U181,Catalogue!$F$2:$J$259,5,0))=16,0,VLOOKUP(U181,Catalogue!$F$2:$J$259,5,0))</f>
        <v>0</v>
      </c>
      <c r="X181" s="256">
        <v>0.51500000000000001</v>
      </c>
      <c r="Y181" s="256">
        <v>2.65</v>
      </c>
      <c r="Z181" s="256">
        <v>1</v>
      </c>
      <c r="AA181" s="256">
        <f t="shared" si="29"/>
        <v>1.3647499999999999</v>
      </c>
      <c r="AB181" s="228">
        <f t="shared" si="31"/>
        <v>0</v>
      </c>
      <c r="AC181" s="228">
        <f t="shared" si="32"/>
        <v>0</v>
      </c>
      <c r="AD181" s="228">
        <f t="shared" si="33"/>
        <v>0</v>
      </c>
      <c r="AE181" s="231"/>
      <c r="AF181" s="227" t="str">
        <f>IF(TYPE(VLOOKUP(AE181,Catalogue!$F$2:$J$259,3,0))=16," ",VLOOKUP(AE181,Catalogue!$F$2:$J$259,3,0))</f>
        <v xml:space="preserve"> </v>
      </c>
      <c r="AG181" s="228">
        <f>IF(TYPE(VLOOKUP(AE181,Catalogue!$F$2:$J$259,5,0))=16,0,VLOOKUP(AE181,Catalogue!$F$2:$J$259,5,0))</f>
        <v>0</v>
      </c>
      <c r="AH181" s="227"/>
      <c r="AI181" s="228">
        <f t="shared" si="30"/>
        <v>0</v>
      </c>
      <c r="AJ181" s="228" t="s">
        <v>924</v>
      </c>
      <c r="AK181" s="261">
        <f t="shared" si="34"/>
        <v>0</v>
      </c>
    </row>
    <row r="182" spans="1:37" ht="22.5">
      <c r="A182" s="402"/>
      <c r="B182" s="271"/>
      <c r="C182" s="258"/>
      <c r="D182" s="258" t="s">
        <v>1192</v>
      </c>
      <c r="E182" s="258" t="s">
        <v>1193</v>
      </c>
      <c r="F182" s="258" t="s">
        <v>1194</v>
      </c>
      <c r="G182" s="258"/>
      <c r="H182" s="258" t="s">
        <v>1195</v>
      </c>
      <c r="I182" s="258" t="s">
        <v>1159</v>
      </c>
      <c r="J182" s="258" t="s">
        <v>226</v>
      </c>
      <c r="K182" s="227"/>
      <c r="L182" s="228">
        <f>IF(TYPE(VLOOKUP(K182,Catalogue!$F$2:$J$259,5,0))=16,0,VLOOKUP(K182,Catalogue!$F$2:$J$259,5,0))</f>
        <v>0</v>
      </c>
      <c r="M182" s="227"/>
      <c r="N182" s="228">
        <f>IF(TYPE(VLOOKUP(M182,Catalogue!$F$2:$J$259,5,0))=16,0,VLOOKUP(M182,Catalogue!$F$2:$J$259,5,0))</f>
        <v>0</v>
      </c>
      <c r="O182" s="231"/>
      <c r="P182" s="282" t="str">
        <f>IF(TYPE(VLOOKUP(O182,Catalogue!$F$2:$J$259,3,0))=16," ",VLOOKUP(O182,Catalogue!$F$2:$J$259,3,0))</f>
        <v xml:space="preserve"> </v>
      </c>
      <c r="Q182" s="228">
        <f>IF(TYPE(VLOOKUP(O182,Catalogue!$F$2:$J$259,5,0))=16,0,VLOOKUP(O182,Catalogue!$F$2:$J$259,5,0))</f>
        <v>0</v>
      </c>
      <c r="R182" s="231"/>
      <c r="S182" s="282" t="str">
        <f>IF(TYPE(VLOOKUP(R182,Catalogue!$F$2:$J$259,3,0))=16," ",VLOOKUP(R182,Catalogue!$F$2:$J$259,3,0))</f>
        <v xml:space="preserve"> </v>
      </c>
      <c r="T182" s="228">
        <f>IF(TYPE(VLOOKUP(R182,Catalogue!$F$2:$J$259,5,0))=16,0,VLOOKUP(R182,Catalogue!$F$2:$J$259,5,0))</f>
        <v>0</v>
      </c>
      <c r="U182" s="231"/>
      <c r="V182" s="227" t="str">
        <f>IF(TYPE(VLOOKUP(U182,Catalogue!$F$2:$J$259,3,0))=16," ",VLOOKUP(U182,Catalogue!$F$2:$J$259,3,0))</f>
        <v xml:space="preserve"> </v>
      </c>
      <c r="W182" s="228">
        <f>IF(TYPE(VLOOKUP(U182,Catalogue!$F$2:$J$259,5,0))=16,0,VLOOKUP(U182,Catalogue!$F$2:$J$259,5,0))</f>
        <v>0</v>
      </c>
      <c r="X182" s="256">
        <v>0.5</v>
      </c>
      <c r="Y182" s="256">
        <v>2.65</v>
      </c>
      <c r="Z182" s="256">
        <v>1</v>
      </c>
      <c r="AA182" s="256">
        <f t="shared" si="29"/>
        <v>1.325</v>
      </c>
      <c r="AB182" s="228">
        <f t="shared" si="31"/>
        <v>0</v>
      </c>
      <c r="AC182" s="228">
        <f t="shared" si="32"/>
        <v>0</v>
      </c>
      <c r="AD182" s="228">
        <f t="shared" si="33"/>
        <v>0</v>
      </c>
      <c r="AE182" s="231"/>
      <c r="AF182" s="227" t="str">
        <f>IF(TYPE(VLOOKUP(AE182,Catalogue!$F$2:$J$259,3,0))=16," ",VLOOKUP(AE182,Catalogue!$F$2:$J$259,3,0))</f>
        <v xml:space="preserve"> </v>
      </c>
      <c r="AG182" s="228">
        <f>IF(TYPE(VLOOKUP(AE182,Catalogue!$F$2:$J$259,5,0))=16,0,VLOOKUP(AE182,Catalogue!$F$2:$J$259,5,0))</f>
        <v>0</v>
      </c>
      <c r="AH182" s="227"/>
      <c r="AI182" s="228">
        <f t="shared" si="30"/>
        <v>0</v>
      </c>
      <c r="AJ182" s="228" t="s">
        <v>987</v>
      </c>
      <c r="AK182" s="261">
        <f t="shared" si="34"/>
        <v>0</v>
      </c>
    </row>
    <row r="183" spans="1:37" ht="22.5">
      <c r="A183" s="402"/>
      <c r="B183" s="271"/>
      <c r="C183" s="258"/>
      <c r="D183" s="258" t="s">
        <v>1192</v>
      </c>
      <c r="E183" s="258" t="s">
        <v>1193</v>
      </c>
      <c r="F183" s="258" t="s">
        <v>1194</v>
      </c>
      <c r="G183" s="258"/>
      <c r="H183" s="258" t="s">
        <v>1195</v>
      </c>
      <c r="I183" s="258" t="s">
        <v>1159</v>
      </c>
      <c r="J183" s="258" t="s">
        <v>226</v>
      </c>
      <c r="K183" s="227"/>
      <c r="L183" s="228">
        <f>IF(TYPE(VLOOKUP(K183,Catalogue!$F$2:$J$259,5,0))=16,0,VLOOKUP(K183,Catalogue!$F$2:$J$259,5,0))</f>
        <v>0</v>
      </c>
      <c r="M183" s="227"/>
      <c r="N183" s="228">
        <f>IF(TYPE(VLOOKUP(M183,Catalogue!$F$2:$J$259,5,0))=16,0,VLOOKUP(M183,Catalogue!$F$2:$J$259,5,0))</f>
        <v>0</v>
      </c>
      <c r="O183" s="231"/>
      <c r="P183" s="282" t="str">
        <f>IF(TYPE(VLOOKUP(O183,Catalogue!$F$2:$J$259,3,0))=16," ",VLOOKUP(O183,Catalogue!$F$2:$J$259,3,0))</f>
        <v xml:space="preserve"> </v>
      </c>
      <c r="Q183" s="228">
        <f>IF(TYPE(VLOOKUP(O183,Catalogue!$F$2:$J$259,5,0))=16,0,VLOOKUP(O183,Catalogue!$F$2:$J$259,5,0))</f>
        <v>0</v>
      </c>
      <c r="R183" s="231"/>
      <c r="S183" s="282" t="str">
        <f>IF(TYPE(VLOOKUP(R183,Catalogue!$F$2:$J$259,3,0))=16," ",VLOOKUP(R183,Catalogue!$F$2:$J$259,3,0))</f>
        <v xml:space="preserve"> </v>
      </c>
      <c r="T183" s="228">
        <f>IF(TYPE(VLOOKUP(R183,Catalogue!$F$2:$J$259,5,0))=16,0,VLOOKUP(R183,Catalogue!$F$2:$J$259,5,0))</f>
        <v>0</v>
      </c>
      <c r="U183" s="231"/>
      <c r="V183" s="227" t="str">
        <f>IF(TYPE(VLOOKUP(U183,Catalogue!$F$2:$J$259,3,0))=16," ",VLOOKUP(U183,Catalogue!$F$2:$J$259,3,0))</f>
        <v xml:space="preserve"> </v>
      </c>
      <c r="W183" s="228">
        <f>IF(TYPE(VLOOKUP(U183,Catalogue!$F$2:$J$259,5,0))=16,0,VLOOKUP(U183,Catalogue!$F$2:$J$259,5,0))</f>
        <v>0</v>
      </c>
      <c r="X183" s="256">
        <v>1.1000000000000001</v>
      </c>
      <c r="Y183" s="256">
        <v>0.6</v>
      </c>
      <c r="Z183" s="256">
        <v>2</v>
      </c>
      <c r="AA183" s="256">
        <f t="shared" si="29"/>
        <v>1.32</v>
      </c>
      <c r="AB183" s="228">
        <f t="shared" si="31"/>
        <v>0</v>
      </c>
      <c r="AC183" s="228">
        <f t="shared" si="32"/>
        <v>0</v>
      </c>
      <c r="AD183" s="228">
        <f t="shared" si="33"/>
        <v>0</v>
      </c>
      <c r="AE183" s="231"/>
      <c r="AF183" s="227" t="str">
        <f>IF(TYPE(VLOOKUP(AE183,Catalogue!$F$2:$J$259,3,0))=16," ",VLOOKUP(AE183,Catalogue!$F$2:$J$259,3,0))</f>
        <v xml:space="preserve"> </v>
      </c>
      <c r="AG183" s="228">
        <f>IF(TYPE(VLOOKUP(AE183,Catalogue!$F$2:$J$259,5,0))=16,0,VLOOKUP(AE183,Catalogue!$F$2:$J$259,5,0))</f>
        <v>0</v>
      </c>
      <c r="AH183" s="227"/>
      <c r="AI183" s="228">
        <f t="shared" si="30"/>
        <v>0</v>
      </c>
      <c r="AJ183" s="228" t="s">
        <v>1196</v>
      </c>
      <c r="AK183" s="261">
        <f t="shared" si="34"/>
        <v>0</v>
      </c>
    </row>
    <row r="184" spans="1:37" ht="21.75" customHeight="1">
      <c r="A184" s="402">
        <v>310</v>
      </c>
      <c r="B184" s="271"/>
      <c r="C184" s="258" t="s">
        <v>1197</v>
      </c>
      <c r="D184" s="258" t="s">
        <v>1198</v>
      </c>
      <c r="E184" s="258">
        <v>49</v>
      </c>
      <c r="F184" s="258" t="s">
        <v>1199</v>
      </c>
      <c r="G184" s="258"/>
      <c r="H184" s="258" t="s">
        <v>1200</v>
      </c>
      <c r="I184" s="258" t="s">
        <v>1159</v>
      </c>
      <c r="J184" s="258" t="s">
        <v>226</v>
      </c>
      <c r="K184" s="227" t="s">
        <v>242</v>
      </c>
      <c r="L184" s="228">
        <f>IF(TYPE(VLOOKUP(K184,Catalogue!$F$2:$J$259,5,0))=16,0,VLOOKUP(K184,Catalogue!$F$2:$J$259,5,0))</f>
        <v>40000</v>
      </c>
      <c r="M184" s="227"/>
      <c r="N184" s="228">
        <f>IF(TYPE(VLOOKUP(M184,Catalogue!$F$2:$J$259,5,0))=16,0,VLOOKUP(M184,Catalogue!$F$2:$J$259,5,0))</f>
        <v>0</v>
      </c>
      <c r="O184" s="231"/>
      <c r="P184" s="282" t="str">
        <f>IF(TYPE(VLOOKUP(O184,Catalogue!$F$2:$J$259,3,0))=16," ",VLOOKUP(O184,Catalogue!$F$2:$J$259,3,0))</f>
        <v xml:space="preserve"> </v>
      </c>
      <c r="Q184" s="228">
        <f>IF(TYPE(VLOOKUP(O184,Catalogue!$F$2:$J$259,5,0))=16,0,VLOOKUP(O184,Catalogue!$F$2:$J$259,5,0))</f>
        <v>0</v>
      </c>
      <c r="R184" s="231"/>
      <c r="S184" s="282" t="str">
        <f>IF(TYPE(VLOOKUP(R184,Catalogue!$F$2:$J$259,3,0))=16," ",VLOOKUP(R184,Catalogue!$F$2:$J$259,3,0))</f>
        <v xml:space="preserve"> </v>
      </c>
      <c r="T184" s="228">
        <f>IF(TYPE(VLOOKUP(R184,Catalogue!$F$2:$J$259,5,0))=16,0,VLOOKUP(R184,Catalogue!$F$2:$J$259,5,0))</f>
        <v>0</v>
      </c>
      <c r="U184" s="231"/>
      <c r="V184" s="227" t="str">
        <f>IF(TYPE(VLOOKUP(U184,Catalogue!$F$2:$J$259,3,0))=16," ",VLOOKUP(U184,Catalogue!$F$2:$J$259,3,0))</f>
        <v xml:space="preserve"> </v>
      </c>
      <c r="W184" s="228">
        <f>IF(TYPE(VLOOKUP(U184,Catalogue!$F$2:$J$259,5,0))=16,0,VLOOKUP(U184,Catalogue!$F$2:$J$259,5,0))</f>
        <v>0</v>
      </c>
      <c r="X184" s="256">
        <v>1.45</v>
      </c>
      <c r="Y184" s="256">
        <v>0.92</v>
      </c>
      <c r="Z184" s="256">
        <v>1</v>
      </c>
      <c r="AA184" s="256">
        <f t="shared" si="29"/>
        <v>1.3340000000000001</v>
      </c>
      <c r="AB184" s="228">
        <f t="shared" si="31"/>
        <v>0</v>
      </c>
      <c r="AC184" s="228">
        <f t="shared" si="32"/>
        <v>0</v>
      </c>
      <c r="AD184" s="228">
        <f t="shared" si="33"/>
        <v>0</v>
      </c>
      <c r="AE184" s="231"/>
      <c r="AF184" s="227" t="str">
        <f>IF(TYPE(VLOOKUP(AE184,Catalogue!$F$2:$J$259,3,0))=16," ",VLOOKUP(AE184,Catalogue!$F$2:$J$259,3,0))</f>
        <v xml:space="preserve"> </v>
      </c>
      <c r="AG184" s="228">
        <f>IF(TYPE(VLOOKUP(AE184,Catalogue!$F$2:$J$259,5,0))=16,0,VLOOKUP(AE184,Catalogue!$F$2:$J$259,5,0))</f>
        <v>0</v>
      </c>
      <c r="AH184" s="227"/>
      <c r="AI184" s="228">
        <f t="shared" si="30"/>
        <v>0</v>
      </c>
      <c r="AJ184" s="228" t="s">
        <v>918</v>
      </c>
      <c r="AK184" s="261">
        <f t="shared" si="34"/>
        <v>40000</v>
      </c>
    </row>
    <row r="185" spans="1:37" ht="22.5">
      <c r="A185" s="402"/>
      <c r="B185" s="271"/>
      <c r="C185" s="258" t="s">
        <v>1197</v>
      </c>
      <c r="D185" s="258" t="s">
        <v>1198</v>
      </c>
      <c r="E185" s="258">
        <v>49</v>
      </c>
      <c r="F185" s="258" t="s">
        <v>1199</v>
      </c>
      <c r="G185" s="258"/>
      <c r="H185" s="258" t="s">
        <v>1200</v>
      </c>
      <c r="I185" s="258" t="s">
        <v>1159</v>
      </c>
      <c r="J185" s="258" t="s">
        <v>226</v>
      </c>
      <c r="K185" s="227"/>
      <c r="L185" s="228">
        <f>IF(TYPE(VLOOKUP(K185,Catalogue!$F$2:$J$259,5,0))=16,0,VLOOKUP(K185,Catalogue!$F$2:$J$259,5,0))</f>
        <v>0</v>
      </c>
      <c r="M185" s="227"/>
      <c r="N185" s="228">
        <f>IF(TYPE(VLOOKUP(M185,Catalogue!$F$2:$J$259,5,0))=16,0,VLOOKUP(M185,Catalogue!$F$2:$J$259,5,0))</f>
        <v>0</v>
      </c>
      <c r="O185" s="231"/>
      <c r="P185" s="282" t="str">
        <f>IF(TYPE(VLOOKUP(O185,Catalogue!$F$2:$J$259,3,0))=16," ",VLOOKUP(O185,Catalogue!$F$2:$J$259,3,0))</f>
        <v xml:space="preserve"> </v>
      </c>
      <c r="Q185" s="228">
        <f>IF(TYPE(VLOOKUP(O185,Catalogue!$F$2:$J$259,5,0))=16,0,VLOOKUP(O185,Catalogue!$F$2:$J$259,5,0))</f>
        <v>0</v>
      </c>
      <c r="R185" s="231"/>
      <c r="S185" s="282" t="str">
        <f>IF(TYPE(VLOOKUP(R185,Catalogue!$F$2:$J$259,3,0))=16," ",VLOOKUP(R185,Catalogue!$F$2:$J$259,3,0))</f>
        <v xml:space="preserve"> </v>
      </c>
      <c r="T185" s="228">
        <f>IF(TYPE(VLOOKUP(R185,Catalogue!$F$2:$J$259,5,0))=16,0,VLOOKUP(R185,Catalogue!$F$2:$J$259,5,0))</f>
        <v>0</v>
      </c>
      <c r="U185" s="231"/>
      <c r="V185" s="227" t="str">
        <f>IF(TYPE(VLOOKUP(U185,Catalogue!$F$2:$J$259,3,0))=16," ",VLOOKUP(U185,Catalogue!$F$2:$J$259,3,0))</f>
        <v xml:space="preserve"> </v>
      </c>
      <c r="W185" s="228">
        <f>IF(TYPE(VLOOKUP(U185,Catalogue!$F$2:$J$259,5,0))=16,0,VLOOKUP(U185,Catalogue!$F$2:$J$259,5,0))</f>
        <v>0</v>
      </c>
      <c r="X185" s="256">
        <v>1.33</v>
      </c>
      <c r="Y185" s="256">
        <v>0.91</v>
      </c>
      <c r="Z185" s="256">
        <v>1</v>
      </c>
      <c r="AA185" s="256">
        <f t="shared" si="29"/>
        <v>1.2103000000000002</v>
      </c>
      <c r="AB185" s="228">
        <f t="shared" si="31"/>
        <v>0</v>
      </c>
      <c r="AC185" s="228">
        <f t="shared" si="32"/>
        <v>0</v>
      </c>
      <c r="AD185" s="228">
        <f t="shared" si="33"/>
        <v>0</v>
      </c>
      <c r="AE185" s="231"/>
      <c r="AF185" s="227" t="str">
        <f>IF(TYPE(VLOOKUP(AE185,Catalogue!$F$2:$J$259,3,0))=16," ",VLOOKUP(AE185,Catalogue!$F$2:$J$259,3,0))</f>
        <v xml:space="preserve"> </v>
      </c>
      <c r="AG185" s="228">
        <f>IF(TYPE(VLOOKUP(AE185,Catalogue!$F$2:$J$259,5,0))=16,0,VLOOKUP(AE185,Catalogue!$F$2:$J$259,5,0))</f>
        <v>0</v>
      </c>
      <c r="AH185" s="227"/>
      <c r="AI185" s="228">
        <f t="shared" si="30"/>
        <v>0</v>
      </c>
      <c r="AJ185" s="228" t="s">
        <v>1202</v>
      </c>
      <c r="AK185" s="261">
        <f t="shared" si="34"/>
        <v>0</v>
      </c>
    </row>
    <row r="186" spans="1:37" ht="22.5">
      <c r="A186" s="402"/>
      <c r="B186" s="271"/>
      <c r="C186" s="258" t="s">
        <v>1197</v>
      </c>
      <c r="D186" s="258" t="s">
        <v>1198</v>
      </c>
      <c r="E186" s="258">
        <v>49</v>
      </c>
      <c r="F186" s="258" t="s">
        <v>1199</v>
      </c>
      <c r="G186" s="258"/>
      <c r="H186" s="258" t="s">
        <v>1200</v>
      </c>
      <c r="I186" s="258" t="s">
        <v>1159</v>
      </c>
      <c r="J186" s="258" t="s">
        <v>226</v>
      </c>
      <c r="K186" s="227"/>
      <c r="L186" s="228">
        <f>IF(TYPE(VLOOKUP(K186,Catalogue!$F$2:$J$259,5,0))=16,0,VLOOKUP(K186,Catalogue!$F$2:$J$259,5,0))</f>
        <v>0</v>
      </c>
      <c r="M186" s="227"/>
      <c r="N186" s="228">
        <f>IF(TYPE(VLOOKUP(M186,Catalogue!$F$2:$J$259,5,0))=16,0,VLOOKUP(M186,Catalogue!$F$2:$J$259,5,0))</f>
        <v>0</v>
      </c>
      <c r="O186" s="231"/>
      <c r="P186" s="282" t="str">
        <f>IF(TYPE(VLOOKUP(O186,Catalogue!$F$2:$J$259,3,0))=16," ",VLOOKUP(O186,Catalogue!$F$2:$J$259,3,0))</f>
        <v xml:space="preserve"> </v>
      </c>
      <c r="Q186" s="228">
        <f>IF(TYPE(VLOOKUP(O186,Catalogue!$F$2:$J$259,5,0))=16,0,VLOOKUP(O186,Catalogue!$F$2:$J$259,5,0))</f>
        <v>0</v>
      </c>
      <c r="R186" s="231"/>
      <c r="S186" s="282" t="str">
        <f>IF(TYPE(VLOOKUP(R186,Catalogue!$F$2:$J$259,3,0))=16," ",VLOOKUP(R186,Catalogue!$F$2:$J$259,3,0))</f>
        <v xml:space="preserve"> </v>
      </c>
      <c r="T186" s="228">
        <f>IF(TYPE(VLOOKUP(R186,Catalogue!$F$2:$J$259,5,0))=16,0,VLOOKUP(R186,Catalogue!$F$2:$J$259,5,0))</f>
        <v>0</v>
      </c>
      <c r="U186" s="231"/>
      <c r="V186" s="227" t="str">
        <f>IF(TYPE(VLOOKUP(U186,Catalogue!$F$2:$J$259,3,0))=16," ",VLOOKUP(U186,Catalogue!$F$2:$J$259,3,0))</f>
        <v xml:space="preserve"> </v>
      </c>
      <c r="W186" s="228">
        <f>IF(TYPE(VLOOKUP(U186,Catalogue!$F$2:$J$259,5,0))=16,0,VLOOKUP(U186,Catalogue!$F$2:$J$259,5,0))</f>
        <v>0</v>
      </c>
      <c r="X186" s="256">
        <v>1.39</v>
      </c>
      <c r="Y186" s="256">
        <v>0.92</v>
      </c>
      <c r="Z186" s="256">
        <v>1</v>
      </c>
      <c r="AA186" s="256">
        <f t="shared" si="29"/>
        <v>1.2787999999999999</v>
      </c>
      <c r="AB186" s="228">
        <f t="shared" si="31"/>
        <v>0</v>
      </c>
      <c r="AC186" s="228">
        <f t="shared" si="32"/>
        <v>0</v>
      </c>
      <c r="AD186" s="228">
        <f t="shared" si="33"/>
        <v>0</v>
      </c>
      <c r="AE186" s="231"/>
      <c r="AF186" s="227" t="str">
        <f>IF(TYPE(VLOOKUP(AE186,Catalogue!$F$2:$J$259,3,0))=16," ",VLOOKUP(AE186,Catalogue!$F$2:$J$259,3,0))</f>
        <v xml:space="preserve"> </v>
      </c>
      <c r="AG186" s="228">
        <f>IF(TYPE(VLOOKUP(AE186,Catalogue!$F$2:$J$259,5,0))=16,0,VLOOKUP(AE186,Catalogue!$F$2:$J$259,5,0))</f>
        <v>0</v>
      </c>
      <c r="AH186" s="227"/>
      <c r="AI186" s="228">
        <f t="shared" si="30"/>
        <v>0</v>
      </c>
      <c r="AJ186" s="228" t="s">
        <v>1201</v>
      </c>
      <c r="AK186" s="261">
        <f t="shared" si="34"/>
        <v>0</v>
      </c>
    </row>
    <row r="187" spans="1:37" ht="22.5">
      <c r="A187" s="402"/>
      <c r="B187" s="271"/>
      <c r="C187" s="258" t="s">
        <v>1197</v>
      </c>
      <c r="D187" s="258" t="s">
        <v>1198</v>
      </c>
      <c r="E187" s="258">
        <v>49</v>
      </c>
      <c r="F187" s="258" t="s">
        <v>1199</v>
      </c>
      <c r="G187" s="258"/>
      <c r="H187" s="258" t="s">
        <v>1200</v>
      </c>
      <c r="I187" s="258" t="s">
        <v>1159</v>
      </c>
      <c r="J187" s="258" t="s">
        <v>226</v>
      </c>
      <c r="K187" s="227"/>
      <c r="L187" s="228">
        <f>IF(TYPE(VLOOKUP(K187,Catalogue!$F$2:$J$259,5,0))=16,0,VLOOKUP(K187,Catalogue!$F$2:$J$259,5,0))</f>
        <v>0</v>
      </c>
      <c r="M187" s="227"/>
      <c r="N187" s="228">
        <f>IF(TYPE(VLOOKUP(M187,Catalogue!$F$2:$J$259,5,0))=16,0,VLOOKUP(M187,Catalogue!$F$2:$J$259,5,0))</f>
        <v>0</v>
      </c>
      <c r="O187" s="231"/>
      <c r="P187" s="282" t="str">
        <f>IF(TYPE(VLOOKUP(O187,Catalogue!$F$2:$J$259,3,0))=16," ",VLOOKUP(O187,Catalogue!$F$2:$J$259,3,0))</f>
        <v xml:space="preserve"> </v>
      </c>
      <c r="Q187" s="228">
        <f>IF(TYPE(VLOOKUP(O187,Catalogue!$F$2:$J$259,5,0))=16,0,VLOOKUP(O187,Catalogue!$F$2:$J$259,5,0))</f>
        <v>0</v>
      </c>
      <c r="R187" s="231"/>
      <c r="S187" s="282" t="str">
        <f>IF(TYPE(VLOOKUP(R187,Catalogue!$F$2:$J$259,3,0))=16," ",VLOOKUP(R187,Catalogue!$F$2:$J$259,3,0))</f>
        <v xml:space="preserve"> </v>
      </c>
      <c r="T187" s="228">
        <f>IF(TYPE(VLOOKUP(R187,Catalogue!$F$2:$J$259,5,0))=16,0,VLOOKUP(R187,Catalogue!$F$2:$J$259,5,0))</f>
        <v>0</v>
      </c>
      <c r="U187" s="231"/>
      <c r="V187" s="227" t="str">
        <f>IF(TYPE(VLOOKUP(U187,Catalogue!$F$2:$J$259,3,0))=16," ",VLOOKUP(U187,Catalogue!$F$2:$J$259,3,0))</f>
        <v xml:space="preserve"> </v>
      </c>
      <c r="W187" s="228">
        <f>IF(TYPE(VLOOKUP(U187,Catalogue!$F$2:$J$259,5,0))=16,0,VLOOKUP(U187,Catalogue!$F$2:$J$259,5,0))</f>
        <v>0</v>
      </c>
      <c r="X187" s="256">
        <v>0.9</v>
      </c>
      <c r="Y187" s="256">
        <v>0.92</v>
      </c>
      <c r="Z187" s="256">
        <v>1</v>
      </c>
      <c r="AA187" s="256">
        <f t="shared" si="29"/>
        <v>0.82800000000000007</v>
      </c>
      <c r="AB187" s="228">
        <f t="shared" si="31"/>
        <v>0</v>
      </c>
      <c r="AC187" s="228">
        <f t="shared" si="32"/>
        <v>0</v>
      </c>
      <c r="AD187" s="228">
        <f t="shared" si="33"/>
        <v>0</v>
      </c>
      <c r="AE187" s="231"/>
      <c r="AF187" s="227" t="str">
        <f>IF(TYPE(VLOOKUP(AE187,Catalogue!$F$2:$J$259,3,0))=16," ",VLOOKUP(AE187,Catalogue!$F$2:$J$259,3,0))</f>
        <v xml:space="preserve"> </v>
      </c>
      <c r="AG187" s="228">
        <f>IF(TYPE(VLOOKUP(AE187,Catalogue!$F$2:$J$259,5,0))=16,0,VLOOKUP(AE187,Catalogue!$F$2:$J$259,5,0))</f>
        <v>0</v>
      </c>
      <c r="AH187" s="227"/>
      <c r="AI187" s="228">
        <f t="shared" si="30"/>
        <v>0</v>
      </c>
      <c r="AJ187" s="228" t="s">
        <v>921</v>
      </c>
      <c r="AK187" s="261">
        <f t="shared" si="34"/>
        <v>0</v>
      </c>
    </row>
    <row r="188" spans="1:37" ht="22.5">
      <c r="A188" s="402">
        <v>311</v>
      </c>
      <c r="B188" s="271"/>
      <c r="C188" s="258" t="s">
        <v>1203</v>
      </c>
      <c r="D188" s="258" t="s">
        <v>1204</v>
      </c>
      <c r="E188" s="258" t="s">
        <v>1205</v>
      </c>
      <c r="F188" s="258" t="s">
        <v>1206</v>
      </c>
      <c r="G188" s="258"/>
      <c r="H188" s="258" t="s">
        <v>1200</v>
      </c>
      <c r="I188" s="258" t="s">
        <v>1159</v>
      </c>
      <c r="J188" s="258" t="s">
        <v>226</v>
      </c>
      <c r="K188" s="227" t="s">
        <v>242</v>
      </c>
      <c r="L188" s="228">
        <f>IF(TYPE(VLOOKUP(K188,Catalogue!$F$2:$J$259,5,0))=16,0,VLOOKUP(K188,Catalogue!$F$2:$J$259,5,0))</f>
        <v>40000</v>
      </c>
      <c r="M188" s="227"/>
      <c r="N188" s="228">
        <f>IF(TYPE(VLOOKUP(M188,Catalogue!$F$2:$J$259,5,0))=16,0,VLOOKUP(M188,Catalogue!$F$2:$J$259,5,0))</f>
        <v>0</v>
      </c>
      <c r="O188" s="231"/>
      <c r="P188" s="282" t="str">
        <f>IF(TYPE(VLOOKUP(O188,Catalogue!$F$2:$J$259,3,0))=16," ",VLOOKUP(O188,Catalogue!$F$2:$J$259,3,0))</f>
        <v xml:space="preserve"> </v>
      </c>
      <c r="Q188" s="228">
        <f>IF(TYPE(VLOOKUP(O188,Catalogue!$F$2:$J$259,5,0))=16,0,VLOOKUP(O188,Catalogue!$F$2:$J$259,5,0))</f>
        <v>0</v>
      </c>
      <c r="R188" s="231"/>
      <c r="S188" s="282" t="str">
        <f>IF(TYPE(VLOOKUP(R188,Catalogue!$F$2:$J$259,3,0))=16," ",VLOOKUP(R188,Catalogue!$F$2:$J$259,3,0))</f>
        <v xml:space="preserve"> </v>
      </c>
      <c r="T188" s="228">
        <f>IF(TYPE(VLOOKUP(R188,Catalogue!$F$2:$J$259,5,0))=16,0,VLOOKUP(R188,Catalogue!$F$2:$J$259,5,0))</f>
        <v>0</v>
      </c>
      <c r="U188" s="231"/>
      <c r="V188" s="227" t="str">
        <f>IF(TYPE(VLOOKUP(U188,Catalogue!$F$2:$J$259,3,0))=16," ",VLOOKUP(U188,Catalogue!$F$2:$J$259,3,0))</f>
        <v xml:space="preserve"> </v>
      </c>
      <c r="W188" s="228">
        <f>IF(TYPE(VLOOKUP(U188,Catalogue!$F$2:$J$259,5,0))=16,0,VLOOKUP(U188,Catalogue!$F$2:$J$259,5,0))</f>
        <v>0</v>
      </c>
      <c r="X188" s="256">
        <v>2.04</v>
      </c>
      <c r="Y188" s="256">
        <v>0.7</v>
      </c>
      <c r="Z188" s="256">
        <v>1</v>
      </c>
      <c r="AA188" s="256">
        <f t="shared" si="29"/>
        <v>1.4279999999999999</v>
      </c>
      <c r="AB188" s="228">
        <f t="shared" si="31"/>
        <v>0</v>
      </c>
      <c r="AC188" s="228">
        <f t="shared" si="32"/>
        <v>0</v>
      </c>
      <c r="AD188" s="228">
        <f t="shared" si="33"/>
        <v>0</v>
      </c>
      <c r="AE188" s="231"/>
      <c r="AF188" s="227" t="str">
        <f>IF(TYPE(VLOOKUP(AE188,Catalogue!$F$2:$J$259,3,0))=16," ",VLOOKUP(AE188,Catalogue!$F$2:$J$259,3,0))</f>
        <v xml:space="preserve"> </v>
      </c>
      <c r="AG188" s="228">
        <f>IF(TYPE(VLOOKUP(AE188,Catalogue!$F$2:$J$259,5,0))=16,0,VLOOKUP(AE188,Catalogue!$F$2:$J$259,5,0))</f>
        <v>0</v>
      </c>
      <c r="AH188" s="227"/>
      <c r="AI188" s="228">
        <f t="shared" si="30"/>
        <v>0</v>
      </c>
      <c r="AJ188" s="228" t="s">
        <v>933</v>
      </c>
      <c r="AK188" s="261">
        <f t="shared" si="34"/>
        <v>40000</v>
      </c>
    </row>
    <row r="189" spans="1:37" ht="22.5">
      <c r="A189" s="402"/>
      <c r="B189" s="271"/>
      <c r="C189" s="258" t="s">
        <v>1203</v>
      </c>
      <c r="D189" s="258" t="s">
        <v>1204</v>
      </c>
      <c r="E189" s="258" t="s">
        <v>1205</v>
      </c>
      <c r="F189" s="258" t="s">
        <v>1206</v>
      </c>
      <c r="G189" s="258"/>
      <c r="H189" s="258" t="s">
        <v>1200</v>
      </c>
      <c r="I189" s="258" t="s">
        <v>1159</v>
      </c>
      <c r="J189" s="258" t="s">
        <v>226</v>
      </c>
      <c r="K189" s="227"/>
      <c r="L189" s="228">
        <f>IF(TYPE(VLOOKUP(K189,Catalogue!$F$2:$J$259,5,0))=16,0,VLOOKUP(K189,Catalogue!$F$2:$J$259,5,0))</f>
        <v>0</v>
      </c>
      <c r="M189" s="227"/>
      <c r="N189" s="228">
        <f>IF(TYPE(VLOOKUP(M189,Catalogue!$F$2:$J$259,5,0))=16,0,VLOOKUP(M189,Catalogue!$F$2:$J$259,5,0))</f>
        <v>0</v>
      </c>
      <c r="O189" s="231"/>
      <c r="P189" s="282" t="str">
        <f>IF(TYPE(VLOOKUP(O189,Catalogue!$F$2:$J$259,3,0))=16," ",VLOOKUP(O189,Catalogue!$F$2:$J$259,3,0))</f>
        <v xml:space="preserve"> </v>
      </c>
      <c r="Q189" s="228">
        <f>IF(TYPE(VLOOKUP(O189,Catalogue!$F$2:$J$259,5,0))=16,0,VLOOKUP(O189,Catalogue!$F$2:$J$259,5,0))</f>
        <v>0</v>
      </c>
      <c r="R189" s="231"/>
      <c r="S189" s="282" t="str">
        <f>IF(TYPE(VLOOKUP(R189,Catalogue!$F$2:$J$259,3,0))=16," ",VLOOKUP(R189,Catalogue!$F$2:$J$259,3,0))</f>
        <v xml:space="preserve"> </v>
      </c>
      <c r="T189" s="228">
        <f>IF(TYPE(VLOOKUP(R189,Catalogue!$F$2:$J$259,5,0))=16,0,VLOOKUP(R189,Catalogue!$F$2:$J$259,5,0))</f>
        <v>0</v>
      </c>
      <c r="U189" s="231"/>
      <c r="V189" s="227" t="str">
        <f>IF(TYPE(VLOOKUP(U189,Catalogue!$F$2:$J$259,3,0))=16," ",VLOOKUP(U189,Catalogue!$F$2:$J$259,3,0))</f>
        <v xml:space="preserve"> </v>
      </c>
      <c r="W189" s="228">
        <f>IF(TYPE(VLOOKUP(U189,Catalogue!$F$2:$J$259,5,0))=16,0,VLOOKUP(U189,Catalogue!$F$2:$J$259,5,0))</f>
        <v>0</v>
      </c>
      <c r="X189" s="256">
        <v>2.14</v>
      </c>
      <c r="Y189" s="256">
        <v>0.8</v>
      </c>
      <c r="Z189" s="256">
        <v>1</v>
      </c>
      <c r="AA189" s="256">
        <f t="shared" si="29"/>
        <v>1.7120000000000002</v>
      </c>
      <c r="AB189" s="228">
        <f t="shared" si="31"/>
        <v>0</v>
      </c>
      <c r="AC189" s="228">
        <f t="shared" si="32"/>
        <v>0</v>
      </c>
      <c r="AD189" s="228">
        <f t="shared" si="33"/>
        <v>0</v>
      </c>
      <c r="AE189" s="231"/>
      <c r="AF189" s="227" t="str">
        <f>IF(TYPE(VLOOKUP(AE189,Catalogue!$F$2:$J$259,3,0))=16," ",VLOOKUP(AE189,Catalogue!$F$2:$J$259,3,0))</f>
        <v xml:space="preserve"> </v>
      </c>
      <c r="AG189" s="228">
        <f>IF(TYPE(VLOOKUP(AE189,Catalogue!$F$2:$J$259,5,0))=16,0,VLOOKUP(AE189,Catalogue!$F$2:$J$259,5,0))</f>
        <v>0</v>
      </c>
      <c r="AH189" s="227"/>
      <c r="AI189" s="228">
        <f t="shared" si="30"/>
        <v>0</v>
      </c>
      <c r="AJ189" s="228" t="s">
        <v>924</v>
      </c>
      <c r="AK189" s="261">
        <f t="shared" si="34"/>
        <v>0</v>
      </c>
    </row>
    <row r="190" spans="1:37" ht="22.5">
      <c r="A190" s="402"/>
      <c r="B190" s="271"/>
      <c r="C190" s="258" t="s">
        <v>1203</v>
      </c>
      <c r="D190" s="258" t="s">
        <v>1204</v>
      </c>
      <c r="E190" s="258" t="s">
        <v>1205</v>
      </c>
      <c r="F190" s="258" t="s">
        <v>1206</v>
      </c>
      <c r="G190" s="258"/>
      <c r="H190" s="258" t="s">
        <v>1200</v>
      </c>
      <c r="I190" s="258" t="s">
        <v>1159</v>
      </c>
      <c r="J190" s="258" t="s">
        <v>226</v>
      </c>
      <c r="K190" s="227"/>
      <c r="L190" s="228">
        <f>IF(TYPE(VLOOKUP(K190,Catalogue!$F$2:$J$259,5,0))=16,0,VLOOKUP(K190,Catalogue!$F$2:$J$259,5,0))</f>
        <v>0</v>
      </c>
      <c r="M190" s="227"/>
      <c r="N190" s="228">
        <f>IF(TYPE(VLOOKUP(M190,Catalogue!$F$2:$J$259,5,0))=16,0,VLOOKUP(M190,Catalogue!$F$2:$J$259,5,0))</f>
        <v>0</v>
      </c>
      <c r="O190" s="231"/>
      <c r="P190" s="282" t="str">
        <f>IF(TYPE(VLOOKUP(O190,Catalogue!$F$2:$J$259,3,0))=16," ",VLOOKUP(O190,Catalogue!$F$2:$J$259,3,0))</f>
        <v xml:space="preserve"> </v>
      </c>
      <c r="Q190" s="228">
        <f>IF(TYPE(VLOOKUP(O190,Catalogue!$F$2:$J$259,5,0))=16,0,VLOOKUP(O190,Catalogue!$F$2:$J$259,5,0))</f>
        <v>0</v>
      </c>
      <c r="R190" s="231"/>
      <c r="S190" s="282" t="str">
        <f>IF(TYPE(VLOOKUP(R190,Catalogue!$F$2:$J$259,3,0))=16," ",VLOOKUP(R190,Catalogue!$F$2:$J$259,3,0))</f>
        <v xml:space="preserve"> </v>
      </c>
      <c r="T190" s="228">
        <f>IF(TYPE(VLOOKUP(R190,Catalogue!$F$2:$J$259,5,0))=16,0,VLOOKUP(R190,Catalogue!$F$2:$J$259,5,0))</f>
        <v>0</v>
      </c>
      <c r="U190" s="231"/>
      <c r="V190" s="227" t="str">
        <f>IF(TYPE(VLOOKUP(U190,Catalogue!$F$2:$J$259,3,0))=16," ",VLOOKUP(U190,Catalogue!$F$2:$J$259,3,0))</f>
        <v xml:space="preserve"> </v>
      </c>
      <c r="W190" s="228">
        <f>IF(TYPE(VLOOKUP(U190,Catalogue!$F$2:$J$259,5,0))=16,0,VLOOKUP(U190,Catalogue!$F$2:$J$259,5,0))</f>
        <v>0</v>
      </c>
      <c r="X190" s="256">
        <v>1.45</v>
      </c>
      <c r="Y190" s="256">
        <v>0.6</v>
      </c>
      <c r="Z190" s="256">
        <v>1</v>
      </c>
      <c r="AA190" s="256">
        <f t="shared" si="29"/>
        <v>0.87</v>
      </c>
      <c r="AB190" s="228">
        <f t="shared" si="31"/>
        <v>0</v>
      </c>
      <c r="AC190" s="228">
        <f t="shared" si="32"/>
        <v>0</v>
      </c>
      <c r="AD190" s="228">
        <f t="shared" si="33"/>
        <v>0</v>
      </c>
      <c r="AE190" s="231"/>
      <c r="AF190" s="227" t="str">
        <f>IF(TYPE(VLOOKUP(AE190,Catalogue!$F$2:$J$259,3,0))=16," ",VLOOKUP(AE190,Catalogue!$F$2:$J$259,3,0))</f>
        <v xml:space="preserve"> </v>
      </c>
      <c r="AG190" s="228">
        <f>IF(TYPE(VLOOKUP(AE190,Catalogue!$F$2:$J$259,5,0))=16,0,VLOOKUP(AE190,Catalogue!$F$2:$J$259,5,0))</f>
        <v>0</v>
      </c>
      <c r="AH190" s="227"/>
      <c r="AI190" s="228">
        <f t="shared" si="30"/>
        <v>0</v>
      </c>
      <c r="AJ190" s="228" t="s">
        <v>939</v>
      </c>
      <c r="AK190" s="261">
        <f t="shared" si="34"/>
        <v>0</v>
      </c>
    </row>
    <row r="191" spans="1:37" ht="22.5">
      <c r="A191" s="293">
        <v>312</v>
      </c>
      <c r="B191" s="271"/>
      <c r="C191" s="258" t="s">
        <v>1207</v>
      </c>
      <c r="D191" s="258" t="s">
        <v>1208</v>
      </c>
      <c r="E191" s="258" t="s">
        <v>1209</v>
      </c>
      <c r="F191" s="258" t="s">
        <v>1210</v>
      </c>
      <c r="G191" s="258"/>
      <c r="H191" s="258" t="s">
        <v>1181</v>
      </c>
      <c r="I191" s="258" t="s">
        <v>1159</v>
      </c>
      <c r="J191" s="258" t="s">
        <v>226</v>
      </c>
      <c r="K191" s="227" t="s">
        <v>242</v>
      </c>
      <c r="L191" s="228">
        <f>IF(TYPE(VLOOKUP(K191,Catalogue!$F$2:$J$259,5,0))=16,0,VLOOKUP(K191,Catalogue!$F$2:$J$259,5,0))</f>
        <v>40000</v>
      </c>
      <c r="M191" s="227"/>
      <c r="N191" s="228">
        <f>IF(TYPE(VLOOKUP(M191,Catalogue!$F$2:$J$259,5,0))=16,0,VLOOKUP(M191,Catalogue!$F$2:$J$259,5,0))</f>
        <v>0</v>
      </c>
      <c r="O191" s="231"/>
      <c r="P191" s="282" t="str">
        <f>IF(TYPE(VLOOKUP(O191,Catalogue!$F$2:$J$259,3,0))=16," ",VLOOKUP(O191,Catalogue!$F$2:$J$259,3,0))</f>
        <v xml:space="preserve"> </v>
      </c>
      <c r="Q191" s="228">
        <f>IF(TYPE(VLOOKUP(O191,Catalogue!$F$2:$J$259,5,0))=16,0,VLOOKUP(O191,Catalogue!$F$2:$J$259,5,0))</f>
        <v>0</v>
      </c>
      <c r="R191" s="231"/>
      <c r="S191" s="282" t="str">
        <f>IF(TYPE(VLOOKUP(R191,Catalogue!$F$2:$J$259,3,0))=16," ",VLOOKUP(R191,Catalogue!$F$2:$J$259,3,0))</f>
        <v xml:space="preserve"> </v>
      </c>
      <c r="T191" s="228">
        <f>IF(TYPE(VLOOKUP(R191,Catalogue!$F$2:$J$259,5,0))=16,0,VLOOKUP(R191,Catalogue!$F$2:$J$259,5,0))</f>
        <v>0</v>
      </c>
      <c r="U191" s="231"/>
      <c r="V191" s="227" t="str">
        <f>IF(TYPE(VLOOKUP(U191,Catalogue!$F$2:$J$259,3,0))=16," ",VLOOKUP(U191,Catalogue!$F$2:$J$259,3,0))</f>
        <v xml:space="preserve"> </v>
      </c>
      <c r="W191" s="228">
        <f>IF(TYPE(VLOOKUP(U191,Catalogue!$F$2:$J$259,5,0))=16,0,VLOOKUP(U191,Catalogue!$F$2:$J$259,5,0))</f>
        <v>0</v>
      </c>
      <c r="X191" s="256">
        <v>2.5499999999999998</v>
      </c>
      <c r="Y191" s="256">
        <v>0.51</v>
      </c>
      <c r="Z191" s="256">
        <v>1</v>
      </c>
      <c r="AA191" s="256">
        <f t="shared" si="29"/>
        <v>1.3005</v>
      </c>
      <c r="AB191" s="228">
        <f t="shared" si="31"/>
        <v>0</v>
      </c>
      <c r="AC191" s="228">
        <f t="shared" si="32"/>
        <v>0</v>
      </c>
      <c r="AD191" s="228">
        <f t="shared" si="33"/>
        <v>0</v>
      </c>
      <c r="AE191" s="10"/>
      <c r="AF191" s="227" t="str">
        <f>IF(TYPE(VLOOKUP(AE191,Catalogue!$F$2:$J$259,3,0))=16," ",VLOOKUP(AE191,Catalogue!$F$2:$J$259,3,0))</f>
        <v xml:space="preserve"> </v>
      </c>
      <c r="AG191" s="228">
        <f>IF(TYPE(VLOOKUP(AE191,Catalogue!$F$2:$J$259,5,0))=16,0,VLOOKUP(AE191,Catalogue!$F$2:$J$259,5,0))</f>
        <v>0</v>
      </c>
      <c r="AH191" s="227"/>
      <c r="AI191" s="228">
        <f t="shared" si="30"/>
        <v>0</v>
      </c>
      <c r="AJ191" s="228" t="s">
        <v>933</v>
      </c>
      <c r="AK191" s="261">
        <f t="shared" si="34"/>
        <v>40000</v>
      </c>
    </row>
    <row r="192" spans="1:37">
      <c r="A192" s="400">
        <v>313</v>
      </c>
      <c r="B192" s="271"/>
      <c r="C192" s="258" t="s">
        <v>1211</v>
      </c>
      <c r="D192" s="258" t="s">
        <v>1212</v>
      </c>
      <c r="E192" s="258">
        <v>738</v>
      </c>
      <c r="F192" s="258" t="s">
        <v>1213</v>
      </c>
      <c r="G192" s="258"/>
      <c r="H192" s="258" t="s">
        <v>1214</v>
      </c>
      <c r="I192" s="258" t="s">
        <v>1159</v>
      </c>
      <c r="J192" s="258" t="s">
        <v>226</v>
      </c>
      <c r="K192" s="227" t="s">
        <v>242</v>
      </c>
      <c r="L192" s="228">
        <f>IF(TYPE(VLOOKUP(K192,Catalogue!$F$2:$J$259,5,0))=16,0,VLOOKUP(K192,Catalogue!$F$2:$J$259,5,0))</f>
        <v>40000</v>
      </c>
      <c r="M192" s="227"/>
      <c r="N192" s="228">
        <f>IF(TYPE(VLOOKUP(M192,Catalogue!$F$2:$J$259,5,0))=16,0,VLOOKUP(M192,Catalogue!$F$2:$J$259,5,0))</f>
        <v>0</v>
      </c>
      <c r="O192" s="231"/>
      <c r="P192" s="282" t="str">
        <f>IF(TYPE(VLOOKUP(O192,Catalogue!$F$2:$J$259,3,0))=16," ",VLOOKUP(O192,Catalogue!$F$2:$J$259,3,0))</f>
        <v xml:space="preserve"> </v>
      </c>
      <c r="Q192" s="228">
        <f>IF(TYPE(VLOOKUP(O192,Catalogue!$F$2:$J$259,5,0))=16,0,VLOOKUP(O192,Catalogue!$F$2:$J$259,5,0))</f>
        <v>0</v>
      </c>
      <c r="R192" s="231"/>
      <c r="S192" s="282" t="str">
        <f>IF(TYPE(VLOOKUP(R192,Catalogue!$F$2:$J$259,3,0))=16," ",VLOOKUP(R192,Catalogue!$F$2:$J$259,3,0))</f>
        <v xml:space="preserve"> </v>
      </c>
      <c r="T192" s="228">
        <f>IF(TYPE(VLOOKUP(R192,Catalogue!$F$2:$J$259,5,0))=16,0,VLOOKUP(R192,Catalogue!$F$2:$J$259,5,0))</f>
        <v>0</v>
      </c>
      <c r="U192" s="231"/>
      <c r="V192" s="227" t="str">
        <f>IF(TYPE(VLOOKUP(U192,Catalogue!$F$2:$J$259,3,0))=16," ",VLOOKUP(U192,Catalogue!$F$2:$J$259,3,0))</f>
        <v xml:space="preserve"> </v>
      </c>
      <c r="W192" s="228">
        <f>IF(TYPE(VLOOKUP(U192,Catalogue!$F$2:$J$259,5,0))=16,0,VLOOKUP(U192,Catalogue!$F$2:$J$259,5,0))</f>
        <v>0</v>
      </c>
      <c r="X192" s="256">
        <v>2.02</v>
      </c>
      <c r="Y192" s="256">
        <v>0.6</v>
      </c>
      <c r="Z192" s="256">
        <v>1</v>
      </c>
      <c r="AA192" s="256">
        <f t="shared" si="29"/>
        <v>1.212</v>
      </c>
      <c r="AB192" s="228">
        <f t="shared" si="31"/>
        <v>0</v>
      </c>
      <c r="AC192" s="228">
        <f t="shared" si="32"/>
        <v>0</v>
      </c>
      <c r="AD192" s="228">
        <f t="shared" si="33"/>
        <v>0</v>
      </c>
      <c r="AE192" s="231"/>
      <c r="AF192" s="227" t="str">
        <f>IF(TYPE(VLOOKUP(AE192,Catalogue!$F$2:$J$259,3,0))=16," ",VLOOKUP(AE192,Catalogue!$F$2:$J$259,3,0))</f>
        <v xml:space="preserve"> </v>
      </c>
      <c r="AG192" s="228">
        <f>IF(TYPE(VLOOKUP(AE192,Catalogue!$F$2:$J$259,5,0))=16,0,VLOOKUP(AE192,Catalogue!$F$2:$J$259,5,0))</f>
        <v>0</v>
      </c>
      <c r="AH192" s="227"/>
      <c r="AI192" s="228">
        <f t="shared" si="30"/>
        <v>0</v>
      </c>
      <c r="AJ192" s="228" t="s">
        <v>987</v>
      </c>
      <c r="AK192" s="261">
        <f t="shared" si="34"/>
        <v>40000</v>
      </c>
    </row>
    <row r="193" spans="1:37">
      <c r="A193" s="403"/>
      <c r="B193" s="271"/>
      <c r="C193" s="258" t="s">
        <v>1211</v>
      </c>
      <c r="D193" s="258" t="s">
        <v>1212</v>
      </c>
      <c r="E193" s="258">
        <v>738</v>
      </c>
      <c r="F193" s="258" t="s">
        <v>1213</v>
      </c>
      <c r="G193" s="258"/>
      <c r="H193" s="258" t="s">
        <v>1214</v>
      </c>
      <c r="I193" s="258" t="s">
        <v>1159</v>
      </c>
      <c r="J193" s="258" t="s">
        <v>226</v>
      </c>
      <c r="K193" s="227"/>
      <c r="L193" s="228">
        <f>IF(TYPE(VLOOKUP(K193,Catalogue!$F$2:$J$259,5,0))=16,0,VLOOKUP(K193,Catalogue!$F$2:$J$259,5,0))</f>
        <v>0</v>
      </c>
      <c r="M193" s="227"/>
      <c r="N193" s="228">
        <f>IF(TYPE(VLOOKUP(M193,Catalogue!$F$2:$J$259,5,0))=16,0,VLOOKUP(M193,Catalogue!$F$2:$J$259,5,0))</f>
        <v>0</v>
      </c>
      <c r="O193" s="231"/>
      <c r="P193" s="282" t="str">
        <f>IF(TYPE(VLOOKUP(O193,Catalogue!$F$2:$J$259,3,0))=16," ",VLOOKUP(O193,Catalogue!$F$2:$J$259,3,0))</f>
        <v xml:space="preserve"> </v>
      </c>
      <c r="Q193" s="228">
        <f>IF(TYPE(VLOOKUP(O193,Catalogue!$F$2:$J$259,5,0))=16,0,VLOOKUP(O193,Catalogue!$F$2:$J$259,5,0))</f>
        <v>0</v>
      </c>
      <c r="R193" s="231"/>
      <c r="S193" s="282" t="str">
        <f>IF(TYPE(VLOOKUP(R193,Catalogue!$F$2:$J$259,3,0))=16," ",VLOOKUP(R193,Catalogue!$F$2:$J$259,3,0))</f>
        <v xml:space="preserve"> </v>
      </c>
      <c r="T193" s="228">
        <f>IF(TYPE(VLOOKUP(R193,Catalogue!$F$2:$J$259,5,0))=16,0,VLOOKUP(R193,Catalogue!$F$2:$J$259,5,0))</f>
        <v>0</v>
      </c>
      <c r="U193" s="231"/>
      <c r="V193" s="227" t="str">
        <f>IF(TYPE(VLOOKUP(U193,Catalogue!$F$2:$J$259,3,0))=16," ",VLOOKUP(U193,Catalogue!$F$2:$J$259,3,0))</f>
        <v xml:space="preserve"> </v>
      </c>
      <c r="W193" s="228">
        <f>IF(TYPE(VLOOKUP(U193,Catalogue!$F$2:$J$259,5,0))=16,0,VLOOKUP(U193,Catalogue!$F$2:$J$259,5,0))</f>
        <v>0</v>
      </c>
      <c r="X193" s="256">
        <v>0.94</v>
      </c>
      <c r="Y193" s="256">
        <v>1</v>
      </c>
      <c r="Z193" s="256">
        <v>1</v>
      </c>
      <c r="AA193" s="256">
        <f t="shared" si="29"/>
        <v>0.94</v>
      </c>
      <c r="AB193" s="228">
        <f t="shared" si="31"/>
        <v>0</v>
      </c>
      <c r="AC193" s="228">
        <f t="shared" si="32"/>
        <v>0</v>
      </c>
      <c r="AD193" s="228">
        <f t="shared" si="33"/>
        <v>0</v>
      </c>
      <c r="AE193" s="231"/>
      <c r="AF193" s="227" t="str">
        <f>IF(TYPE(VLOOKUP(AE193,Catalogue!$F$2:$J$259,3,0))=16," ",VLOOKUP(AE193,Catalogue!$F$2:$J$259,3,0))</f>
        <v xml:space="preserve"> </v>
      </c>
      <c r="AG193" s="228">
        <f>IF(TYPE(VLOOKUP(AE193,Catalogue!$F$2:$J$259,5,0))=16,0,VLOOKUP(AE193,Catalogue!$F$2:$J$259,5,0))</f>
        <v>0</v>
      </c>
      <c r="AH193" s="227"/>
      <c r="AI193" s="228">
        <f t="shared" si="30"/>
        <v>0</v>
      </c>
      <c r="AJ193" s="228" t="s">
        <v>939</v>
      </c>
      <c r="AK193" s="261">
        <f t="shared" si="34"/>
        <v>0</v>
      </c>
    </row>
    <row r="194" spans="1:37">
      <c r="A194" s="401"/>
      <c r="B194" s="271"/>
      <c r="C194" s="258" t="s">
        <v>1211</v>
      </c>
      <c r="D194" s="258" t="s">
        <v>1212</v>
      </c>
      <c r="E194" s="258">
        <v>738</v>
      </c>
      <c r="F194" s="258" t="s">
        <v>1213</v>
      </c>
      <c r="G194" s="258"/>
      <c r="H194" s="258" t="s">
        <v>1214</v>
      </c>
      <c r="I194" s="258" t="s">
        <v>1159</v>
      </c>
      <c r="J194" s="258" t="s">
        <v>226</v>
      </c>
      <c r="K194" s="227"/>
      <c r="L194" s="228">
        <f>IF(TYPE(VLOOKUP(K194,Catalogue!$F$2:$J$259,5,0))=16,0,VLOOKUP(K194,Catalogue!$F$2:$J$259,5,0))</f>
        <v>0</v>
      </c>
      <c r="M194" s="227"/>
      <c r="N194" s="228">
        <f>IF(TYPE(VLOOKUP(M194,Catalogue!$F$2:$J$259,5,0))=16,0,VLOOKUP(M194,Catalogue!$F$2:$J$259,5,0))</f>
        <v>0</v>
      </c>
      <c r="O194" s="231"/>
      <c r="P194" s="282" t="str">
        <f>IF(TYPE(VLOOKUP(O194,Catalogue!$F$2:$J$259,3,0))=16," ",VLOOKUP(O194,Catalogue!$F$2:$J$259,3,0))</f>
        <v xml:space="preserve"> </v>
      </c>
      <c r="Q194" s="228">
        <f>IF(TYPE(VLOOKUP(O194,Catalogue!$F$2:$J$259,5,0))=16,0,VLOOKUP(O194,Catalogue!$F$2:$J$259,5,0))</f>
        <v>0</v>
      </c>
      <c r="R194" s="231"/>
      <c r="S194" s="282" t="str">
        <f>IF(TYPE(VLOOKUP(R194,Catalogue!$F$2:$J$259,3,0))=16," ",VLOOKUP(R194,Catalogue!$F$2:$J$259,3,0))</f>
        <v xml:space="preserve"> </v>
      </c>
      <c r="T194" s="228">
        <f>IF(TYPE(VLOOKUP(R194,Catalogue!$F$2:$J$259,5,0))=16,0,VLOOKUP(R194,Catalogue!$F$2:$J$259,5,0))</f>
        <v>0</v>
      </c>
      <c r="U194" s="231"/>
      <c r="V194" s="227" t="str">
        <f>IF(TYPE(VLOOKUP(U194,Catalogue!$F$2:$J$259,3,0))=16," ",VLOOKUP(U194,Catalogue!$F$2:$J$259,3,0))</f>
        <v xml:space="preserve"> </v>
      </c>
      <c r="W194" s="228">
        <f>IF(TYPE(VLOOKUP(U194,Catalogue!$F$2:$J$259,5,0))=16,0,VLOOKUP(U194,Catalogue!$F$2:$J$259,5,0))</f>
        <v>0</v>
      </c>
      <c r="X194" s="256">
        <v>1.1399999999999999</v>
      </c>
      <c r="Y194" s="256">
        <v>1.05</v>
      </c>
      <c r="Z194" s="256">
        <v>1</v>
      </c>
      <c r="AA194" s="256">
        <f t="shared" si="29"/>
        <v>1.1969999999999998</v>
      </c>
      <c r="AB194" s="228">
        <f t="shared" si="31"/>
        <v>0</v>
      </c>
      <c r="AC194" s="228">
        <f t="shared" si="32"/>
        <v>0</v>
      </c>
      <c r="AD194" s="228">
        <f t="shared" si="33"/>
        <v>0</v>
      </c>
      <c r="AE194" s="231"/>
      <c r="AF194" s="227" t="str">
        <f>IF(TYPE(VLOOKUP(AE194,Catalogue!$F$2:$J$259,3,0))=16," ",VLOOKUP(AE194,Catalogue!$F$2:$J$259,3,0))</f>
        <v xml:space="preserve"> </v>
      </c>
      <c r="AG194" s="228">
        <f>IF(TYPE(VLOOKUP(AE194,Catalogue!$F$2:$J$259,5,0))=16,0,VLOOKUP(AE194,Catalogue!$F$2:$J$259,5,0))</f>
        <v>0</v>
      </c>
      <c r="AH194" s="227"/>
      <c r="AI194" s="228">
        <f t="shared" si="30"/>
        <v>0</v>
      </c>
      <c r="AJ194" s="228" t="s">
        <v>923</v>
      </c>
      <c r="AK194" s="261">
        <f t="shared" si="34"/>
        <v>0</v>
      </c>
    </row>
    <row r="195" spans="1:37" ht="22.5">
      <c r="A195" s="285">
        <v>314</v>
      </c>
      <c r="B195" s="271"/>
      <c r="C195" s="258" t="s">
        <v>1215</v>
      </c>
      <c r="D195" s="258" t="s">
        <v>1216</v>
      </c>
      <c r="E195" s="258" t="s">
        <v>1217</v>
      </c>
      <c r="F195" s="258" t="s">
        <v>1213</v>
      </c>
      <c r="G195" s="258"/>
      <c r="H195" s="258" t="s">
        <v>1218</v>
      </c>
      <c r="I195" s="258" t="s">
        <v>1159</v>
      </c>
      <c r="J195" s="258" t="s">
        <v>226</v>
      </c>
      <c r="K195" s="227" t="s">
        <v>242</v>
      </c>
      <c r="L195" s="228">
        <f>IF(TYPE(VLOOKUP(K195,Catalogue!$F$2:$J$259,5,0))=16,0,VLOOKUP(K195,Catalogue!$F$2:$J$259,5,0))</f>
        <v>40000</v>
      </c>
      <c r="M195" s="227"/>
      <c r="N195" s="228">
        <f>IF(TYPE(VLOOKUP(M195,Catalogue!$F$2:$J$259,5,0))=16,0,VLOOKUP(M195,Catalogue!$F$2:$J$259,5,0))</f>
        <v>0</v>
      </c>
      <c r="O195" s="231"/>
      <c r="P195" s="282" t="str">
        <f>IF(TYPE(VLOOKUP(O195,Catalogue!$F$2:$J$259,3,0))=16," ",VLOOKUP(O195,Catalogue!$F$2:$J$259,3,0))</f>
        <v xml:space="preserve"> </v>
      </c>
      <c r="Q195" s="228">
        <f>IF(TYPE(VLOOKUP(O195,Catalogue!$F$2:$J$259,5,0))=16,0,VLOOKUP(O195,Catalogue!$F$2:$J$259,5,0))</f>
        <v>0</v>
      </c>
      <c r="R195" s="231"/>
      <c r="S195" s="282" t="str">
        <f>IF(TYPE(VLOOKUP(R195,Catalogue!$F$2:$J$259,3,0))=16," ",VLOOKUP(R195,Catalogue!$F$2:$J$259,3,0))</f>
        <v xml:space="preserve"> </v>
      </c>
      <c r="T195" s="228">
        <f>IF(TYPE(VLOOKUP(R195,Catalogue!$F$2:$J$259,5,0))=16,0,VLOOKUP(R195,Catalogue!$F$2:$J$259,5,0))</f>
        <v>0</v>
      </c>
      <c r="U195" s="231"/>
      <c r="V195" s="227" t="str">
        <f>IF(TYPE(VLOOKUP(U195,Catalogue!$F$2:$J$259,3,0))=16," ",VLOOKUP(U195,Catalogue!$F$2:$J$259,3,0))</f>
        <v xml:space="preserve"> </v>
      </c>
      <c r="W195" s="228">
        <f>IF(TYPE(VLOOKUP(U195,Catalogue!$F$2:$J$259,5,0))=16,0,VLOOKUP(U195,Catalogue!$F$2:$J$259,5,0))</f>
        <v>0</v>
      </c>
      <c r="X195" s="256">
        <v>2.7</v>
      </c>
      <c r="Y195" s="256">
        <v>0.55000000000000004</v>
      </c>
      <c r="Z195" s="256">
        <v>1</v>
      </c>
      <c r="AA195" s="256">
        <f t="shared" si="29"/>
        <v>1.4850000000000003</v>
      </c>
      <c r="AB195" s="228">
        <f t="shared" si="31"/>
        <v>0</v>
      </c>
      <c r="AC195" s="228">
        <f t="shared" si="32"/>
        <v>0</v>
      </c>
      <c r="AD195" s="228">
        <f t="shared" si="33"/>
        <v>0</v>
      </c>
      <c r="AE195" s="231"/>
      <c r="AF195" s="227" t="str">
        <f>IF(TYPE(VLOOKUP(AE195,Catalogue!$F$2:$J$259,3,0))=16," ",VLOOKUP(AE195,Catalogue!$F$2:$J$259,3,0))</f>
        <v xml:space="preserve"> </v>
      </c>
      <c r="AG195" s="228">
        <f>IF(TYPE(VLOOKUP(AE195,Catalogue!$F$2:$J$259,5,0))=16,0,VLOOKUP(AE195,Catalogue!$F$2:$J$259,5,0))</f>
        <v>0</v>
      </c>
      <c r="AH195" s="227"/>
      <c r="AI195" s="228">
        <f t="shared" si="30"/>
        <v>0</v>
      </c>
      <c r="AJ195" s="228" t="s">
        <v>1219</v>
      </c>
      <c r="AK195" s="261">
        <f t="shared" si="34"/>
        <v>40000</v>
      </c>
    </row>
    <row r="196" spans="1:37" ht="22.5">
      <c r="A196" s="402">
        <v>315</v>
      </c>
      <c r="B196" s="271"/>
      <c r="C196" s="258" t="s">
        <v>1220</v>
      </c>
      <c r="D196" s="258" t="s">
        <v>1221</v>
      </c>
      <c r="E196" s="258">
        <v>627</v>
      </c>
      <c r="F196" s="258" t="s">
        <v>1213</v>
      </c>
      <c r="G196" s="258"/>
      <c r="H196" s="258" t="s">
        <v>1186</v>
      </c>
      <c r="I196" s="258" t="s">
        <v>1159</v>
      </c>
      <c r="J196" s="258" t="s">
        <v>226</v>
      </c>
      <c r="K196" s="227" t="s">
        <v>242</v>
      </c>
      <c r="L196" s="228">
        <f>IF(TYPE(VLOOKUP(K196,Catalogue!$F$2:$J$259,5,0))=16,0,VLOOKUP(K196,Catalogue!$F$2:$J$259,5,0))</f>
        <v>40000</v>
      </c>
      <c r="M196" s="227"/>
      <c r="N196" s="228">
        <f>IF(TYPE(VLOOKUP(M196,Catalogue!$F$2:$J$259,5,0))=16,0,VLOOKUP(M196,Catalogue!$F$2:$J$259,5,0))</f>
        <v>0</v>
      </c>
      <c r="O196" s="231"/>
      <c r="P196" s="282" t="str">
        <f>IF(TYPE(VLOOKUP(O196,Catalogue!$F$2:$J$259,3,0))=16," ",VLOOKUP(O196,Catalogue!$F$2:$J$259,3,0))</f>
        <v xml:space="preserve"> </v>
      </c>
      <c r="Q196" s="228">
        <f>IF(TYPE(VLOOKUP(O196,Catalogue!$F$2:$J$259,5,0))=16,0,VLOOKUP(O196,Catalogue!$F$2:$J$259,5,0))</f>
        <v>0</v>
      </c>
      <c r="R196" s="231"/>
      <c r="S196" s="282" t="str">
        <f>IF(TYPE(VLOOKUP(R196,Catalogue!$F$2:$J$259,3,0))=16," ",VLOOKUP(R196,Catalogue!$F$2:$J$259,3,0))</f>
        <v xml:space="preserve"> </v>
      </c>
      <c r="T196" s="228">
        <f>IF(TYPE(VLOOKUP(R196,Catalogue!$F$2:$J$259,5,0))=16,0,VLOOKUP(R196,Catalogue!$F$2:$J$259,5,0))</f>
        <v>0</v>
      </c>
      <c r="U196" s="231"/>
      <c r="V196" s="227" t="str">
        <f>IF(TYPE(VLOOKUP(U196,Catalogue!$F$2:$J$259,3,0))=16," ",VLOOKUP(U196,Catalogue!$F$2:$J$259,3,0))</f>
        <v xml:space="preserve"> </v>
      </c>
      <c r="W196" s="228">
        <f>IF(TYPE(VLOOKUP(U196,Catalogue!$F$2:$J$259,5,0))=16,0,VLOOKUP(U196,Catalogue!$F$2:$J$259,5,0))</f>
        <v>0</v>
      </c>
      <c r="X196" s="256">
        <v>0.96</v>
      </c>
      <c r="Y196" s="256">
        <v>1.1000000000000001</v>
      </c>
      <c r="Z196" s="256">
        <v>1</v>
      </c>
      <c r="AA196" s="256">
        <f t="shared" si="29"/>
        <v>1.056</v>
      </c>
      <c r="AB196" s="228">
        <f t="shared" si="31"/>
        <v>0</v>
      </c>
      <c r="AC196" s="228">
        <f t="shared" si="32"/>
        <v>0</v>
      </c>
      <c r="AD196" s="228">
        <f t="shared" si="33"/>
        <v>0</v>
      </c>
      <c r="AE196" s="231"/>
      <c r="AF196" s="227" t="str">
        <f>IF(TYPE(VLOOKUP(AE196,Catalogue!$F$2:$J$259,3,0))=16," ",VLOOKUP(AE196,Catalogue!$F$2:$J$259,3,0))</f>
        <v xml:space="preserve"> </v>
      </c>
      <c r="AG196" s="228">
        <f>IF(TYPE(VLOOKUP(AE196,Catalogue!$F$2:$J$259,5,0))=16,0,VLOOKUP(AE196,Catalogue!$F$2:$J$259,5,0))</f>
        <v>0</v>
      </c>
      <c r="AH196" s="227"/>
      <c r="AI196" s="228">
        <f t="shared" si="30"/>
        <v>0</v>
      </c>
      <c r="AJ196" s="228" t="s">
        <v>918</v>
      </c>
      <c r="AK196" s="261">
        <f t="shared" si="34"/>
        <v>40000</v>
      </c>
    </row>
    <row r="197" spans="1:37" ht="22.5">
      <c r="A197" s="402"/>
      <c r="B197" s="271"/>
      <c r="C197" s="258" t="s">
        <v>1220</v>
      </c>
      <c r="D197" s="258" t="s">
        <v>1221</v>
      </c>
      <c r="E197" s="258">
        <v>627</v>
      </c>
      <c r="F197" s="258" t="s">
        <v>1213</v>
      </c>
      <c r="G197" s="258"/>
      <c r="H197" s="258" t="s">
        <v>1186</v>
      </c>
      <c r="I197" s="258" t="s">
        <v>1159</v>
      </c>
      <c r="J197" s="258" t="s">
        <v>226</v>
      </c>
      <c r="K197" s="227"/>
      <c r="L197" s="228">
        <f>IF(TYPE(VLOOKUP(K197,Catalogue!$F$2:$J$259,5,0))=16,0,VLOOKUP(K197,Catalogue!$F$2:$J$259,5,0))</f>
        <v>0</v>
      </c>
      <c r="M197" s="227"/>
      <c r="N197" s="228">
        <f>IF(TYPE(VLOOKUP(M197,Catalogue!$F$2:$J$259,5,0))=16,0,VLOOKUP(M197,Catalogue!$F$2:$J$259,5,0))</f>
        <v>0</v>
      </c>
      <c r="O197" s="231"/>
      <c r="P197" s="282" t="str">
        <f>IF(TYPE(VLOOKUP(O197,Catalogue!$F$2:$J$259,3,0))=16," ",VLOOKUP(O197,Catalogue!$F$2:$J$259,3,0))</f>
        <v xml:space="preserve"> </v>
      </c>
      <c r="Q197" s="228">
        <f>IF(TYPE(VLOOKUP(O197,Catalogue!$F$2:$J$259,5,0))=16,0,VLOOKUP(O197,Catalogue!$F$2:$J$259,5,0))</f>
        <v>0</v>
      </c>
      <c r="R197" s="231"/>
      <c r="S197" s="282" t="str">
        <f>IF(TYPE(VLOOKUP(R197,Catalogue!$F$2:$J$259,3,0))=16," ",VLOOKUP(R197,Catalogue!$F$2:$J$259,3,0))</f>
        <v xml:space="preserve"> </v>
      </c>
      <c r="T197" s="228">
        <f>IF(TYPE(VLOOKUP(R197,Catalogue!$F$2:$J$259,5,0))=16,0,VLOOKUP(R197,Catalogue!$F$2:$J$259,5,0))</f>
        <v>0</v>
      </c>
      <c r="U197" s="231"/>
      <c r="V197" s="227" t="str">
        <f>IF(TYPE(VLOOKUP(U197,Catalogue!$F$2:$J$259,3,0))=16," ",VLOOKUP(U197,Catalogue!$F$2:$J$259,3,0))</f>
        <v xml:space="preserve"> </v>
      </c>
      <c r="W197" s="228">
        <f>IF(TYPE(VLOOKUP(U197,Catalogue!$F$2:$J$259,5,0))=16,0,VLOOKUP(U197,Catalogue!$F$2:$J$259,5,0))</f>
        <v>0</v>
      </c>
      <c r="X197" s="256">
        <v>0.97</v>
      </c>
      <c r="Y197" s="256">
        <v>1.1000000000000001</v>
      </c>
      <c r="Z197" s="256">
        <v>1</v>
      </c>
      <c r="AA197" s="256">
        <f t="shared" si="29"/>
        <v>1.0669999999999999</v>
      </c>
      <c r="AB197" s="228">
        <f t="shared" si="31"/>
        <v>0</v>
      </c>
      <c r="AC197" s="228">
        <f t="shared" si="32"/>
        <v>0</v>
      </c>
      <c r="AD197" s="228">
        <f t="shared" si="33"/>
        <v>0</v>
      </c>
      <c r="AE197" s="231"/>
      <c r="AF197" s="227" t="str">
        <f>IF(TYPE(VLOOKUP(AE197,Catalogue!$F$2:$J$259,3,0))=16," ",VLOOKUP(AE197,Catalogue!$F$2:$J$259,3,0))</f>
        <v xml:space="preserve"> </v>
      </c>
      <c r="AG197" s="228">
        <f>IF(TYPE(VLOOKUP(AE197,Catalogue!$F$2:$J$259,5,0))=16,0,VLOOKUP(AE197,Catalogue!$F$2:$J$259,5,0))</f>
        <v>0</v>
      </c>
      <c r="AH197" s="227"/>
      <c r="AI197" s="228">
        <f t="shared" si="30"/>
        <v>0</v>
      </c>
      <c r="AJ197" s="228" t="s">
        <v>923</v>
      </c>
      <c r="AK197" s="261">
        <f t="shared" si="34"/>
        <v>0</v>
      </c>
    </row>
    <row r="198" spans="1:37" ht="22.5">
      <c r="A198" s="402"/>
      <c r="B198" s="271"/>
      <c r="C198" s="258" t="s">
        <v>1220</v>
      </c>
      <c r="D198" s="258" t="s">
        <v>1221</v>
      </c>
      <c r="E198" s="258">
        <v>627</v>
      </c>
      <c r="F198" s="258" t="s">
        <v>1213</v>
      </c>
      <c r="G198" s="258"/>
      <c r="H198" s="258" t="s">
        <v>1186</v>
      </c>
      <c r="I198" s="258" t="s">
        <v>1159</v>
      </c>
      <c r="J198" s="258" t="s">
        <v>226</v>
      </c>
      <c r="K198" s="227"/>
      <c r="L198" s="228">
        <f>IF(TYPE(VLOOKUP(K198,Catalogue!$F$2:$J$259,5,0))=16,0,VLOOKUP(K198,Catalogue!$F$2:$J$259,5,0))</f>
        <v>0</v>
      </c>
      <c r="M198" s="227"/>
      <c r="N198" s="228">
        <f>IF(TYPE(VLOOKUP(M198,Catalogue!$F$2:$J$259,5,0))=16,0,VLOOKUP(M198,Catalogue!$F$2:$J$259,5,0))</f>
        <v>0</v>
      </c>
      <c r="O198" s="231"/>
      <c r="P198" s="282" t="str">
        <f>IF(TYPE(VLOOKUP(O198,Catalogue!$F$2:$J$259,3,0))=16," ",VLOOKUP(O198,Catalogue!$F$2:$J$259,3,0))</f>
        <v xml:space="preserve"> </v>
      </c>
      <c r="Q198" s="228">
        <f>IF(TYPE(VLOOKUP(O198,Catalogue!$F$2:$J$259,5,0))=16,0,VLOOKUP(O198,Catalogue!$F$2:$J$259,5,0))</f>
        <v>0</v>
      </c>
      <c r="R198" s="231"/>
      <c r="S198" s="282" t="str">
        <f>IF(TYPE(VLOOKUP(R198,Catalogue!$F$2:$J$259,3,0))=16," ",VLOOKUP(R198,Catalogue!$F$2:$J$259,3,0))</f>
        <v xml:space="preserve"> </v>
      </c>
      <c r="T198" s="228">
        <f>IF(TYPE(VLOOKUP(R198,Catalogue!$F$2:$J$259,5,0))=16,0,VLOOKUP(R198,Catalogue!$F$2:$J$259,5,0))</f>
        <v>0</v>
      </c>
      <c r="U198" s="231"/>
      <c r="V198" s="227" t="str">
        <f>IF(TYPE(VLOOKUP(U198,Catalogue!$F$2:$J$259,3,0))=16," ",VLOOKUP(U198,Catalogue!$F$2:$J$259,3,0))</f>
        <v xml:space="preserve"> </v>
      </c>
      <c r="W198" s="228">
        <f>IF(TYPE(VLOOKUP(U198,Catalogue!$F$2:$J$259,5,0))=16,0,VLOOKUP(U198,Catalogue!$F$2:$J$259,5,0))</f>
        <v>0</v>
      </c>
      <c r="X198" s="256">
        <v>3.22</v>
      </c>
      <c r="Y198" s="256">
        <v>0.71</v>
      </c>
      <c r="Z198" s="256">
        <v>1</v>
      </c>
      <c r="AA198" s="256">
        <f t="shared" si="29"/>
        <v>2.2862</v>
      </c>
      <c r="AB198" s="228">
        <f t="shared" si="31"/>
        <v>0</v>
      </c>
      <c r="AC198" s="228">
        <f t="shared" si="32"/>
        <v>0</v>
      </c>
      <c r="AD198" s="228">
        <f t="shared" si="33"/>
        <v>0</v>
      </c>
      <c r="AE198" s="231"/>
      <c r="AF198" s="227" t="str">
        <f>IF(TYPE(VLOOKUP(AE198,Catalogue!$F$2:$J$259,3,0))=16," ",VLOOKUP(AE198,Catalogue!$F$2:$J$259,3,0))</f>
        <v xml:space="preserve"> </v>
      </c>
      <c r="AG198" s="228">
        <f>IF(TYPE(VLOOKUP(AE198,Catalogue!$F$2:$J$259,5,0))=16,0,VLOOKUP(AE198,Catalogue!$F$2:$J$259,5,0))</f>
        <v>0</v>
      </c>
      <c r="AH198" s="227"/>
      <c r="AI198" s="228">
        <f t="shared" si="30"/>
        <v>0</v>
      </c>
      <c r="AJ198" s="228" t="s">
        <v>1222</v>
      </c>
      <c r="AK198" s="261">
        <f t="shared" si="34"/>
        <v>0</v>
      </c>
    </row>
    <row r="199" spans="1:37" ht="22.5">
      <c r="A199" s="402">
        <v>316</v>
      </c>
      <c r="B199" s="271"/>
      <c r="C199" s="258" t="s">
        <v>1223</v>
      </c>
      <c r="D199" s="258" t="s">
        <v>1224</v>
      </c>
      <c r="E199" s="258">
        <v>428</v>
      </c>
      <c r="F199" s="258" t="s">
        <v>1213</v>
      </c>
      <c r="G199" s="258"/>
      <c r="H199" s="258" t="s">
        <v>1186</v>
      </c>
      <c r="I199" s="258" t="s">
        <v>1159</v>
      </c>
      <c r="J199" s="258" t="s">
        <v>226</v>
      </c>
      <c r="K199" s="227" t="s">
        <v>242</v>
      </c>
      <c r="L199" s="228">
        <f>IF(TYPE(VLOOKUP(K199,Catalogue!$F$2:$J$259,5,0))=16,0,VLOOKUP(K199,Catalogue!$F$2:$J$259,5,0))</f>
        <v>40000</v>
      </c>
      <c r="M199" s="227"/>
      <c r="N199" s="228">
        <f>IF(TYPE(VLOOKUP(M199,Catalogue!$F$2:$J$259,5,0))=16,0,VLOOKUP(M199,Catalogue!$F$2:$J$259,5,0))</f>
        <v>0</v>
      </c>
      <c r="O199" s="231"/>
      <c r="P199" s="282" t="str">
        <f>IF(TYPE(VLOOKUP(O199,Catalogue!$F$2:$J$259,3,0))=16," ",VLOOKUP(O199,Catalogue!$F$2:$J$259,3,0))</f>
        <v xml:space="preserve"> </v>
      </c>
      <c r="Q199" s="228">
        <f>IF(TYPE(VLOOKUP(O199,Catalogue!$F$2:$J$259,5,0))=16,0,VLOOKUP(O199,Catalogue!$F$2:$J$259,5,0))</f>
        <v>0</v>
      </c>
      <c r="R199" s="231"/>
      <c r="S199" s="282" t="str">
        <f>IF(TYPE(VLOOKUP(R199,Catalogue!$F$2:$J$259,3,0))=16," ",VLOOKUP(R199,Catalogue!$F$2:$J$259,3,0))</f>
        <v xml:space="preserve"> </v>
      </c>
      <c r="T199" s="228">
        <f>IF(TYPE(VLOOKUP(R199,Catalogue!$F$2:$J$259,5,0))=16,0,VLOOKUP(R199,Catalogue!$F$2:$J$259,5,0))</f>
        <v>0</v>
      </c>
      <c r="U199" s="231"/>
      <c r="V199" s="227" t="str">
        <f>IF(TYPE(VLOOKUP(U199,Catalogue!$F$2:$J$259,3,0))=16," ",VLOOKUP(U199,Catalogue!$F$2:$J$259,3,0))</f>
        <v xml:space="preserve"> </v>
      </c>
      <c r="W199" s="228">
        <f>IF(TYPE(VLOOKUP(U199,Catalogue!$F$2:$J$259,5,0))=16,0,VLOOKUP(U199,Catalogue!$F$2:$J$259,5,0))</f>
        <v>0</v>
      </c>
      <c r="X199" s="256">
        <v>0.92</v>
      </c>
      <c r="Y199" s="256">
        <v>1.1299999999999999</v>
      </c>
      <c r="Z199" s="256">
        <v>1</v>
      </c>
      <c r="AA199" s="256">
        <f t="shared" si="29"/>
        <v>1.0395999999999999</v>
      </c>
      <c r="AB199" s="228">
        <f t="shared" si="31"/>
        <v>0</v>
      </c>
      <c r="AC199" s="228">
        <f t="shared" si="32"/>
        <v>0</v>
      </c>
      <c r="AD199" s="228">
        <f t="shared" si="33"/>
        <v>0</v>
      </c>
      <c r="AE199" s="231"/>
      <c r="AF199" s="227" t="str">
        <f>IF(TYPE(VLOOKUP(AE199,Catalogue!$F$2:$J$259,3,0))=16," ",VLOOKUP(AE199,Catalogue!$F$2:$J$259,3,0))</f>
        <v xml:space="preserve"> </v>
      </c>
      <c r="AG199" s="228">
        <f>IF(TYPE(VLOOKUP(AE199,Catalogue!$F$2:$J$259,5,0))=16,0,VLOOKUP(AE199,Catalogue!$F$2:$J$259,5,0))</f>
        <v>0</v>
      </c>
      <c r="AH199" s="227"/>
      <c r="AI199" s="228">
        <f t="shared" si="30"/>
        <v>0</v>
      </c>
      <c r="AJ199" s="228" t="s">
        <v>987</v>
      </c>
      <c r="AK199" s="261">
        <f t="shared" si="34"/>
        <v>40000</v>
      </c>
    </row>
    <row r="200" spans="1:37" ht="22.5">
      <c r="A200" s="402"/>
      <c r="B200" s="271"/>
      <c r="C200" s="258" t="s">
        <v>1223</v>
      </c>
      <c r="D200" s="258" t="s">
        <v>1224</v>
      </c>
      <c r="E200" s="258">
        <v>428</v>
      </c>
      <c r="F200" s="258" t="s">
        <v>1213</v>
      </c>
      <c r="G200" s="258"/>
      <c r="H200" s="258" t="s">
        <v>1186</v>
      </c>
      <c r="I200" s="258" t="s">
        <v>1159</v>
      </c>
      <c r="J200" s="258" t="s">
        <v>226</v>
      </c>
      <c r="K200" s="227"/>
      <c r="L200" s="228">
        <f>IF(TYPE(VLOOKUP(K200,Catalogue!$F$2:$J$259,5,0))=16,0,VLOOKUP(K200,Catalogue!$F$2:$J$259,5,0))</f>
        <v>0</v>
      </c>
      <c r="M200" s="227"/>
      <c r="N200" s="228">
        <f>IF(TYPE(VLOOKUP(M200,Catalogue!$F$2:$J$259,5,0))=16,0,VLOOKUP(M200,Catalogue!$F$2:$J$259,5,0))</f>
        <v>0</v>
      </c>
      <c r="O200" s="231"/>
      <c r="P200" s="282" t="str">
        <f>IF(TYPE(VLOOKUP(O200,Catalogue!$F$2:$J$259,3,0))=16," ",VLOOKUP(O200,Catalogue!$F$2:$J$259,3,0))</f>
        <v xml:space="preserve"> </v>
      </c>
      <c r="Q200" s="228">
        <f>IF(TYPE(VLOOKUP(O200,Catalogue!$F$2:$J$259,5,0))=16,0,VLOOKUP(O200,Catalogue!$F$2:$J$259,5,0))</f>
        <v>0</v>
      </c>
      <c r="R200" s="231"/>
      <c r="S200" s="282" t="str">
        <f>IF(TYPE(VLOOKUP(R200,Catalogue!$F$2:$J$259,3,0))=16," ",VLOOKUP(R200,Catalogue!$F$2:$J$259,3,0))</f>
        <v xml:space="preserve"> </v>
      </c>
      <c r="T200" s="228">
        <f>IF(TYPE(VLOOKUP(R200,Catalogue!$F$2:$J$259,5,0))=16,0,VLOOKUP(R200,Catalogue!$F$2:$J$259,5,0))</f>
        <v>0</v>
      </c>
      <c r="U200" s="231"/>
      <c r="V200" s="227" t="str">
        <f>IF(TYPE(VLOOKUP(U200,Catalogue!$F$2:$J$259,3,0))=16," ",VLOOKUP(U200,Catalogue!$F$2:$J$259,3,0))</f>
        <v xml:space="preserve"> </v>
      </c>
      <c r="W200" s="228">
        <f>IF(TYPE(VLOOKUP(U200,Catalogue!$F$2:$J$259,5,0))=16,0,VLOOKUP(U200,Catalogue!$F$2:$J$259,5,0))</f>
        <v>0</v>
      </c>
      <c r="X200" s="256">
        <v>1.86</v>
      </c>
      <c r="Y200" s="256">
        <v>0.81</v>
      </c>
      <c r="Z200" s="256">
        <v>1</v>
      </c>
      <c r="AA200" s="256">
        <f t="shared" si="29"/>
        <v>1.5066000000000002</v>
      </c>
      <c r="AB200" s="228">
        <f t="shared" si="31"/>
        <v>0</v>
      </c>
      <c r="AC200" s="228">
        <f t="shared" si="32"/>
        <v>0</v>
      </c>
      <c r="AD200" s="228">
        <f t="shared" si="33"/>
        <v>0</v>
      </c>
      <c r="AE200" s="231"/>
      <c r="AF200" s="227" t="str">
        <f>IF(TYPE(VLOOKUP(AE200,Catalogue!$F$2:$J$259,3,0))=16," ",VLOOKUP(AE200,Catalogue!$F$2:$J$259,3,0))</f>
        <v xml:space="preserve"> </v>
      </c>
      <c r="AG200" s="228">
        <f>IF(TYPE(VLOOKUP(AE200,Catalogue!$F$2:$J$259,5,0))=16,0,VLOOKUP(AE200,Catalogue!$F$2:$J$259,5,0))</f>
        <v>0</v>
      </c>
      <c r="AH200" s="227"/>
      <c r="AI200" s="228">
        <f t="shared" si="30"/>
        <v>0</v>
      </c>
      <c r="AJ200" s="228" t="s">
        <v>918</v>
      </c>
      <c r="AK200" s="261">
        <f t="shared" si="34"/>
        <v>0</v>
      </c>
    </row>
    <row r="201" spans="1:37" ht="22.5">
      <c r="A201" s="402"/>
      <c r="B201" s="271"/>
      <c r="C201" s="258" t="s">
        <v>1223</v>
      </c>
      <c r="D201" s="258" t="s">
        <v>1224</v>
      </c>
      <c r="E201" s="258">
        <v>428</v>
      </c>
      <c r="F201" s="258" t="s">
        <v>1213</v>
      </c>
      <c r="G201" s="258"/>
      <c r="H201" s="258" t="s">
        <v>1186</v>
      </c>
      <c r="I201" s="258" t="s">
        <v>1159</v>
      </c>
      <c r="J201" s="258" t="s">
        <v>226</v>
      </c>
      <c r="K201" s="227"/>
      <c r="L201" s="228">
        <f>IF(TYPE(VLOOKUP(K201,Catalogue!$F$2:$J$259,5,0))=16,0,VLOOKUP(K201,Catalogue!$F$2:$J$259,5,0))</f>
        <v>0</v>
      </c>
      <c r="M201" s="227"/>
      <c r="N201" s="228">
        <f>IF(TYPE(VLOOKUP(M201,Catalogue!$F$2:$J$259,5,0))=16,0,VLOOKUP(M201,Catalogue!$F$2:$J$259,5,0))</f>
        <v>0</v>
      </c>
      <c r="O201" s="231"/>
      <c r="P201" s="282" t="str">
        <f>IF(TYPE(VLOOKUP(O201,Catalogue!$F$2:$J$259,3,0))=16," ",VLOOKUP(O201,Catalogue!$F$2:$J$259,3,0))</f>
        <v xml:space="preserve"> </v>
      </c>
      <c r="Q201" s="228">
        <f>IF(TYPE(VLOOKUP(O201,Catalogue!$F$2:$J$259,5,0))=16,0,VLOOKUP(O201,Catalogue!$F$2:$J$259,5,0))</f>
        <v>0</v>
      </c>
      <c r="R201" s="231"/>
      <c r="S201" s="282" t="str">
        <f>IF(TYPE(VLOOKUP(R201,Catalogue!$F$2:$J$259,3,0))=16," ",VLOOKUP(R201,Catalogue!$F$2:$J$259,3,0))</f>
        <v xml:space="preserve"> </v>
      </c>
      <c r="T201" s="228">
        <f>IF(TYPE(VLOOKUP(R201,Catalogue!$F$2:$J$259,5,0))=16,0,VLOOKUP(R201,Catalogue!$F$2:$J$259,5,0))</f>
        <v>0</v>
      </c>
      <c r="U201" s="231"/>
      <c r="V201" s="227" t="str">
        <f>IF(TYPE(VLOOKUP(U201,Catalogue!$F$2:$J$259,3,0))=16," ",VLOOKUP(U201,Catalogue!$F$2:$J$259,3,0))</f>
        <v xml:space="preserve"> </v>
      </c>
      <c r="W201" s="228">
        <f>IF(TYPE(VLOOKUP(U201,Catalogue!$F$2:$J$259,5,0))=16,0,VLOOKUP(U201,Catalogue!$F$2:$J$259,5,0))</f>
        <v>0</v>
      </c>
      <c r="X201" s="256">
        <v>0.54</v>
      </c>
      <c r="Y201" s="256">
        <v>0.81</v>
      </c>
      <c r="Z201" s="256">
        <v>1</v>
      </c>
      <c r="AA201" s="256">
        <f t="shared" si="29"/>
        <v>0.43740000000000007</v>
      </c>
      <c r="AB201" s="228">
        <f t="shared" si="31"/>
        <v>0</v>
      </c>
      <c r="AC201" s="228">
        <f t="shared" si="32"/>
        <v>0</v>
      </c>
      <c r="AD201" s="228">
        <f t="shared" si="33"/>
        <v>0</v>
      </c>
      <c r="AE201" s="231"/>
      <c r="AF201" s="227" t="str">
        <f>IF(TYPE(VLOOKUP(AE201,Catalogue!$F$2:$J$259,3,0))=16," ",VLOOKUP(AE201,Catalogue!$F$2:$J$259,3,0))</f>
        <v xml:space="preserve"> </v>
      </c>
      <c r="AG201" s="228">
        <f>IF(TYPE(VLOOKUP(AE201,Catalogue!$F$2:$J$259,5,0))=16,0,VLOOKUP(AE201,Catalogue!$F$2:$J$259,5,0))</f>
        <v>0</v>
      </c>
      <c r="AH201" s="227"/>
      <c r="AI201" s="228">
        <f t="shared" si="30"/>
        <v>0</v>
      </c>
      <c r="AJ201" s="228" t="s">
        <v>921</v>
      </c>
      <c r="AK201" s="261">
        <f t="shared" si="34"/>
        <v>0</v>
      </c>
    </row>
    <row r="202" spans="1:37" ht="22.5">
      <c r="A202" s="402">
        <v>317</v>
      </c>
      <c r="B202" s="271"/>
      <c r="C202" s="258" t="s">
        <v>1225</v>
      </c>
      <c r="D202" s="258" t="s">
        <v>1226</v>
      </c>
      <c r="E202" s="258">
        <v>16</v>
      </c>
      <c r="F202" s="258" t="s">
        <v>1227</v>
      </c>
      <c r="G202" s="258"/>
      <c r="H202" s="258" t="s">
        <v>1228</v>
      </c>
      <c r="I202" s="258" t="s">
        <v>1159</v>
      </c>
      <c r="J202" s="258" t="s">
        <v>226</v>
      </c>
      <c r="K202" s="227"/>
      <c r="L202" s="228">
        <f>IF(TYPE(VLOOKUP(K202,Catalogue!$F$2:$J$259,5,0))=16,0,VLOOKUP(K202,Catalogue!$F$2:$J$259,5,0))</f>
        <v>0</v>
      </c>
      <c r="M202" s="227"/>
      <c r="N202" s="228">
        <f>IF(TYPE(VLOOKUP(M202,Catalogue!$F$2:$J$259,5,0))=16,0,VLOOKUP(M202,Catalogue!$F$2:$J$259,5,0))</f>
        <v>0</v>
      </c>
      <c r="O202" s="231"/>
      <c r="P202" s="282" t="str">
        <f>IF(TYPE(VLOOKUP(O202,Catalogue!$F$2:$J$259,3,0))=16," ",VLOOKUP(O202,Catalogue!$F$2:$J$259,3,0))</f>
        <v xml:space="preserve"> </v>
      </c>
      <c r="Q202" s="228">
        <f>IF(TYPE(VLOOKUP(O202,Catalogue!$F$2:$J$259,5,0))=16,0,VLOOKUP(O202,Catalogue!$F$2:$J$259,5,0))</f>
        <v>0</v>
      </c>
      <c r="R202" s="231"/>
      <c r="S202" s="282" t="str">
        <f>IF(TYPE(VLOOKUP(R202,Catalogue!$F$2:$J$259,3,0))=16," ",VLOOKUP(R202,Catalogue!$F$2:$J$259,3,0))</f>
        <v xml:space="preserve"> </v>
      </c>
      <c r="T202" s="228">
        <f>IF(TYPE(VLOOKUP(R202,Catalogue!$F$2:$J$259,5,0))=16,0,VLOOKUP(R202,Catalogue!$F$2:$J$259,5,0))</f>
        <v>0</v>
      </c>
      <c r="U202" s="231"/>
      <c r="V202" s="227" t="str">
        <f>IF(TYPE(VLOOKUP(U202,Catalogue!$F$2:$J$259,3,0))=16," ",VLOOKUP(U202,Catalogue!$F$2:$J$259,3,0))</f>
        <v xml:space="preserve"> </v>
      </c>
      <c r="W202" s="228">
        <f>IF(TYPE(VLOOKUP(U202,Catalogue!$F$2:$J$259,5,0))=16,0,VLOOKUP(U202,Catalogue!$F$2:$J$259,5,0))</f>
        <v>0</v>
      </c>
      <c r="X202" s="256">
        <v>0.85499999999999998</v>
      </c>
      <c r="Y202" s="256">
        <v>1.9</v>
      </c>
      <c r="Z202" s="256">
        <v>1</v>
      </c>
      <c r="AA202" s="256">
        <f t="shared" si="29"/>
        <v>1.6244999999999998</v>
      </c>
      <c r="AB202" s="228">
        <f t="shared" si="31"/>
        <v>0</v>
      </c>
      <c r="AC202" s="228">
        <f t="shared" si="32"/>
        <v>0</v>
      </c>
      <c r="AD202" s="228">
        <f t="shared" si="33"/>
        <v>0</v>
      </c>
      <c r="AE202" s="231"/>
      <c r="AF202" s="227" t="str">
        <f>IF(TYPE(VLOOKUP(AE202,Catalogue!$F$2:$J$259,3,0))=16," ",VLOOKUP(AE202,Catalogue!$F$2:$J$259,3,0))</f>
        <v xml:space="preserve"> </v>
      </c>
      <c r="AG202" s="228">
        <f>IF(TYPE(VLOOKUP(AE202,Catalogue!$F$2:$J$259,5,0))=16,0,VLOOKUP(AE202,Catalogue!$F$2:$J$259,5,0))</f>
        <v>0</v>
      </c>
      <c r="AH202" s="227"/>
      <c r="AI202" s="228">
        <f t="shared" si="30"/>
        <v>0</v>
      </c>
      <c r="AJ202" s="228" t="s">
        <v>939</v>
      </c>
      <c r="AK202" s="261">
        <f t="shared" si="34"/>
        <v>0</v>
      </c>
    </row>
    <row r="203" spans="1:37" ht="22.5">
      <c r="A203" s="402"/>
      <c r="B203" s="271"/>
      <c r="C203" s="258" t="s">
        <v>1225</v>
      </c>
      <c r="D203" s="258" t="s">
        <v>1226</v>
      </c>
      <c r="E203" s="258">
        <v>16</v>
      </c>
      <c r="F203" s="258" t="s">
        <v>1227</v>
      </c>
      <c r="G203" s="258"/>
      <c r="H203" s="258" t="s">
        <v>1228</v>
      </c>
      <c r="I203" s="258" t="s">
        <v>1159</v>
      </c>
      <c r="J203" s="258" t="s">
        <v>226</v>
      </c>
      <c r="K203" s="227"/>
      <c r="L203" s="228">
        <f>IF(TYPE(VLOOKUP(K203,Catalogue!$F$2:$J$259,5,0))=16,0,VLOOKUP(K203,Catalogue!$F$2:$J$259,5,0))</f>
        <v>0</v>
      </c>
      <c r="M203" s="227"/>
      <c r="N203" s="228">
        <f>IF(TYPE(VLOOKUP(M203,Catalogue!$F$2:$J$259,5,0))=16,0,VLOOKUP(M203,Catalogue!$F$2:$J$259,5,0))</f>
        <v>0</v>
      </c>
      <c r="O203" s="231"/>
      <c r="P203" s="282" t="str">
        <f>IF(TYPE(VLOOKUP(O203,Catalogue!$F$2:$J$259,3,0))=16," ",VLOOKUP(O203,Catalogue!$F$2:$J$259,3,0))</f>
        <v xml:space="preserve"> </v>
      </c>
      <c r="Q203" s="228">
        <f>IF(TYPE(VLOOKUP(O203,Catalogue!$F$2:$J$259,5,0))=16,0,VLOOKUP(O203,Catalogue!$F$2:$J$259,5,0))</f>
        <v>0</v>
      </c>
      <c r="R203" s="231"/>
      <c r="S203" s="282" t="str">
        <f>IF(TYPE(VLOOKUP(R203,Catalogue!$F$2:$J$259,3,0))=16," ",VLOOKUP(R203,Catalogue!$F$2:$J$259,3,0))</f>
        <v xml:space="preserve"> </v>
      </c>
      <c r="T203" s="228">
        <f>IF(TYPE(VLOOKUP(R203,Catalogue!$F$2:$J$259,5,0))=16,0,VLOOKUP(R203,Catalogue!$F$2:$J$259,5,0))</f>
        <v>0</v>
      </c>
      <c r="U203" s="231"/>
      <c r="V203" s="227" t="str">
        <f>IF(TYPE(VLOOKUP(U203,Catalogue!$F$2:$J$259,3,0))=16," ",VLOOKUP(U203,Catalogue!$F$2:$J$259,3,0))</f>
        <v xml:space="preserve"> </v>
      </c>
      <c r="W203" s="228">
        <f>IF(TYPE(VLOOKUP(U203,Catalogue!$F$2:$J$259,5,0))=16,0,VLOOKUP(U203,Catalogue!$F$2:$J$259,5,0))</f>
        <v>0</v>
      </c>
      <c r="X203" s="256">
        <v>2.0499999999999998</v>
      </c>
      <c r="Y203" s="256">
        <v>2.81</v>
      </c>
      <c r="Z203" s="256">
        <v>1</v>
      </c>
      <c r="AA203" s="256">
        <f t="shared" si="29"/>
        <v>5.7604999999999995</v>
      </c>
      <c r="AB203" s="228">
        <f t="shared" si="31"/>
        <v>0</v>
      </c>
      <c r="AC203" s="228">
        <f t="shared" si="32"/>
        <v>0</v>
      </c>
      <c r="AD203" s="228">
        <f t="shared" si="33"/>
        <v>0</v>
      </c>
      <c r="AE203" s="231"/>
      <c r="AF203" s="227" t="str">
        <f>IF(TYPE(VLOOKUP(AE203,Catalogue!$F$2:$J$259,3,0))=16," ",VLOOKUP(AE203,Catalogue!$F$2:$J$259,3,0))</f>
        <v xml:space="preserve"> </v>
      </c>
      <c r="AG203" s="228">
        <f>IF(TYPE(VLOOKUP(AE203,Catalogue!$F$2:$J$259,5,0))=16,0,VLOOKUP(AE203,Catalogue!$F$2:$J$259,5,0))</f>
        <v>0</v>
      </c>
      <c r="AH203" s="227"/>
      <c r="AI203" s="228">
        <f t="shared" si="30"/>
        <v>0</v>
      </c>
      <c r="AJ203" s="228" t="s">
        <v>987</v>
      </c>
      <c r="AK203" s="261">
        <f t="shared" si="34"/>
        <v>0</v>
      </c>
    </row>
    <row r="204" spans="1:37" ht="22.5">
      <c r="A204" s="402"/>
      <c r="B204" s="271"/>
      <c r="C204" s="258" t="s">
        <v>1225</v>
      </c>
      <c r="D204" s="258" t="s">
        <v>1226</v>
      </c>
      <c r="E204" s="258">
        <v>16</v>
      </c>
      <c r="F204" s="258" t="s">
        <v>1227</v>
      </c>
      <c r="G204" s="258"/>
      <c r="H204" s="258" t="s">
        <v>1228</v>
      </c>
      <c r="I204" s="258" t="s">
        <v>1159</v>
      </c>
      <c r="J204" s="258" t="s">
        <v>226</v>
      </c>
      <c r="K204" s="227"/>
      <c r="L204" s="228">
        <f>IF(TYPE(VLOOKUP(K204,Catalogue!$F$2:$J$259,5,0))=16,0,VLOOKUP(K204,Catalogue!$F$2:$J$259,5,0))</f>
        <v>0</v>
      </c>
      <c r="M204" s="227"/>
      <c r="N204" s="228">
        <f>IF(TYPE(VLOOKUP(M204,Catalogue!$F$2:$J$259,5,0))=16,0,VLOOKUP(M204,Catalogue!$F$2:$J$259,5,0))</f>
        <v>0</v>
      </c>
      <c r="O204" s="231"/>
      <c r="P204" s="282" t="str">
        <f>IF(TYPE(VLOOKUP(O204,Catalogue!$F$2:$J$259,3,0))=16," ",VLOOKUP(O204,Catalogue!$F$2:$J$259,3,0))</f>
        <v xml:space="preserve"> </v>
      </c>
      <c r="Q204" s="228">
        <f>IF(TYPE(VLOOKUP(O204,Catalogue!$F$2:$J$259,5,0))=16,0,VLOOKUP(O204,Catalogue!$F$2:$J$259,5,0))</f>
        <v>0</v>
      </c>
      <c r="R204" s="231"/>
      <c r="S204" s="282" t="str">
        <f>IF(TYPE(VLOOKUP(R204,Catalogue!$F$2:$J$259,3,0))=16," ",VLOOKUP(R204,Catalogue!$F$2:$J$259,3,0))</f>
        <v xml:space="preserve"> </v>
      </c>
      <c r="T204" s="228">
        <f>IF(TYPE(VLOOKUP(R204,Catalogue!$F$2:$J$259,5,0))=16,0,VLOOKUP(R204,Catalogue!$F$2:$J$259,5,0))</f>
        <v>0</v>
      </c>
      <c r="U204" s="231"/>
      <c r="V204" s="227" t="str">
        <f>IF(TYPE(VLOOKUP(U204,Catalogue!$F$2:$J$259,3,0))=16," ",VLOOKUP(U204,Catalogue!$F$2:$J$259,3,0))</f>
        <v xml:space="preserve"> </v>
      </c>
      <c r="W204" s="228">
        <f>IF(TYPE(VLOOKUP(U204,Catalogue!$F$2:$J$259,5,0))=16,0,VLOOKUP(U204,Catalogue!$F$2:$J$259,5,0))</f>
        <v>0</v>
      </c>
      <c r="X204" s="256">
        <v>0.82</v>
      </c>
      <c r="Y204" s="256">
        <v>1.9</v>
      </c>
      <c r="Z204" s="256">
        <v>1</v>
      </c>
      <c r="AA204" s="256">
        <f t="shared" si="29"/>
        <v>1.5579999999999998</v>
      </c>
      <c r="AB204" s="228">
        <f t="shared" si="31"/>
        <v>0</v>
      </c>
      <c r="AC204" s="228">
        <f t="shared" si="32"/>
        <v>0</v>
      </c>
      <c r="AD204" s="228">
        <f t="shared" si="33"/>
        <v>0</v>
      </c>
      <c r="AE204" s="231"/>
      <c r="AF204" s="227" t="str">
        <f>IF(TYPE(VLOOKUP(AE204,Catalogue!$F$2:$J$259,3,0))=16," ",VLOOKUP(AE204,Catalogue!$F$2:$J$259,3,0))</f>
        <v xml:space="preserve"> </v>
      </c>
      <c r="AG204" s="228">
        <f>IF(TYPE(VLOOKUP(AE204,Catalogue!$F$2:$J$259,5,0))=16,0,VLOOKUP(AE204,Catalogue!$F$2:$J$259,5,0))</f>
        <v>0</v>
      </c>
      <c r="AH204" s="227"/>
      <c r="AI204" s="228">
        <f t="shared" si="30"/>
        <v>0</v>
      </c>
      <c r="AJ204" s="228" t="s">
        <v>924</v>
      </c>
      <c r="AK204" s="261">
        <f t="shared" si="34"/>
        <v>0</v>
      </c>
    </row>
    <row r="205" spans="1:37" ht="22.5">
      <c r="A205" s="402"/>
      <c r="B205" s="271"/>
      <c r="C205" s="258" t="s">
        <v>1225</v>
      </c>
      <c r="D205" s="258" t="s">
        <v>1226</v>
      </c>
      <c r="E205" s="258">
        <v>16</v>
      </c>
      <c r="F205" s="258" t="s">
        <v>1227</v>
      </c>
      <c r="G205" s="258"/>
      <c r="H205" s="258" t="s">
        <v>1228</v>
      </c>
      <c r="I205" s="258" t="s">
        <v>1159</v>
      </c>
      <c r="J205" s="258" t="s">
        <v>226</v>
      </c>
      <c r="K205" s="227"/>
      <c r="L205" s="228">
        <f>IF(TYPE(VLOOKUP(K205,Catalogue!$F$2:$J$259,5,0))=16,0,VLOOKUP(K205,Catalogue!$F$2:$J$259,5,0))</f>
        <v>0</v>
      </c>
      <c r="M205" s="227"/>
      <c r="N205" s="228">
        <f>IF(TYPE(VLOOKUP(M205,Catalogue!$F$2:$J$259,5,0))=16,0,VLOOKUP(M205,Catalogue!$F$2:$J$259,5,0))</f>
        <v>0</v>
      </c>
      <c r="O205" s="231"/>
      <c r="P205" s="282" t="str">
        <f>IF(TYPE(VLOOKUP(O205,Catalogue!$F$2:$J$259,3,0))=16," ",VLOOKUP(O205,Catalogue!$F$2:$J$259,3,0))</f>
        <v xml:space="preserve"> </v>
      </c>
      <c r="Q205" s="228">
        <f>IF(TYPE(VLOOKUP(O205,Catalogue!$F$2:$J$259,5,0))=16,0,VLOOKUP(O205,Catalogue!$F$2:$J$259,5,0))</f>
        <v>0</v>
      </c>
      <c r="R205" s="231"/>
      <c r="S205" s="282" t="str">
        <f>IF(TYPE(VLOOKUP(R205,Catalogue!$F$2:$J$259,3,0))=16," ",VLOOKUP(R205,Catalogue!$F$2:$J$259,3,0))</f>
        <v xml:space="preserve"> </v>
      </c>
      <c r="T205" s="228">
        <f>IF(TYPE(VLOOKUP(R205,Catalogue!$F$2:$J$259,5,0))=16,0,VLOOKUP(R205,Catalogue!$F$2:$J$259,5,0))</f>
        <v>0</v>
      </c>
      <c r="U205" s="231"/>
      <c r="V205" s="227" t="str">
        <f>IF(TYPE(VLOOKUP(U205,Catalogue!$F$2:$J$259,3,0))=16," ",VLOOKUP(U205,Catalogue!$F$2:$J$259,3,0))</f>
        <v xml:space="preserve"> </v>
      </c>
      <c r="W205" s="228">
        <f>IF(TYPE(VLOOKUP(U205,Catalogue!$F$2:$J$259,5,0))=16,0,VLOOKUP(U205,Catalogue!$F$2:$J$259,5,0))</f>
        <v>0</v>
      </c>
      <c r="X205" s="256">
        <v>1</v>
      </c>
      <c r="Y205" s="256">
        <v>1.6</v>
      </c>
      <c r="Z205" s="256">
        <v>1</v>
      </c>
      <c r="AA205" s="256">
        <f t="shared" si="29"/>
        <v>1.6</v>
      </c>
      <c r="AB205" s="228">
        <f t="shared" si="31"/>
        <v>0</v>
      </c>
      <c r="AC205" s="228">
        <f t="shared" si="32"/>
        <v>0</v>
      </c>
      <c r="AD205" s="228">
        <f t="shared" si="33"/>
        <v>0</v>
      </c>
      <c r="AE205" s="231"/>
      <c r="AF205" s="227" t="str">
        <f>IF(TYPE(VLOOKUP(AE205,Catalogue!$F$2:$J$259,3,0))=16," ",VLOOKUP(AE205,Catalogue!$F$2:$J$259,3,0))</f>
        <v xml:space="preserve"> </v>
      </c>
      <c r="AG205" s="228">
        <f>IF(TYPE(VLOOKUP(AE205,Catalogue!$F$2:$J$259,5,0))=16,0,VLOOKUP(AE205,Catalogue!$F$2:$J$259,5,0))</f>
        <v>0</v>
      </c>
      <c r="AH205" s="227"/>
      <c r="AI205" s="228">
        <f t="shared" si="30"/>
        <v>0</v>
      </c>
      <c r="AJ205" s="228" t="s">
        <v>918</v>
      </c>
      <c r="AK205" s="261">
        <f t="shared" si="34"/>
        <v>0</v>
      </c>
    </row>
    <row r="206" spans="1:37" ht="22.5">
      <c r="A206" s="400">
        <v>318</v>
      </c>
      <c r="B206" s="271"/>
      <c r="C206" s="258" t="s">
        <v>1229</v>
      </c>
      <c r="D206" s="258" t="s">
        <v>1230</v>
      </c>
      <c r="E206" s="258" t="s">
        <v>1231</v>
      </c>
      <c r="F206" s="258" t="s">
        <v>1232</v>
      </c>
      <c r="G206" s="258"/>
      <c r="H206" s="258"/>
      <c r="I206" s="258" t="s">
        <v>1159</v>
      </c>
      <c r="J206" s="258" t="s">
        <v>226</v>
      </c>
      <c r="K206" s="227" t="s">
        <v>242</v>
      </c>
      <c r="L206" s="228">
        <f>IF(TYPE(VLOOKUP(K206,Catalogue!$F$2:$J$259,5,0))=16,0,VLOOKUP(K206,Catalogue!$F$2:$J$259,5,0))</f>
        <v>40000</v>
      </c>
      <c r="M206" s="227"/>
      <c r="N206" s="228">
        <f>IF(TYPE(VLOOKUP(M206,Catalogue!$F$2:$J$259,5,0))=16,0,VLOOKUP(M206,Catalogue!$F$2:$J$259,5,0))</f>
        <v>0</v>
      </c>
      <c r="O206" s="231"/>
      <c r="P206" s="282" t="str">
        <f>IF(TYPE(VLOOKUP(O206,Catalogue!$F$2:$J$259,3,0))=16," ",VLOOKUP(O206,Catalogue!$F$2:$J$259,3,0))</f>
        <v xml:space="preserve"> </v>
      </c>
      <c r="Q206" s="228">
        <f>IF(TYPE(VLOOKUP(O206,Catalogue!$F$2:$J$259,5,0))=16,0,VLOOKUP(O206,Catalogue!$F$2:$J$259,5,0))</f>
        <v>0</v>
      </c>
      <c r="R206" s="231"/>
      <c r="S206" s="282" t="str">
        <f>IF(TYPE(VLOOKUP(R206,Catalogue!$F$2:$J$259,3,0))=16," ",VLOOKUP(R206,Catalogue!$F$2:$J$259,3,0))</f>
        <v xml:space="preserve"> </v>
      </c>
      <c r="T206" s="228">
        <f>IF(TYPE(VLOOKUP(R206,Catalogue!$F$2:$J$259,5,0))=16,0,VLOOKUP(R206,Catalogue!$F$2:$J$259,5,0))</f>
        <v>0</v>
      </c>
      <c r="U206" s="231"/>
      <c r="V206" s="227" t="str">
        <f>IF(TYPE(VLOOKUP(U206,Catalogue!$F$2:$J$259,3,0))=16," ",VLOOKUP(U206,Catalogue!$F$2:$J$259,3,0))</f>
        <v xml:space="preserve"> </v>
      </c>
      <c r="W206" s="228">
        <f>IF(TYPE(VLOOKUP(U206,Catalogue!$F$2:$J$259,5,0))=16,0,VLOOKUP(U206,Catalogue!$F$2:$J$259,5,0))</f>
        <v>0</v>
      </c>
      <c r="X206" s="256">
        <v>0.61499999999999999</v>
      </c>
      <c r="Y206" s="256">
        <v>2.5</v>
      </c>
      <c r="Z206" s="256">
        <v>1</v>
      </c>
      <c r="AA206" s="256">
        <f t="shared" si="29"/>
        <v>1.5375000000000001</v>
      </c>
      <c r="AB206" s="228">
        <f t="shared" si="31"/>
        <v>0</v>
      </c>
      <c r="AC206" s="228">
        <f t="shared" si="32"/>
        <v>0</v>
      </c>
      <c r="AD206" s="228">
        <f t="shared" si="33"/>
        <v>0</v>
      </c>
      <c r="AE206" s="231"/>
      <c r="AF206" s="227" t="str">
        <f>IF(TYPE(VLOOKUP(AE206,Catalogue!$F$2:$J$259,3,0))=16," ",VLOOKUP(AE206,Catalogue!$F$2:$J$259,3,0))</f>
        <v xml:space="preserve"> </v>
      </c>
      <c r="AG206" s="228">
        <f>IF(TYPE(VLOOKUP(AE206,Catalogue!$F$2:$J$259,5,0))=16,0,VLOOKUP(AE206,Catalogue!$F$2:$J$259,5,0))</f>
        <v>0</v>
      </c>
      <c r="AH206" s="227"/>
      <c r="AI206" s="228">
        <f t="shared" si="30"/>
        <v>0</v>
      </c>
      <c r="AJ206" s="228" t="s">
        <v>921</v>
      </c>
      <c r="AK206" s="261">
        <f t="shared" si="34"/>
        <v>40000</v>
      </c>
    </row>
    <row r="207" spans="1:37" ht="22.5">
      <c r="A207" s="403"/>
      <c r="B207" s="271"/>
      <c r="C207" s="258" t="s">
        <v>1229</v>
      </c>
      <c r="D207" s="258" t="s">
        <v>1230</v>
      </c>
      <c r="E207" s="258" t="s">
        <v>1231</v>
      </c>
      <c r="F207" s="258" t="s">
        <v>1232</v>
      </c>
      <c r="G207" s="258"/>
      <c r="H207" s="258"/>
      <c r="I207" s="258" t="s">
        <v>1159</v>
      </c>
      <c r="J207" s="258" t="s">
        <v>226</v>
      </c>
      <c r="K207" s="227"/>
      <c r="L207" s="228">
        <f>IF(TYPE(VLOOKUP(K207,Catalogue!$F$2:$J$259,5,0))=16,0,VLOOKUP(K207,Catalogue!$F$2:$J$259,5,0))</f>
        <v>0</v>
      </c>
      <c r="M207" s="227"/>
      <c r="N207" s="228">
        <f>IF(TYPE(VLOOKUP(M207,Catalogue!$F$2:$J$259,5,0))=16,0,VLOOKUP(M207,Catalogue!$F$2:$J$259,5,0))</f>
        <v>0</v>
      </c>
      <c r="O207" s="231"/>
      <c r="P207" s="282" t="str">
        <f>IF(TYPE(VLOOKUP(O207,Catalogue!$F$2:$J$259,3,0))=16," ",VLOOKUP(O207,Catalogue!$F$2:$J$259,3,0))</f>
        <v xml:space="preserve"> </v>
      </c>
      <c r="Q207" s="228">
        <f>IF(TYPE(VLOOKUP(O207,Catalogue!$F$2:$J$259,5,0))=16,0,VLOOKUP(O207,Catalogue!$F$2:$J$259,5,0))</f>
        <v>0</v>
      </c>
      <c r="R207" s="231"/>
      <c r="S207" s="282" t="str">
        <f>IF(TYPE(VLOOKUP(R207,Catalogue!$F$2:$J$259,3,0))=16," ",VLOOKUP(R207,Catalogue!$F$2:$J$259,3,0))</f>
        <v xml:space="preserve"> </v>
      </c>
      <c r="T207" s="228">
        <f>IF(TYPE(VLOOKUP(R207,Catalogue!$F$2:$J$259,5,0))=16,0,VLOOKUP(R207,Catalogue!$F$2:$J$259,5,0))</f>
        <v>0</v>
      </c>
      <c r="U207" s="231"/>
      <c r="V207" s="227" t="str">
        <f>IF(TYPE(VLOOKUP(U207,Catalogue!$F$2:$J$259,3,0))=16," ",VLOOKUP(U207,Catalogue!$F$2:$J$259,3,0))</f>
        <v xml:space="preserve"> </v>
      </c>
      <c r="W207" s="228">
        <f>IF(TYPE(VLOOKUP(U207,Catalogue!$F$2:$J$259,5,0))=16,0,VLOOKUP(U207,Catalogue!$F$2:$J$259,5,0))</f>
        <v>0</v>
      </c>
      <c r="X207" s="256">
        <v>0.66</v>
      </c>
      <c r="Y207" s="256">
        <v>2.5</v>
      </c>
      <c r="Z207" s="256">
        <v>1</v>
      </c>
      <c r="AA207" s="256">
        <f t="shared" si="29"/>
        <v>1.6500000000000001</v>
      </c>
      <c r="AB207" s="228">
        <f t="shared" si="31"/>
        <v>0</v>
      </c>
      <c r="AC207" s="228">
        <f t="shared" si="32"/>
        <v>0</v>
      </c>
      <c r="AD207" s="228">
        <f t="shared" si="33"/>
        <v>0</v>
      </c>
      <c r="AE207" s="231"/>
      <c r="AF207" s="227" t="str">
        <f>IF(TYPE(VLOOKUP(AE207,Catalogue!$F$2:$J$259,3,0))=16," ",VLOOKUP(AE207,Catalogue!$F$2:$J$259,3,0))</f>
        <v xml:space="preserve"> </v>
      </c>
      <c r="AG207" s="228">
        <f>IF(TYPE(VLOOKUP(AE207,Catalogue!$F$2:$J$259,5,0))=16,0,VLOOKUP(AE207,Catalogue!$F$2:$J$259,5,0))</f>
        <v>0</v>
      </c>
      <c r="AH207" s="227"/>
      <c r="AI207" s="228">
        <f t="shared" si="30"/>
        <v>0</v>
      </c>
      <c r="AJ207" s="228" t="s">
        <v>922</v>
      </c>
      <c r="AK207" s="261">
        <f t="shared" si="34"/>
        <v>0</v>
      </c>
    </row>
    <row r="208" spans="1:37" ht="22.5">
      <c r="A208" s="403"/>
      <c r="B208" s="271"/>
      <c r="C208" s="258" t="s">
        <v>1229</v>
      </c>
      <c r="D208" s="258" t="s">
        <v>1230</v>
      </c>
      <c r="E208" s="258" t="s">
        <v>1231</v>
      </c>
      <c r="F208" s="258" t="s">
        <v>1232</v>
      </c>
      <c r="G208" s="258"/>
      <c r="H208" s="258"/>
      <c r="I208" s="258" t="s">
        <v>1159</v>
      </c>
      <c r="J208" s="258" t="s">
        <v>226</v>
      </c>
      <c r="K208" s="227"/>
      <c r="L208" s="228">
        <f>IF(TYPE(VLOOKUP(K208,Catalogue!$F$2:$J$259,5,0))=16,0,VLOOKUP(K208,Catalogue!$F$2:$J$259,5,0))</f>
        <v>0</v>
      </c>
      <c r="M208" s="227"/>
      <c r="N208" s="228">
        <f>IF(TYPE(VLOOKUP(M208,Catalogue!$F$2:$J$259,5,0))=16,0,VLOOKUP(M208,Catalogue!$F$2:$J$259,5,0))</f>
        <v>0</v>
      </c>
      <c r="O208" s="231"/>
      <c r="P208" s="282" t="str">
        <f>IF(TYPE(VLOOKUP(O208,Catalogue!$F$2:$J$259,3,0))=16," ",VLOOKUP(O208,Catalogue!$F$2:$J$259,3,0))</f>
        <v xml:space="preserve"> </v>
      </c>
      <c r="Q208" s="228">
        <f>IF(TYPE(VLOOKUP(O208,Catalogue!$F$2:$J$259,5,0))=16,0,VLOOKUP(O208,Catalogue!$F$2:$J$259,5,0))</f>
        <v>0</v>
      </c>
      <c r="R208" s="231"/>
      <c r="S208" s="282" t="str">
        <f>IF(TYPE(VLOOKUP(R208,Catalogue!$F$2:$J$259,3,0))=16," ",VLOOKUP(R208,Catalogue!$F$2:$J$259,3,0))</f>
        <v xml:space="preserve"> </v>
      </c>
      <c r="T208" s="228">
        <f>IF(TYPE(VLOOKUP(R208,Catalogue!$F$2:$J$259,5,0))=16,0,VLOOKUP(R208,Catalogue!$F$2:$J$259,5,0))</f>
        <v>0</v>
      </c>
      <c r="U208" s="231"/>
      <c r="V208" s="227" t="str">
        <f>IF(TYPE(VLOOKUP(U208,Catalogue!$F$2:$J$259,3,0))=16," ",VLOOKUP(U208,Catalogue!$F$2:$J$259,3,0))</f>
        <v xml:space="preserve"> </v>
      </c>
      <c r="W208" s="228">
        <f>IF(TYPE(VLOOKUP(U208,Catalogue!$F$2:$J$259,5,0))=16,0,VLOOKUP(U208,Catalogue!$F$2:$J$259,5,0))</f>
        <v>0</v>
      </c>
      <c r="X208" s="256">
        <v>0.49</v>
      </c>
      <c r="Y208" s="256">
        <v>0.88</v>
      </c>
      <c r="Z208" s="256">
        <v>1</v>
      </c>
      <c r="AA208" s="256">
        <f t="shared" si="29"/>
        <v>0.43119999999999997</v>
      </c>
      <c r="AB208" s="228">
        <f t="shared" si="31"/>
        <v>0</v>
      </c>
      <c r="AC208" s="228">
        <f t="shared" si="32"/>
        <v>0</v>
      </c>
      <c r="AD208" s="228">
        <f t="shared" si="33"/>
        <v>0</v>
      </c>
      <c r="AE208" s="231"/>
      <c r="AF208" s="227" t="str">
        <f>IF(TYPE(VLOOKUP(AE208,Catalogue!$F$2:$J$259,3,0))=16," ",VLOOKUP(AE208,Catalogue!$F$2:$J$259,3,0))</f>
        <v xml:space="preserve"> </v>
      </c>
      <c r="AG208" s="228">
        <f>IF(TYPE(VLOOKUP(AE208,Catalogue!$F$2:$J$259,5,0))=16,0,VLOOKUP(AE208,Catalogue!$F$2:$J$259,5,0))</f>
        <v>0</v>
      </c>
      <c r="AH208" s="227"/>
      <c r="AI208" s="228">
        <f t="shared" si="30"/>
        <v>0</v>
      </c>
      <c r="AJ208" s="228" t="s">
        <v>923</v>
      </c>
      <c r="AK208" s="261">
        <f t="shared" si="34"/>
        <v>0</v>
      </c>
    </row>
    <row r="209" spans="1:37" ht="22.5">
      <c r="A209" s="403"/>
      <c r="B209" s="271"/>
      <c r="C209" s="258" t="s">
        <v>1229</v>
      </c>
      <c r="D209" s="258" t="s">
        <v>1230</v>
      </c>
      <c r="E209" s="258" t="s">
        <v>1231</v>
      </c>
      <c r="F209" s="258" t="s">
        <v>1232</v>
      </c>
      <c r="G209" s="258"/>
      <c r="H209" s="258"/>
      <c r="I209" s="258" t="s">
        <v>1159</v>
      </c>
      <c r="J209" s="258" t="s">
        <v>226</v>
      </c>
      <c r="K209" s="227"/>
      <c r="L209" s="228">
        <f>IF(TYPE(VLOOKUP(K209,Catalogue!$F$2:$J$259,5,0))=16,0,VLOOKUP(K209,Catalogue!$F$2:$J$259,5,0))</f>
        <v>0</v>
      </c>
      <c r="M209" s="227"/>
      <c r="N209" s="228">
        <f>IF(TYPE(VLOOKUP(M209,Catalogue!$F$2:$J$259,5,0))=16,0,VLOOKUP(M209,Catalogue!$F$2:$J$259,5,0))</f>
        <v>0</v>
      </c>
      <c r="O209" s="231"/>
      <c r="P209" s="282" t="str">
        <f>IF(TYPE(VLOOKUP(O209,Catalogue!$F$2:$J$259,3,0))=16," ",VLOOKUP(O209,Catalogue!$F$2:$J$259,3,0))</f>
        <v xml:space="preserve"> </v>
      </c>
      <c r="Q209" s="228">
        <f>IF(TYPE(VLOOKUP(O209,Catalogue!$F$2:$J$259,5,0))=16,0,VLOOKUP(O209,Catalogue!$F$2:$J$259,5,0))</f>
        <v>0</v>
      </c>
      <c r="R209" s="231"/>
      <c r="S209" s="282" t="str">
        <f>IF(TYPE(VLOOKUP(R209,Catalogue!$F$2:$J$259,3,0))=16," ",VLOOKUP(R209,Catalogue!$F$2:$J$259,3,0))</f>
        <v xml:space="preserve"> </v>
      </c>
      <c r="T209" s="228">
        <f>IF(TYPE(VLOOKUP(R209,Catalogue!$F$2:$J$259,5,0))=16,0,VLOOKUP(R209,Catalogue!$F$2:$J$259,5,0))</f>
        <v>0</v>
      </c>
      <c r="U209" s="231"/>
      <c r="V209" s="227" t="str">
        <f>IF(TYPE(VLOOKUP(U209,Catalogue!$F$2:$J$259,3,0))=16," ",VLOOKUP(U209,Catalogue!$F$2:$J$259,3,0))</f>
        <v xml:space="preserve"> </v>
      </c>
      <c r="W209" s="228">
        <f>IF(TYPE(VLOOKUP(U209,Catalogue!$F$2:$J$259,5,0))=16,0,VLOOKUP(U209,Catalogue!$F$2:$J$259,5,0))</f>
        <v>0</v>
      </c>
      <c r="X209" s="256">
        <v>2.1800000000000002</v>
      </c>
      <c r="Y209" s="256">
        <v>0.88</v>
      </c>
      <c r="Z209" s="256">
        <v>1</v>
      </c>
      <c r="AA209" s="256">
        <f t="shared" si="29"/>
        <v>1.9184000000000001</v>
      </c>
      <c r="AB209" s="228">
        <f t="shared" si="31"/>
        <v>0</v>
      </c>
      <c r="AC209" s="228">
        <f t="shared" si="32"/>
        <v>0</v>
      </c>
      <c r="AD209" s="228">
        <f t="shared" si="33"/>
        <v>0</v>
      </c>
      <c r="AE209" s="231"/>
      <c r="AF209" s="227" t="str">
        <f>IF(TYPE(VLOOKUP(AE209,Catalogue!$F$2:$J$259,3,0))=16," ",VLOOKUP(AE209,Catalogue!$F$2:$J$259,3,0))</f>
        <v xml:space="preserve"> </v>
      </c>
      <c r="AG209" s="228">
        <f>IF(TYPE(VLOOKUP(AE209,Catalogue!$F$2:$J$259,5,0))=16,0,VLOOKUP(AE209,Catalogue!$F$2:$J$259,5,0))</f>
        <v>0</v>
      </c>
      <c r="AH209" s="227"/>
      <c r="AI209" s="228">
        <f t="shared" si="30"/>
        <v>0</v>
      </c>
      <c r="AJ209" s="228" t="s">
        <v>920</v>
      </c>
      <c r="AK209" s="261">
        <f t="shared" si="34"/>
        <v>0</v>
      </c>
    </row>
    <row r="210" spans="1:37" ht="22.5">
      <c r="A210" s="403"/>
      <c r="B210" s="271"/>
      <c r="C210" s="258" t="s">
        <v>1229</v>
      </c>
      <c r="D210" s="258" t="s">
        <v>1230</v>
      </c>
      <c r="E210" s="258" t="s">
        <v>1231</v>
      </c>
      <c r="F210" s="258" t="s">
        <v>1232</v>
      </c>
      <c r="G210" s="258"/>
      <c r="H210" s="258"/>
      <c r="I210" s="258" t="s">
        <v>1159</v>
      </c>
      <c r="J210" s="258" t="s">
        <v>226</v>
      </c>
      <c r="K210" s="227"/>
      <c r="L210" s="228">
        <f>IF(TYPE(VLOOKUP(K210,Catalogue!$F$2:$J$259,5,0))=16,0,VLOOKUP(K210,Catalogue!$F$2:$J$259,5,0))</f>
        <v>0</v>
      </c>
      <c r="M210" s="227"/>
      <c r="N210" s="228">
        <f>IF(TYPE(VLOOKUP(M210,Catalogue!$F$2:$J$259,5,0))=16,0,VLOOKUP(M210,Catalogue!$F$2:$J$259,5,0))</f>
        <v>0</v>
      </c>
      <c r="O210" s="231"/>
      <c r="P210" s="282" t="str">
        <f>IF(TYPE(VLOOKUP(O210,Catalogue!$F$2:$J$259,3,0))=16," ",VLOOKUP(O210,Catalogue!$F$2:$J$259,3,0))</f>
        <v xml:space="preserve"> </v>
      </c>
      <c r="Q210" s="228">
        <f>IF(TYPE(VLOOKUP(O210,Catalogue!$F$2:$J$259,5,0))=16,0,VLOOKUP(O210,Catalogue!$F$2:$J$259,5,0))</f>
        <v>0</v>
      </c>
      <c r="R210" s="231"/>
      <c r="S210" s="282" t="str">
        <f>IF(TYPE(VLOOKUP(R210,Catalogue!$F$2:$J$259,3,0))=16," ",VLOOKUP(R210,Catalogue!$F$2:$J$259,3,0))</f>
        <v xml:space="preserve"> </v>
      </c>
      <c r="T210" s="228">
        <f>IF(TYPE(VLOOKUP(R210,Catalogue!$F$2:$J$259,5,0))=16,0,VLOOKUP(R210,Catalogue!$F$2:$J$259,5,0))</f>
        <v>0</v>
      </c>
      <c r="U210" s="231"/>
      <c r="V210" s="227" t="str">
        <f>IF(TYPE(VLOOKUP(U210,Catalogue!$F$2:$J$259,3,0))=16," ",VLOOKUP(U210,Catalogue!$F$2:$J$259,3,0))</f>
        <v xml:space="preserve"> </v>
      </c>
      <c r="W210" s="228">
        <f>IF(TYPE(VLOOKUP(U210,Catalogue!$F$2:$J$259,5,0))=16,0,VLOOKUP(U210,Catalogue!$F$2:$J$259,5,0))</f>
        <v>0</v>
      </c>
      <c r="X210" s="256">
        <v>0.88</v>
      </c>
      <c r="Y210" s="256">
        <v>1.04</v>
      </c>
      <c r="Z210" s="256">
        <v>1</v>
      </c>
      <c r="AA210" s="256">
        <f t="shared" si="29"/>
        <v>0.91520000000000001</v>
      </c>
      <c r="AB210" s="228">
        <f t="shared" si="31"/>
        <v>0</v>
      </c>
      <c r="AC210" s="228">
        <f t="shared" si="32"/>
        <v>0</v>
      </c>
      <c r="AD210" s="228">
        <f t="shared" si="33"/>
        <v>0</v>
      </c>
      <c r="AE210" s="231"/>
      <c r="AF210" s="227" t="str">
        <f>IF(TYPE(VLOOKUP(AE210,Catalogue!$F$2:$J$259,3,0))=16," ",VLOOKUP(AE210,Catalogue!$F$2:$J$259,3,0))</f>
        <v xml:space="preserve"> </v>
      </c>
      <c r="AG210" s="228">
        <f>IF(TYPE(VLOOKUP(AE210,Catalogue!$F$2:$J$259,5,0))=16,0,VLOOKUP(AE210,Catalogue!$F$2:$J$259,5,0))</f>
        <v>0</v>
      </c>
      <c r="AH210" s="227"/>
      <c r="AI210" s="228">
        <f t="shared" si="30"/>
        <v>0</v>
      </c>
      <c r="AJ210" s="228" t="s">
        <v>924</v>
      </c>
      <c r="AK210" s="261">
        <f t="shared" si="34"/>
        <v>0</v>
      </c>
    </row>
    <row r="211" spans="1:37" ht="22.5">
      <c r="A211" s="403"/>
      <c r="B211" s="271"/>
      <c r="C211" s="258" t="s">
        <v>1229</v>
      </c>
      <c r="D211" s="258" t="s">
        <v>1230</v>
      </c>
      <c r="E211" s="258" t="s">
        <v>1231</v>
      </c>
      <c r="F211" s="258" t="s">
        <v>1232</v>
      </c>
      <c r="G211" s="258"/>
      <c r="H211" s="258"/>
      <c r="I211" s="258" t="s">
        <v>1159</v>
      </c>
      <c r="J211" s="258" t="s">
        <v>226</v>
      </c>
      <c r="K211" s="227"/>
      <c r="L211" s="228">
        <f>IF(TYPE(VLOOKUP(K211,Catalogue!$F$2:$J$259,5,0))=16,0,VLOOKUP(K211,Catalogue!$F$2:$J$259,5,0))</f>
        <v>0</v>
      </c>
      <c r="M211" s="227"/>
      <c r="N211" s="228">
        <f>IF(TYPE(VLOOKUP(M211,Catalogue!$F$2:$J$259,5,0))=16,0,VLOOKUP(M211,Catalogue!$F$2:$J$259,5,0))</f>
        <v>0</v>
      </c>
      <c r="O211" s="231"/>
      <c r="P211" s="282" t="str">
        <f>IF(TYPE(VLOOKUP(O211,Catalogue!$F$2:$J$259,3,0))=16," ",VLOOKUP(O211,Catalogue!$F$2:$J$259,3,0))</f>
        <v xml:space="preserve"> </v>
      </c>
      <c r="Q211" s="228">
        <f>IF(TYPE(VLOOKUP(O211,Catalogue!$F$2:$J$259,5,0))=16,0,VLOOKUP(O211,Catalogue!$F$2:$J$259,5,0))</f>
        <v>0</v>
      </c>
      <c r="R211" s="231"/>
      <c r="S211" s="282" t="str">
        <f>IF(TYPE(VLOOKUP(R211,Catalogue!$F$2:$J$259,3,0))=16," ",VLOOKUP(R211,Catalogue!$F$2:$J$259,3,0))</f>
        <v xml:space="preserve"> </v>
      </c>
      <c r="T211" s="228">
        <f>IF(TYPE(VLOOKUP(R211,Catalogue!$F$2:$J$259,5,0))=16,0,VLOOKUP(R211,Catalogue!$F$2:$J$259,5,0))</f>
        <v>0</v>
      </c>
      <c r="U211" s="231"/>
      <c r="V211" s="227" t="str">
        <f>IF(TYPE(VLOOKUP(U211,Catalogue!$F$2:$J$259,3,0))=16," ",VLOOKUP(U211,Catalogue!$F$2:$J$259,3,0))</f>
        <v xml:space="preserve"> </v>
      </c>
      <c r="W211" s="228">
        <f>IF(TYPE(VLOOKUP(U211,Catalogue!$F$2:$J$259,5,0))=16,0,VLOOKUP(U211,Catalogue!$F$2:$J$259,5,0))</f>
        <v>0</v>
      </c>
      <c r="X211" s="256">
        <v>0.83</v>
      </c>
      <c r="Y211" s="256">
        <v>1.04</v>
      </c>
      <c r="Z211" s="256">
        <v>1</v>
      </c>
      <c r="AA211" s="256">
        <f t="shared" si="29"/>
        <v>0.86319999999999997</v>
      </c>
      <c r="AB211" s="228">
        <f t="shared" si="31"/>
        <v>0</v>
      </c>
      <c r="AC211" s="228">
        <f t="shared" si="32"/>
        <v>0</v>
      </c>
      <c r="AD211" s="228">
        <f t="shared" si="33"/>
        <v>0</v>
      </c>
      <c r="AE211" s="231"/>
      <c r="AF211" s="227" t="str">
        <f>IF(TYPE(VLOOKUP(AE211,Catalogue!$F$2:$J$259,3,0))=16," ",VLOOKUP(AE211,Catalogue!$F$2:$J$259,3,0))</f>
        <v xml:space="preserve"> </v>
      </c>
      <c r="AG211" s="228">
        <f>IF(TYPE(VLOOKUP(AE211,Catalogue!$F$2:$J$259,5,0))=16,0,VLOOKUP(AE211,Catalogue!$F$2:$J$259,5,0))</f>
        <v>0</v>
      </c>
      <c r="AH211" s="227"/>
      <c r="AI211" s="228">
        <f t="shared" si="30"/>
        <v>0</v>
      </c>
      <c r="AJ211" s="228" t="s">
        <v>987</v>
      </c>
      <c r="AK211" s="261">
        <f t="shared" si="34"/>
        <v>0</v>
      </c>
    </row>
    <row r="212" spans="1:37" ht="22.5">
      <c r="A212" s="403"/>
      <c r="B212" s="271"/>
      <c r="C212" s="258" t="s">
        <v>1229</v>
      </c>
      <c r="D212" s="258" t="s">
        <v>1230</v>
      </c>
      <c r="E212" s="258" t="s">
        <v>1231</v>
      </c>
      <c r="F212" s="258" t="s">
        <v>1232</v>
      </c>
      <c r="G212" s="258"/>
      <c r="H212" s="258"/>
      <c r="I212" s="258" t="s">
        <v>1159</v>
      </c>
      <c r="J212" s="258" t="s">
        <v>226</v>
      </c>
      <c r="K212" s="227"/>
      <c r="L212" s="228">
        <f>IF(TYPE(VLOOKUP(K212,Catalogue!$F$2:$J$259,5,0))=16,0,VLOOKUP(K212,Catalogue!$F$2:$J$259,5,0))</f>
        <v>0</v>
      </c>
      <c r="M212" s="227"/>
      <c r="N212" s="228">
        <f>IF(TYPE(VLOOKUP(M212,Catalogue!$F$2:$J$259,5,0))=16,0,VLOOKUP(M212,Catalogue!$F$2:$J$259,5,0))</f>
        <v>0</v>
      </c>
      <c r="O212" s="231"/>
      <c r="P212" s="282" t="str">
        <f>IF(TYPE(VLOOKUP(O212,Catalogue!$F$2:$J$259,3,0))=16," ",VLOOKUP(O212,Catalogue!$F$2:$J$259,3,0))</f>
        <v xml:space="preserve"> </v>
      </c>
      <c r="Q212" s="228">
        <f>IF(TYPE(VLOOKUP(O212,Catalogue!$F$2:$J$259,5,0))=16,0,VLOOKUP(O212,Catalogue!$F$2:$J$259,5,0))</f>
        <v>0</v>
      </c>
      <c r="R212" s="231"/>
      <c r="S212" s="282" t="str">
        <f>IF(TYPE(VLOOKUP(R212,Catalogue!$F$2:$J$259,3,0))=16," ",VLOOKUP(R212,Catalogue!$F$2:$J$259,3,0))</f>
        <v xml:space="preserve"> </v>
      </c>
      <c r="T212" s="228">
        <f>IF(TYPE(VLOOKUP(R212,Catalogue!$F$2:$J$259,5,0))=16,0,VLOOKUP(R212,Catalogue!$F$2:$J$259,5,0))</f>
        <v>0</v>
      </c>
      <c r="U212" s="231"/>
      <c r="V212" s="227" t="str">
        <f>IF(TYPE(VLOOKUP(U212,Catalogue!$F$2:$J$259,3,0))=16," ",VLOOKUP(U212,Catalogue!$F$2:$J$259,3,0))</f>
        <v xml:space="preserve"> </v>
      </c>
      <c r="W212" s="228">
        <f>IF(TYPE(VLOOKUP(U212,Catalogue!$F$2:$J$259,5,0))=16,0,VLOOKUP(U212,Catalogue!$F$2:$J$259,5,0))</f>
        <v>0</v>
      </c>
      <c r="X212" s="256">
        <v>0.5</v>
      </c>
      <c r="Y212" s="256">
        <v>1.25</v>
      </c>
      <c r="Z212" s="256">
        <v>1</v>
      </c>
      <c r="AA212" s="256">
        <f t="shared" si="29"/>
        <v>0.625</v>
      </c>
      <c r="AB212" s="228">
        <f t="shared" si="31"/>
        <v>0</v>
      </c>
      <c r="AC212" s="228">
        <f t="shared" si="32"/>
        <v>0</v>
      </c>
      <c r="AD212" s="228">
        <f t="shared" si="33"/>
        <v>0</v>
      </c>
      <c r="AE212" s="10"/>
      <c r="AF212" s="227" t="str">
        <f>IF(TYPE(VLOOKUP(AE212,Catalogue!$F$2:$J$259,3,0))=16," ",VLOOKUP(AE212,Catalogue!$F$2:$J$259,3,0))</f>
        <v xml:space="preserve"> </v>
      </c>
      <c r="AG212" s="228">
        <f>IF(TYPE(VLOOKUP(AE212,Catalogue!$F$2:$J$259,5,0))=16,0,VLOOKUP(AE212,Catalogue!$F$2:$J$259,5,0))</f>
        <v>0</v>
      </c>
      <c r="AH212" s="227"/>
      <c r="AI212" s="228">
        <f t="shared" si="30"/>
        <v>0</v>
      </c>
      <c r="AJ212" s="228" t="s">
        <v>919</v>
      </c>
      <c r="AK212" s="261">
        <f t="shared" si="34"/>
        <v>0</v>
      </c>
    </row>
    <row r="213" spans="1:37" ht="33.75">
      <c r="A213" s="402">
        <v>319</v>
      </c>
      <c r="B213" s="271"/>
      <c r="C213" s="258" t="s">
        <v>1233</v>
      </c>
      <c r="D213" s="258" t="s">
        <v>1234</v>
      </c>
      <c r="E213" s="258" t="s">
        <v>1235</v>
      </c>
      <c r="F213" s="258" t="s">
        <v>1236</v>
      </c>
      <c r="G213" s="258"/>
      <c r="H213" s="258" t="s">
        <v>1237</v>
      </c>
      <c r="I213" s="258" t="s">
        <v>1159</v>
      </c>
      <c r="J213" s="280" t="s">
        <v>226</v>
      </c>
      <c r="K213" s="227" t="s">
        <v>242</v>
      </c>
      <c r="L213" s="228">
        <f>IF(TYPE(VLOOKUP(K213,Catalogue!$F$2:$J$259,5,0))=16,0,VLOOKUP(K213,Catalogue!$F$2:$J$259,5,0))</f>
        <v>40000</v>
      </c>
      <c r="M213" s="227"/>
      <c r="N213" s="228">
        <f>IF(TYPE(VLOOKUP(M213,Catalogue!$F$2:$J$259,5,0))=16,0,VLOOKUP(M213,Catalogue!$F$2:$J$259,5,0))</f>
        <v>0</v>
      </c>
      <c r="O213" s="231"/>
      <c r="P213" s="282" t="str">
        <f>IF(TYPE(VLOOKUP(O213,Catalogue!$F$2:$J$259,3,0))=16," ",VLOOKUP(O213,Catalogue!$F$2:$J$259,3,0))</f>
        <v xml:space="preserve"> </v>
      </c>
      <c r="Q213" s="228">
        <f>IF(TYPE(VLOOKUP(O213,Catalogue!$F$2:$J$259,5,0))=16,0,VLOOKUP(O213,Catalogue!$F$2:$J$259,5,0))</f>
        <v>0</v>
      </c>
      <c r="R213" s="231"/>
      <c r="S213" s="282" t="str">
        <f>IF(TYPE(VLOOKUP(R213,Catalogue!$F$2:$J$259,3,0))=16," ",VLOOKUP(R213,Catalogue!$F$2:$J$259,3,0))</f>
        <v xml:space="preserve"> </v>
      </c>
      <c r="T213" s="228">
        <f>IF(TYPE(VLOOKUP(R213,Catalogue!$F$2:$J$259,5,0))=16,0,VLOOKUP(R213,Catalogue!$F$2:$J$259,5,0))</f>
        <v>0</v>
      </c>
      <c r="U213" s="231"/>
      <c r="V213" s="227" t="str">
        <f>IF(TYPE(VLOOKUP(U213,Catalogue!$F$2:$J$259,3,0))=16," ",VLOOKUP(U213,Catalogue!$F$2:$J$259,3,0))</f>
        <v xml:space="preserve"> </v>
      </c>
      <c r="W213" s="228">
        <f>IF(TYPE(VLOOKUP(U213,Catalogue!$F$2:$J$259,5,0))=16,0,VLOOKUP(U213,Catalogue!$F$2:$J$259,5,0))</f>
        <v>0</v>
      </c>
      <c r="X213" s="256">
        <v>2.11</v>
      </c>
      <c r="Y213" s="256">
        <v>0.77</v>
      </c>
      <c r="Z213" s="256">
        <v>1</v>
      </c>
      <c r="AA213" s="256">
        <f t="shared" si="29"/>
        <v>1.6247</v>
      </c>
      <c r="AB213" s="228">
        <f t="shared" si="31"/>
        <v>0</v>
      </c>
      <c r="AC213" s="228">
        <f t="shared" si="32"/>
        <v>0</v>
      </c>
      <c r="AD213" s="228">
        <f t="shared" si="33"/>
        <v>0</v>
      </c>
      <c r="AE213" s="231"/>
      <c r="AF213" s="227" t="str">
        <f>IF(TYPE(VLOOKUP(AE213,Catalogue!$F$2:$J$259,3,0))=16," ",VLOOKUP(AE213,Catalogue!$F$2:$J$259,3,0))</f>
        <v xml:space="preserve"> </v>
      </c>
      <c r="AG213" s="228">
        <f>IF(TYPE(VLOOKUP(AE213,Catalogue!$F$2:$J$259,5,0))=16,0,VLOOKUP(AE213,Catalogue!$F$2:$J$259,5,0))</f>
        <v>0</v>
      </c>
      <c r="AH213" s="227"/>
      <c r="AI213" s="228">
        <f t="shared" si="30"/>
        <v>0</v>
      </c>
      <c r="AJ213" s="228" t="s">
        <v>1191</v>
      </c>
      <c r="AK213" s="261">
        <f t="shared" si="34"/>
        <v>40000</v>
      </c>
    </row>
    <row r="214" spans="1:37" ht="33.75">
      <c r="A214" s="402"/>
      <c r="B214" s="271"/>
      <c r="C214" s="258" t="s">
        <v>1233</v>
      </c>
      <c r="D214" s="258" t="s">
        <v>1234</v>
      </c>
      <c r="E214" s="258" t="s">
        <v>1235</v>
      </c>
      <c r="F214" s="258" t="s">
        <v>1236</v>
      </c>
      <c r="G214" s="258"/>
      <c r="H214" s="258" t="s">
        <v>1237</v>
      </c>
      <c r="I214" s="258" t="s">
        <v>1159</v>
      </c>
      <c r="J214" s="280" t="s">
        <v>226</v>
      </c>
      <c r="K214" s="227"/>
      <c r="L214" s="228">
        <f>IF(TYPE(VLOOKUP(K214,Catalogue!$F$2:$J$259,5,0))=16,0,VLOOKUP(K214,Catalogue!$F$2:$J$259,5,0))</f>
        <v>0</v>
      </c>
      <c r="M214" s="227"/>
      <c r="N214" s="228">
        <f>IF(TYPE(VLOOKUP(M214,Catalogue!$F$2:$J$259,5,0))=16,0,VLOOKUP(M214,Catalogue!$F$2:$J$259,5,0))</f>
        <v>0</v>
      </c>
      <c r="O214" s="231"/>
      <c r="P214" s="282" t="str">
        <f>IF(TYPE(VLOOKUP(O214,Catalogue!$F$2:$J$259,3,0))=16," ",VLOOKUP(O214,Catalogue!$F$2:$J$259,3,0))</f>
        <v xml:space="preserve"> </v>
      </c>
      <c r="Q214" s="228">
        <f>IF(TYPE(VLOOKUP(O214,Catalogue!$F$2:$J$259,5,0))=16,0,VLOOKUP(O214,Catalogue!$F$2:$J$259,5,0))</f>
        <v>0</v>
      </c>
      <c r="R214" s="231"/>
      <c r="S214" s="282" t="str">
        <f>IF(TYPE(VLOOKUP(R214,Catalogue!$F$2:$J$259,3,0))=16," ",VLOOKUP(R214,Catalogue!$F$2:$J$259,3,0))</f>
        <v xml:space="preserve"> </v>
      </c>
      <c r="T214" s="228">
        <f>IF(TYPE(VLOOKUP(R214,Catalogue!$F$2:$J$259,5,0))=16,0,VLOOKUP(R214,Catalogue!$F$2:$J$259,5,0))</f>
        <v>0</v>
      </c>
      <c r="U214" s="231"/>
      <c r="V214" s="227" t="str">
        <f>IF(TYPE(VLOOKUP(U214,Catalogue!$F$2:$J$259,3,0))=16," ",VLOOKUP(U214,Catalogue!$F$2:$J$259,3,0))</f>
        <v xml:space="preserve"> </v>
      </c>
      <c r="W214" s="228">
        <f>IF(TYPE(VLOOKUP(U214,Catalogue!$F$2:$J$259,5,0))=16,0,VLOOKUP(U214,Catalogue!$F$2:$J$259,5,0))</f>
        <v>0</v>
      </c>
      <c r="X214" s="256">
        <v>1.1100000000000001</v>
      </c>
      <c r="Y214" s="256">
        <v>0.77</v>
      </c>
      <c r="Z214" s="256">
        <v>1</v>
      </c>
      <c r="AA214" s="256">
        <f t="shared" ref="AA214:AA261" si="35">X214*Y214*Z214</f>
        <v>0.85470000000000013</v>
      </c>
      <c r="AB214" s="228">
        <f t="shared" si="31"/>
        <v>0</v>
      </c>
      <c r="AC214" s="228">
        <f t="shared" si="32"/>
        <v>0</v>
      </c>
      <c r="AD214" s="228">
        <f t="shared" si="33"/>
        <v>0</v>
      </c>
      <c r="AE214" s="231"/>
      <c r="AF214" s="227" t="str">
        <f>IF(TYPE(VLOOKUP(AE214,Catalogue!$F$2:$J$259,3,0))=16," ",VLOOKUP(AE214,Catalogue!$F$2:$J$259,3,0))</f>
        <v xml:space="preserve"> </v>
      </c>
      <c r="AG214" s="228">
        <f>IF(TYPE(VLOOKUP(AE214,Catalogue!$F$2:$J$259,5,0))=16,0,VLOOKUP(AE214,Catalogue!$F$2:$J$259,5,0))</f>
        <v>0</v>
      </c>
      <c r="AH214" s="227"/>
      <c r="AI214" s="228">
        <f t="shared" si="30"/>
        <v>0</v>
      </c>
      <c r="AJ214" s="228" t="s">
        <v>925</v>
      </c>
      <c r="AK214" s="261">
        <f t="shared" si="34"/>
        <v>0</v>
      </c>
    </row>
    <row r="215" spans="1:37" ht="33.75">
      <c r="A215" s="402"/>
      <c r="B215" s="271"/>
      <c r="C215" s="258" t="s">
        <v>1233</v>
      </c>
      <c r="D215" s="258" t="s">
        <v>1234</v>
      </c>
      <c r="E215" s="258" t="s">
        <v>1235</v>
      </c>
      <c r="F215" s="258" t="s">
        <v>1236</v>
      </c>
      <c r="G215" s="258"/>
      <c r="H215" s="258" t="s">
        <v>1237</v>
      </c>
      <c r="I215" s="258" t="s">
        <v>1159</v>
      </c>
      <c r="J215" s="280" t="s">
        <v>226</v>
      </c>
      <c r="K215" s="227"/>
      <c r="L215" s="228">
        <f>IF(TYPE(VLOOKUP(K215,Catalogue!$F$2:$J$259,5,0))=16,0,VLOOKUP(K215,Catalogue!$F$2:$J$259,5,0))</f>
        <v>0</v>
      </c>
      <c r="M215" s="227"/>
      <c r="N215" s="228">
        <f>IF(TYPE(VLOOKUP(M215,Catalogue!$F$2:$J$259,5,0))=16,0,VLOOKUP(M215,Catalogue!$F$2:$J$259,5,0))</f>
        <v>0</v>
      </c>
      <c r="O215" s="231"/>
      <c r="P215" s="282" t="str">
        <f>IF(TYPE(VLOOKUP(O215,Catalogue!$F$2:$J$259,3,0))=16," ",VLOOKUP(O215,Catalogue!$F$2:$J$259,3,0))</f>
        <v xml:space="preserve"> </v>
      </c>
      <c r="Q215" s="228">
        <f>IF(TYPE(VLOOKUP(O215,Catalogue!$F$2:$J$259,5,0))=16,0,VLOOKUP(O215,Catalogue!$F$2:$J$259,5,0))</f>
        <v>0</v>
      </c>
      <c r="R215" s="231"/>
      <c r="S215" s="282" t="str">
        <f>IF(TYPE(VLOOKUP(R215,Catalogue!$F$2:$J$259,3,0))=16," ",VLOOKUP(R215,Catalogue!$F$2:$J$259,3,0))</f>
        <v xml:space="preserve"> </v>
      </c>
      <c r="T215" s="228">
        <f>IF(TYPE(VLOOKUP(R215,Catalogue!$F$2:$J$259,5,0))=16,0,VLOOKUP(R215,Catalogue!$F$2:$J$259,5,0))</f>
        <v>0</v>
      </c>
      <c r="U215" s="231"/>
      <c r="V215" s="227" t="str">
        <f>IF(TYPE(VLOOKUP(U215,Catalogue!$F$2:$J$259,3,0))=16," ",VLOOKUP(U215,Catalogue!$F$2:$J$259,3,0))</f>
        <v xml:space="preserve"> </v>
      </c>
      <c r="W215" s="228">
        <f>IF(TYPE(VLOOKUP(U215,Catalogue!$F$2:$J$259,5,0))=16,0,VLOOKUP(U215,Catalogue!$F$2:$J$259,5,0))</f>
        <v>0</v>
      </c>
      <c r="X215" s="256">
        <v>1.48</v>
      </c>
      <c r="Y215" s="256">
        <v>0.77</v>
      </c>
      <c r="Z215" s="256">
        <v>1</v>
      </c>
      <c r="AA215" s="256">
        <f t="shared" si="35"/>
        <v>1.1395999999999999</v>
      </c>
      <c r="AB215" s="228">
        <f t="shared" si="31"/>
        <v>0</v>
      </c>
      <c r="AC215" s="228">
        <f t="shared" si="32"/>
        <v>0</v>
      </c>
      <c r="AD215" s="228">
        <f t="shared" si="33"/>
        <v>0</v>
      </c>
      <c r="AE215" s="231"/>
      <c r="AF215" s="227" t="str">
        <f>IF(TYPE(VLOOKUP(AE215,Catalogue!$F$2:$J$259,3,0))=16," ",VLOOKUP(AE215,Catalogue!$F$2:$J$259,3,0))</f>
        <v xml:space="preserve"> </v>
      </c>
      <c r="AG215" s="228">
        <f>IF(TYPE(VLOOKUP(AE215,Catalogue!$F$2:$J$259,5,0))=16,0,VLOOKUP(AE215,Catalogue!$F$2:$J$259,5,0))</f>
        <v>0</v>
      </c>
      <c r="AH215" s="227"/>
      <c r="AI215" s="228">
        <f t="shared" si="30"/>
        <v>0</v>
      </c>
      <c r="AJ215" s="228" t="s">
        <v>920</v>
      </c>
      <c r="AK215" s="261">
        <f t="shared" si="34"/>
        <v>0</v>
      </c>
    </row>
    <row r="216" spans="1:37" ht="33.75">
      <c r="A216" s="291">
        <v>320</v>
      </c>
      <c r="B216" s="271"/>
      <c r="C216" s="258" t="s">
        <v>1238</v>
      </c>
      <c r="D216" s="258" t="s">
        <v>1239</v>
      </c>
      <c r="E216" s="258" t="s">
        <v>1240</v>
      </c>
      <c r="F216" s="258" t="s">
        <v>1236</v>
      </c>
      <c r="G216" s="258"/>
      <c r="H216" s="258" t="s">
        <v>1237</v>
      </c>
      <c r="I216" s="258" t="s">
        <v>1159</v>
      </c>
      <c r="J216" s="280" t="s">
        <v>226</v>
      </c>
      <c r="K216" s="227" t="s">
        <v>242</v>
      </c>
      <c r="L216" s="228">
        <f>IF(TYPE(VLOOKUP(K216,Catalogue!$F$2:$J$259,5,0))=16,0,VLOOKUP(K216,Catalogue!$F$2:$J$259,5,0))</f>
        <v>40000</v>
      </c>
      <c r="M216" s="227"/>
      <c r="N216" s="228">
        <f>IF(TYPE(VLOOKUP(M216,Catalogue!$F$2:$J$259,5,0))=16,0,VLOOKUP(M216,Catalogue!$F$2:$J$259,5,0))</f>
        <v>0</v>
      </c>
      <c r="O216" s="231"/>
      <c r="P216" s="282" t="str">
        <f>IF(TYPE(VLOOKUP(O216,Catalogue!$F$2:$J$259,3,0))=16," ",VLOOKUP(O216,Catalogue!$F$2:$J$259,3,0))</f>
        <v xml:space="preserve"> </v>
      </c>
      <c r="Q216" s="228">
        <f>IF(TYPE(VLOOKUP(O216,Catalogue!$F$2:$J$259,5,0))=16,0,VLOOKUP(O216,Catalogue!$F$2:$J$259,5,0))</f>
        <v>0</v>
      </c>
      <c r="R216" s="231"/>
      <c r="S216" s="282" t="str">
        <f>IF(TYPE(VLOOKUP(R216,Catalogue!$F$2:$J$259,3,0))=16," ",VLOOKUP(R216,Catalogue!$F$2:$J$259,3,0))</f>
        <v xml:space="preserve"> </v>
      </c>
      <c r="T216" s="228">
        <f>IF(TYPE(VLOOKUP(R216,Catalogue!$F$2:$J$259,5,0))=16,0,VLOOKUP(R216,Catalogue!$F$2:$J$259,5,0))</f>
        <v>0</v>
      </c>
      <c r="U216" s="231"/>
      <c r="V216" s="227" t="str">
        <f>IF(TYPE(VLOOKUP(U216,Catalogue!$F$2:$J$259,3,0))=16," ",VLOOKUP(U216,Catalogue!$F$2:$J$259,3,0))</f>
        <v xml:space="preserve"> </v>
      </c>
      <c r="W216" s="228">
        <f>IF(TYPE(VLOOKUP(U216,Catalogue!$F$2:$J$259,5,0))=16,0,VLOOKUP(U216,Catalogue!$F$2:$J$259,5,0))</f>
        <v>0</v>
      </c>
      <c r="X216" s="256">
        <v>2.5</v>
      </c>
      <c r="Y216" s="256">
        <v>1.1499999999999999</v>
      </c>
      <c r="Z216" s="256">
        <v>1</v>
      </c>
      <c r="AA216" s="256">
        <f t="shared" si="35"/>
        <v>2.875</v>
      </c>
      <c r="AB216" s="228">
        <f t="shared" si="31"/>
        <v>0</v>
      </c>
      <c r="AC216" s="228">
        <f t="shared" si="32"/>
        <v>0</v>
      </c>
      <c r="AD216" s="228">
        <f t="shared" si="33"/>
        <v>0</v>
      </c>
      <c r="AE216" s="231"/>
      <c r="AF216" s="227" t="str">
        <f>IF(TYPE(VLOOKUP(AE216,Catalogue!$F$2:$J$259,3,0))=16," ",VLOOKUP(AE216,Catalogue!$F$2:$J$259,3,0))</f>
        <v xml:space="preserve"> </v>
      </c>
      <c r="AG216" s="228">
        <f>IF(TYPE(VLOOKUP(AE216,Catalogue!$F$2:$J$259,5,0))=16,0,VLOOKUP(AE216,Catalogue!$F$2:$J$259,5,0))</f>
        <v>0</v>
      </c>
      <c r="AH216" s="227"/>
      <c r="AI216" s="228">
        <f t="shared" si="30"/>
        <v>0</v>
      </c>
      <c r="AJ216" s="228" t="s">
        <v>918</v>
      </c>
      <c r="AK216" s="261">
        <f t="shared" si="34"/>
        <v>40000</v>
      </c>
    </row>
    <row r="217" spans="1:37" ht="22.5">
      <c r="A217" s="285">
        <v>321</v>
      </c>
      <c r="B217" s="271"/>
      <c r="C217" s="258" t="s">
        <v>1241</v>
      </c>
      <c r="D217" s="258" t="s">
        <v>1242</v>
      </c>
      <c r="E217" s="258">
        <v>193</v>
      </c>
      <c r="F217" s="258" t="s">
        <v>1243</v>
      </c>
      <c r="G217" s="258"/>
      <c r="H217" s="258" t="s">
        <v>1244</v>
      </c>
      <c r="I217" s="258" t="s">
        <v>1159</v>
      </c>
      <c r="J217" s="258" t="s">
        <v>226</v>
      </c>
      <c r="K217" s="227" t="s">
        <v>242</v>
      </c>
      <c r="L217" s="228">
        <f>IF(TYPE(VLOOKUP(K217,Catalogue!$F$2:$J$259,5,0))=16,0,VLOOKUP(K217,Catalogue!$F$2:$J$259,5,0))</f>
        <v>40000</v>
      </c>
      <c r="M217" s="227"/>
      <c r="N217" s="228">
        <f>IF(TYPE(VLOOKUP(M217,Catalogue!$F$2:$J$259,5,0))=16,0,VLOOKUP(M217,Catalogue!$F$2:$J$259,5,0))</f>
        <v>0</v>
      </c>
      <c r="O217" s="231"/>
      <c r="P217" s="282" t="str">
        <f>IF(TYPE(VLOOKUP(O217,Catalogue!$F$2:$J$259,3,0))=16," ",VLOOKUP(O217,Catalogue!$F$2:$J$259,3,0))</f>
        <v xml:space="preserve"> </v>
      </c>
      <c r="Q217" s="228">
        <f>IF(TYPE(VLOOKUP(O217,Catalogue!$F$2:$J$259,5,0))=16,0,VLOOKUP(O217,Catalogue!$F$2:$J$259,5,0))</f>
        <v>0</v>
      </c>
      <c r="R217" s="231"/>
      <c r="S217" s="282" t="str">
        <f>IF(TYPE(VLOOKUP(R217,Catalogue!$F$2:$J$259,3,0))=16," ",VLOOKUP(R217,Catalogue!$F$2:$J$259,3,0))</f>
        <v xml:space="preserve"> </v>
      </c>
      <c r="T217" s="228">
        <f>IF(TYPE(VLOOKUP(R217,Catalogue!$F$2:$J$259,5,0))=16,0,VLOOKUP(R217,Catalogue!$F$2:$J$259,5,0))</f>
        <v>0</v>
      </c>
      <c r="U217" s="231"/>
      <c r="V217" s="227" t="str">
        <f>IF(TYPE(VLOOKUP(U217,Catalogue!$F$2:$J$259,3,0))=16," ",VLOOKUP(U217,Catalogue!$F$2:$J$259,3,0))</f>
        <v xml:space="preserve"> </v>
      </c>
      <c r="W217" s="228">
        <f>IF(TYPE(VLOOKUP(U217,Catalogue!$F$2:$J$259,5,0))=16,0,VLOOKUP(U217,Catalogue!$F$2:$J$259,5,0))</f>
        <v>0</v>
      </c>
      <c r="X217" s="256">
        <v>2.54</v>
      </c>
      <c r="Y217" s="256">
        <v>0.61499999999999999</v>
      </c>
      <c r="Z217" s="256">
        <v>1</v>
      </c>
      <c r="AA217" s="256">
        <f t="shared" si="35"/>
        <v>1.5621</v>
      </c>
      <c r="AB217" s="228">
        <f t="shared" si="31"/>
        <v>0</v>
      </c>
      <c r="AC217" s="228">
        <f t="shared" si="32"/>
        <v>0</v>
      </c>
      <c r="AD217" s="228">
        <f t="shared" si="33"/>
        <v>0</v>
      </c>
      <c r="AE217" s="231"/>
      <c r="AF217" s="227" t="str">
        <f>IF(TYPE(VLOOKUP(AE217,Catalogue!$F$2:$J$259,3,0))=16," ",VLOOKUP(AE217,Catalogue!$F$2:$J$259,3,0))</f>
        <v xml:space="preserve"> </v>
      </c>
      <c r="AG217" s="228">
        <f>IF(TYPE(VLOOKUP(AE217,Catalogue!$F$2:$J$259,5,0))=16,0,VLOOKUP(AE217,Catalogue!$F$2:$J$259,5,0))</f>
        <v>0</v>
      </c>
      <c r="AH217" s="227"/>
      <c r="AI217" s="228">
        <f t="shared" si="30"/>
        <v>0</v>
      </c>
      <c r="AJ217" s="228" t="s">
        <v>1245</v>
      </c>
      <c r="AK217" s="261">
        <f t="shared" si="34"/>
        <v>40000</v>
      </c>
    </row>
    <row r="218" spans="1:37" ht="22.5">
      <c r="A218" s="402">
        <v>322</v>
      </c>
      <c r="B218" s="271"/>
      <c r="C218" s="258" t="s">
        <v>1246</v>
      </c>
      <c r="D218" s="258" t="s">
        <v>1247</v>
      </c>
      <c r="E218" s="258" t="s">
        <v>1248</v>
      </c>
      <c r="F218" s="258" t="s">
        <v>1243</v>
      </c>
      <c r="G218" s="258"/>
      <c r="H218" s="258" t="s">
        <v>1244</v>
      </c>
      <c r="I218" s="258" t="s">
        <v>1159</v>
      </c>
      <c r="J218" s="258" t="s">
        <v>226</v>
      </c>
      <c r="K218" s="227" t="s">
        <v>242</v>
      </c>
      <c r="L218" s="228">
        <f>IF(TYPE(VLOOKUP(K218,Catalogue!$F$2:$J$259,5,0))=16,0,VLOOKUP(K218,Catalogue!$F$2:$J$259,5,0))</f>
        <v>40000</v>
      </c>
      <c r="M218" s="227"/>
      <c r="N218" s="228">
        <f>IF(TYPE(VLOOKUP(M218,Catalogue!$F$2:$J$259,5,0))=16,0,VLOOKUP(M218,Catalogue!$F$2:$J$259,5,0))</f>
        <v>0</v>
      </c>
      <c r="O218" s="231"/>
      <c r="P218" s="282" t="str">
        <f>IF(TYPE(VLOOKUP(O218,Catalogue!$F$2:$J$259,3,0))=16," ",VLOOKUP(O218,Catalogue!$F$2:$J$259,3,0))</f>
        <v xml:space="preserve"> </v>
      </c>
      <c r="Q218" s="228">
        <f>IF(TYPE(VLOOKUP(O218,Catalogue!$F$2:$J$259,5,0))=16,0,VLOOKUP(O218,Catalogue!$F$2:$J$259,5,0))</f>
        <v>0</v>
      </c>
      <c r="R218" s="231"/>
      <c r="S218" s="282" t="str">
        <f>IF(TYPE(VLOOKUP(R218,Catalogue!$F$2:$J$259,3,0))=16," ",VLOOKUP(R218,Catalogue!$F$2:$J$259,3,0))</f>
        <v xml:space="preserve"> </v>
      </c>
      <c r="T218" s="228">
        <f>IF(TYPE(VLOOKUP(R218,Catalogue!$F$2:$J$259,5,0))=16,0,VLOOKUP(R218,Catalogue!$F$2:$J$259,5,0))</f>
        <v>0</v>
      </c>
      <c r="U218" s="231"/>
      <c r="V218" s="227" t="str">
        <f>IF(TYPE(VLOOKUP(U218,Catalogue!$F$2:$J$259,3,0))=16," ",VLOOKUP(U218,Catalogue!$F$2:$J$259,3,0))</f>
        <v xml:space="preserve"> </v>
      </c>
      <c r="W218" s="228">
        <f>IF(TYPE(VLOOKUP(U218,Catalogue!$F$2:$J$259,5,0))=16,0,VLOOKUP(U218,Catalogue!$F$2:$J$259,5,0))</f>
        <v>0</v>
      </c>
      <c r="X218" s="256">
        <v>0.9</v>
      </c>
      <c r="Y218" s="256">
        <v>0.69</v>
      </c>
      <c r="Z218" s="256">
        <v>1</v>
      </c>
      <c r="AA218" s="256">
        <f t="shared" si="35"/>
        <v>0.621</v>
      </c>
      <c r="AB218" s="228">
        <f t="shared" si="31"/>
        <v>0</v>
      </c>
      <c r="AC218" s="228">
        <f t="shared" si="32"/>
        <v>0</v>
      </c>
      <c r="AD218" s="228">
        <f t="shared" si="33"/>
        <v>0</v>
      </c>
      <c r="AE218" s="231"/>
      <c r="AF218" s="227" t="str">
        <f>IF(TYPE(VLOOKUP(AE218,Catalogue!$F$2:$J$259,3,0))=16," ",VLOOKUP(AE218,Catalogue!$F$2:$J$259,3,0))</f>
        <v xml:space="preserve"> </v>
      </c>
      <c r="AG218" s="228">
        <f>IF(TYPE(VLOOKUP(AE218,Catalogue!$F$2:$J$259,5,0))=16,0,VLOOKUP(AE218,Catalogue!$F$2:$J$259,5,0))</f>
        <v>0</v>
      </c>
      <c r="AH218" s="227"/>
      <c r="AI218" s="228">
        <f t="shared" si="30"/>
        <v>0</v>
      </c>
      <c r="AJ218" s="228" t="s">
        <v>1191</v>
      </c>
      <c r="AK218" s="261">
        <f t="shared" si="34"/>
        <v>40000</v>
      </c>
    </row>
    <row r="219" spans="1:37" ht="22.5">
      <c r="A219" s="402"/>
      <c r="B219" s="271"/>
      <c r="C219" s="258" t="s">
        <v>1246</v>
      </c>
      <c r="D219" s="258" t="s">
        <v>1247</v>
      </c>
      <c r="E219" s="258" t="s">
        <v>1248</v>
      </c>
      <c r="F219" s="258" t="s">
        <v>1243</v>
      </c>
      <c r="G219" s="258"/>
      <c r="H219" s="258" t="s">
        <v>1244</v>
      </c>
      <c r="I219" s="258" t="s">
        <v>1159</v>
      </c>
      <c r="J219" s="258" t="s">
        <v>226</v>
      </c>
      <c r="K219" s="227"/>
      <c r="L219" s="228">
        <f>IF(TYPE(VLOOKUP(K219,Catalogue!$F$2:$J$259,5,0))=16,0,VLOOKUP(K219,Catalogue!$F$2:$J$259,5,0))</f>
        <v>0</v>
      </c>
      <c r="M219" s="227"/>
      <c r="N219" s="228">
        <f>IF(TYPE(VLOOKUP(M219,Catalogue!$F$2:$J$259,5,0))=16,0,VLOOKUP(M219,Catalogue!$F$2:$J$259,5,0))</f>
        <v>0</v>
      </c>
      <c r="O219" s="231"/>
      <c r="P219" s="282" t="str">
        <f>IF(TYPE(VLOOKUP(O219,Catalogue!$F$2:$J$259,3,0))=16," ",VLOOKUP(O219,Catalogue!$F$2:$J$259,3,0))</f>
        <v xml:space="preserve"> </v>
      </c>
      <c r="Q219" s="228">
        <f>IF(TYPE(VLOOKUP(O219,Catalogue!$F$2:$J$259,5,0))=16,0,VLOOKUP(O219,Catalogue!$F$2:$J$259,5,0))</f>
        <v>0</v>
      </c>
      <c r="R219" s="231"/>
      <c r="S219" s="282" t="str">
        <f>IF(TYPE(VLOOKUP(R219,Catalogue!$F$2:$J$259,3,0))=16," ",VLOOKUP(R219,Catalogue!$F$2:$J$259,3,0))</f>
        <v xml:space="preserve"> </v>
      </c>
      <c r="T219" s="228">
        <f>IF(TYPE(VLOOKUP(R219,Catalogue!$F$2:$J$259,5,0))=16,0,VLOOKUP(R219,Catalogue!$F$2:$J$259,5,0))</f>
        <v>0</v>
      </c>
      <c r="U219" s="231"/>
      <c r="V219" s="227" t="str">
        <f>IF(TYPE(VLOOKUP(U219,Catalogue!$F$2:$J$259,3,0))=16," ",VLOOKUP(U219,Catalogue!$F$2:$J$259,3,0))</f>
        <v xml:space="preserve"> </v>
      </c>
      <c r="W219" s="228">
        <f>IF(TYPE(VLOOKUP(U219,Catalogue!$F$2:$J$259,5,0))=16,0,VLOOKUP(U219,Catalogue!$F$2:$J$259,5,0))</f>
        <v>0</v>
      </c>
      <c r="X219" s="256">
        <v>0.86</v>
      </c>
      <c r="Y219" s="256">
        <v>0.69</v>
      </c>
      <c r="Z219" s="256">
        <v>2</v>
      </c>
      <c r="AA219" s="256">
        <f t="shared" si="35"/>
        <v>1.1867999999999999</v>
      </c>
      <c r="AB219" s="228">
        <f t="shared" si="31"/>
        <v>0</v>
      </c>
      <c r="AC219" s="228">
        <f t="shared" si="32"/>
        <v>0</v>
      </c>
      <c r="AD219" s="228">
        <f t="shared" si="33"/>
        <v>0</v>
      </c>
      <c r="AE219" s="231"/>
      <c r="AF219" s="227" t="str">
        <f>IF(TYPE(VLOOKUP(AE219,Catalogue!$F$2:$J$259,3,0))=16," ",VLOOKUP(AE219,Catalogue!$F$2:$J$259,3,0))</f>
        <v xml:space="preserve"> </v>
      </c>
      <c r="AG219" s="228">
        <f>IF(TYPE(VLOOKUP(AE219,Catalogue!$F$2:$J$259,5,0))=16,0,VLOOKUP(AE219,Catalogue!$F$2:$J$259,5,0))</f>
        <v>0</v>
      </c>
      <c r="AH219" s="227"/>
      <c r="AI219" s="228">
        <f t="shared" si="30"/>
        <v>0</v>
      </c>
      <c r="AJ219" s="228" t="s">
        <v>1249</v>
      </c>
      <c r="AK219" s="261">
        <f t="shared" si="34"/>
        <v>0</v>
      </c>
    </row>
    <row r="220" spans="1:37" ht="22.5">
      <c r="A220" s="402"/>
      <c r="B220" s="271"/>
      <c r="C220" s="258" t="s">
        <v>1246</v>
      </c>
      <c r="D220" s="258" t="s">
        <v>1247</v>
      </c>
      <c r="E220" s="258" t="s">
        <v>1248</v>
      </c>
      <c r="F220" s="258" t="s">
        <v>1243</v>
      </c>
      <c r="G220" s="258"/>
      <c r="H220" s="258" t="s">
        <v>1244</v>
      </c>
      <c r="I220" s="258" t="s">
        <v>1159</v>
      </c>
      <c r="J220" s="258" t="s">
        <v>226</v>
      </c>
      <c r="K220" s="227"/>
      <c r="L220" s="228">
        <f>IF(TYPE(VLOOKUP(K220,Catalogue!$F$2:$J$259,5,0))=16,0,VLOOKUP(K220,Catalogue!$F$2:$J$259,5,0))</f>
        <v>0</v>
      </c>
      <c r="M220" s="227"/>
      <c r="N220" s="228">
        <f>IF(TYPE(VLOOKUP(M220,Catalogue!$F$2:$J$259,5,0))=16,0,VLOOKUP(M220,Catalogue!$F$2:$J$259,5,0))</f>
        <v>0</v>
      </c>
      <c r="O220" s="231"/>
      <c r="P220" s="282" t="str">
        <f>IF(TYPE(VLOOKUP(O220,Catalogue!$F$2:$J$259,3,0))=16," ",VLOOKUP(O220,Catalogue!$F$2:$J$259,3,0))</f>
        <v xml:space="preserve"> </v>
      </c>
      <c r="Q220" s="228">
        <f>IF(TYPE(VLOOKUP(O220,Catalogue!$F$2:$J$259,5,0))=16,0,VLOOKUP(O220,Catalogue!$F$2:$J$259,5,0))</f>
        <v>0</v>
      </c>
      <c r="R220" s="231"/>
      <c r="S220" s="282" t="str">
        <f>IF(TYPE(VLOOKUP(R220,Catalogue!$F$2:$J$259,3,0))=16," ",VLOOKUP(R220,Catalogue!$F$2:$J$259,3,0))</f>
        <v xml:space="preserve"> </v>
      </c>
      <c r="T220" s="228">
        <f>IF(TYPE(VLOOKUP(R220,Catalogue!$F$2:$J$259,5,0))=16,0,VLOOKUP(R220,Catalogue!$F$2:$J$259,5,0))</f>
        <v>0</v>
      </c>
      <c r="U220" s="231"/>
      <c r="V220" s="227" t="str">
        <f>IF(TYPE(VLOOKUP(U220,Catalogue!$F$2:$J$259,3,0))=16," ",VLOOKUP(U220,Catalogue!$F$2:$J$259,3,0))</f>
        <v xml:space="preserve"> </v>
      </c>
      <c r="W220" s="228">
        <f>IF(TYPE(VLOOKUP(U220,Catalogue!$F$2:$J$259,5,0))=16,0,VLOOKUP(U220,Catalogue!$F$2:$J$259,5,0))</f>
        <v>0</v>
      </c>
      <c r="X220" s="256">
        <v>0.95</v>
      </c>
      <c r="Y220" s="256">
        <v>0.69</v>
      </c>
      <c r="Z220" s="256">
        <v>1</v>
      </c>
      <c r="AA220" s="256">
        <f t="shared" si="35"/>
        <v>0.65549999999999997</v>
      </c>
      <c r="AB220" s="228">
        <f t="shared" si="31"/>
        <v>0</v>
      </c>
      <c r="AC220" s="228">
        <f t="shared" si="32"/>
        <v>0</v>
      </c>
      <c r="AD220" s="228">
        <f t="shared" si="33"/>
        <v>0</v>
      </c>
      <c r="AE220" s="231"/>
      <c r="AF220" s="227" t="str">
        <f>IF(TYPE(VLOOKUP(AE220,Catalogue!$F$2:$J$259,3,0))=16," ",VLOOKUP(AE220,Catalogue!$F$2:$J$259,3,0))</f>
        <v xml:space="preserve"> </v>
      </c>
      <c r="AG220" s="228">
        <f>IF(TYPE(VLOOKUP(AE220,Catalogue!$F$2:$J$259,5,0))=16,0,VLOOKUP(AE220,Catalogue!$F$2:$J$259,5,0))</f>
        <v>0</v>
      </c>
      <c r="AH220" s="227"/>
      <c r="AI220" s="228">
        <f t="shared" si="30"/>
        <v>0</v>
      </c>
      <c r="AJ220" s="228" t="s">
        <v>987</v>
      </c>
      <c r="AK220" s="261">
        <f t="shared" si="34"/>
        <v>0</v>
      </c>
    </row>
    <row r="221" spans="1:37" ht="22.5">
      <c r="A221" s="402">
        <v>323</v>
      </c>
      <c r="B221" s="271"/>
      <c r="C221" s="258" t="s">
        <v>1250</v>
      </c>
      <c r="D221" s="258" t="s">
        <v>1251</v>
      </c>
      <c r="E221" s="258">
        <v>61</v>
      </c>
      <c r="F221" s="258" t="s">
        <v>1252</v>
      </c>
      <c r="G221" s="258"/>
      <c r="H221" s="258" t="s">
        <v>1181</v>
      </c>
      <c r="I221" s="258" t="s">
        <v>1159</v>
      </c>
      <c r="J221" s="258" t="s">
        <v>226</v>
      </c>
      <c r="K221" s="227" t="s">
        <v>242</v>
      </c>
      <c r="L221" s="228">
        <f>IF(TYPE(VLOOKUP(K221,Catalogue!$F$2:$J$259,5,0))=16,0,VLOOKUP(K221,Catalogue!$F$2:$J$259,5,0))</f>
        <v>40000</v>
      </c>
      <c r="M221" s="227"/>
      <c r="N221" s="228">
        <f>IF(TYPE(VLOOKUP(M221,Catalogue!$F$2:$J$259,5,0))=16,0,VLOOKUP(M221,Catalogue!$F$2:$J$259,5,0))</f>
        <v>0</v>
      </c>
      <c r="O221" s="231"/>
      <c r="P221" s="282" t="str">
        <f>IF(TYPE(VLOOKUP(O221,Catalogue!$F$2:$J$259,3,0))=16," ",VLOOKUP(O221,Catalogue!$F$2:$J$259,3,0))</f>
        <v xml:space="preserve"> </v>
      </c>
      <c r="Q221" s="228">
        <f>IF(TYPE(VLOOKUP(O221,Catalogue!$F$2:$J$259,5,0))=16,0,VLOOKUP(O221,Catalogue!$F$2:$J$259,5,0))</f>
        <v>0</v>
      </c>
      <c r="R221" s="231"/>
      <c r="S221" s="282" t="str">
        <f>IF(TYPE(VLOOKUP(R221,Catalogue!$F$2:$J$259,3,0))=16," ",VLOOKUP(R221,Catalogue!$F$2:$J$259,3,0))</f>
        <v xml:space="preserve"> </v>
      </c>
      <c r="T221" s="228">
        <f>IF(TYPE(VLOOKUP(R221,Catalogue!$F$2:$J$259,5,0))=16,0,VLOOKUP(R221,Catalogue!$F$2:$J$259,5,0))</f>
        <v>0</v>
      </c>
      <c r="U221" s="231"/>
      <c r="V221" s="227" t="str">
        <f>IF(TYPE(VLOOKUP(U221,Catalogue!$F$2:$J$259,3,0))=16," ",VLOOKUP(U221,Catalogue!$F$2:$J$259,3,0))</f>
        <v xml:space="preserve"> </v>
      </c>
      <c r="W221" s="228">
        <f>IF(TYPE(VLOOKUP(U221,Catalogue!$F$2:$J$259,5,0))=16,0,VLOOKUP(U221,Catalogue!$F$2:$J$259,5,0))</f>
        <v>0</v>
      </c>
      <c r="X221" s="256">
        <v>4.2</v>
      </c>
      <c r="Y221" s="256">
        <v>1.08</v>
      </c>
      <c r="Z221" s="256">
        <v>1</v>
      </c>
      <c r="AA221" s="256">
        <f t="shared" si="35"/>
        <v>4.5360000000000005</v>
      </c>
      <c r="AB221" s="228">
        <f t="shared" si="31"/>
        <v>0</v>
      </c>
      <c r="AC221" s="228">
        <f t="shared" si="32"/>
        <v>0</v>
      </c>
      <c r="AD221" s="228">
        <f t="shared" si="33"/>
        <v>0</v>
      </c>
      <c r="AE221" s="231"/>
      <c r="AF221" s="227" t="str">
        <f>IF(TYPE(VLOOKUP(AE221,Catalogue!$F$2:$J$259,3,0))=16," ",VLOOKUP(AE221,Catalogue!$F$2:$J$259,3,0))</f>
        <v xml:space="preserve"> </v>
      </c>
      <c r="AG221" s="228">
        <f>IF(TYPE(VLOOKUP(AE221,Catalogue!$F$2:$J$259,5,0))=16,0,VLOOKUP(AE221,Catalogue!$F$2:$J$259,5,0))</f>
        <v>0</v>
      </c>
      <c r="AH221" s="227"/>
      <c r="AI221" s="228">
        <f t="shared" si="30"/>
        <v>0</v>
      </c>
      <c r="AJ221" s="228" t="s">
        <v>1253</v>
      </c>
      <c r="AK221" s="261">
        <f t="shared" si="34"/>
        <v>40000</v>
      </c>
    </row>
    <row r="222" spans="1:37" ht="22.5">
      <c r="A222" s="402"/>
      <c r="B222" s="271"/>
      <c r="C222" s="258" t="s">
        <v>1250</v>
      </c>
      <c r="D222" s="258" t="s">
        <v>1251</v>
      </c>
      <c r="E222" s="258">
        <v>61</v>
      </c>
      <c r="F222" s="258" t="s">
        <v>1252</v>
      </c>
      <c r="G222" s="258"/>
      <c r="H222" s="258" t="s">
        <v>1181</v>
      </c>
      <c r="I222" s="258" t="s">
        <v>1159</v>
      </c>
      <c r="J222" s="258" t="s">
        <v>226</v>
      </c>
      <c r="K222" s="227"/>
      <c r="L222" s="228">
        <f>IF(TYPE(VLOOKUP(K222,Catalogue!$F$2:$J$259,5,0))=16,0,VLOOKUP(K222,Catalogue!$F$2:$J$259,5,0))</f>
        <v>0</v>
      </c>
      <c r="M222" s="227"/>
      <c r="N222" s="228">
        <f>IF(TYPE(VLOOKUP(M222,Catalogue!$F$2:$J$259,5,0))=16,0,VLOOKUP(M222,Catalogue!$F$2:$J$259,5,0))</f>
        <v>0</v>
      </c>
      <c r="O222" s="231"/>
      <c r="P222" s="282" t="str">
        <f>IF(TYPE(VLOOKUP(O222,Catalogue!$F$2:$J$259,3,0))=16," ",VLOOKUP(O222,Catalogue!$F$2:$J$259,3,0))</f>
        <v xml:space="preserve"> </v>
      </c>
      <c r="Q222" s="228">
        <f>IF(TYPE(VLOOKUP(O222,Catalogue!$F$2:$J$259,5,0))=16,0,VLOOKUP(O222,Catalogue!$F$2:$J$259,5,0))</f>
        <v>0</v>
      </c>
      <c r="R222" s="231"/>
      <c r="S222" s="282" t="str">
        <f>IF(TYPE(VLOOKUP(R222,Catalogue!$F$2:$J$259,3,0))=16," ",VLOOKUP(R222,Catalogue!$F$2:$J$259,3,0))</f>
        <v xml:space="preserve"> </v>
      </c>
      <c r="T222" s="228">
        <f>IF(TYPE(VLOOKUP(R222,Catalogue!$F$2:$J$259,5,0))=16,0,VLOOKUP(R222,Catalogue!$F$2:$J$259,5,0))</f>
        <v>0</v>
      </c>
      <c r="U222" s="231"/>
      <c r="V222" s="227" t="str">
        <f>IF(TYPE(VLOOKUP(U222,Catalogue!$F$2:$J$259,3,0))=16," ",VLOOKUP(U222,Catalogue!$F$2:$J$259,3,0))</f>
        <v xml:space="preserve"> </v>
      </c>
      <c r="W222" s="228">
        <f>IF(TYPE(VLOOKUP(U222,Catalogue!$F$2:$J$259,5,0))=16,0,VLOOKUP(U222,Catalogue!$F$2:$J$259,5,0))</f>
        <v>0</v>
      </c>
      <c r="X222" s="256">
        <v>1.24</v>
      </c>
      <c r="Y222" s="256">
        <v>2.86</v>
      </c>
      <c r="Z222" s="256">
        <v>1</v>
      </c>
      <c r="AA222" s="256">
        <f t="shared" si="35"/>
        <v>3.5463999999999998</v>
      </c>
      <c r="AB222" s="228">
        <f t="shared" si="31"/>
        <v>0</v>
      </c>
      <c r="AC222" s="228">
        <f t="shared" si="32"/>
        <v>0</v>
      </c>
      <c r="AD222" s="228">
        <f t="shared" si="33"/>
        <v>0</v>
      </c>
      <c r="AE222" s="231"/>
      <c r="AF222" s="227" t="str">
        <f>IF(TYPE(VLOOKUP(AE222,Catalogue!$F$2:$J$259,3,0))=16," ",VLOOKUP(AE222,Catalogue!$F$2:$J$259,3,0))</f>
        <v xml:space="preserve"> </v>
      </c>
      <c r="AG222" s="228">
        <f>IF(TYPE(VLOOKUP(AE222,Catalogue!$F$2:$J$259,5,0))=16,0,VLOOKUP(AE222,Catalogue!$F$2:$J$259,5,0))</f>
        <v>0</v>
      </c>
      <c r="AH222" s="227"/>
      <c r="AI222" s="228">
        <f t="shared" si="30"/>
        <v>0</v>
      </c>
      <c r="AJ222" s="228" t="s">
        <v>925</v>
      </c>
      <c r="AK222" s="261">
        <f t="shared" si="34"/>
        <v>0</v>
      </c>
    </row>
    <row r="223" spans="1:37" ht="22.5">
      <c r="A223" s="402"/>
      <c r="B223" s="271"/>
      <c r="C223" s="258" t="s">
        <v>1250</v>
      </c>
      <c r="D223" s="258" t="s">
        <v>1251</v>
      </c>
      <c r="E223" s="258">
        <v>61</v>
      </c>
      <c r="F223" s="258" t="s">
        <v>1252</v>
      </c>
      <c r="G223" s="258"/>
      <c r="H223" s="258" t="s">
        <v>1181</v>
      </c>
      <c r="I223" s="258" t="s">
        <v>1159</v>
      </c>
      <c r="J223" s="258" t="s">
        <v>226</v>
      </c>
      <c r="K223" s="227"/>
      <c r="L223" s="228">
        <f>IF(TYPE(VLOOKUP(K223,Catalogue!$F$2:$J$259,5,0))=16,0,VLOOKUP(K223,Catalogue!$F$2:$J$259,5,0))</f>
        <v>0</v>
      </c>
      <c r="M223" s="227"/>
      <c r="N223" s="228">
        <f>IF(TYPE(VLOOKUP(M223,Catalogue!$F$2:$J$259,5,0))=16,0,VLOOKUP(M223,Catalogue!$F$2:$J$259,5,0))</f>
        <v>0</v>
      </c>
      <c r="O223" s="231"/>
      <c r="P223" s="282" t="str">
        <f>IF(TYPE(VLOOKUP(O223,Catalogue!$F$2:$J$259,3,0))=16," ",VLOOKUP(O223,Catalogue!$F$2:$J$259,3,0))</f>
        <v xml:space="preserve"> </v>
      </c>
      <c r="Q223" s="228">
        <f>IF(TYPE(VLOOKUP(O223,Catalogue!$F$2:$J$259,5,0))=16,0,VLOOKUP(O223,Catalogue!$F$2:$J$259,5,0))</f>
        <v>0</v>
      </c>
      <c r="R223" s="231"/>
      <c r="S223" s="282" t="str">
        <f>IF(TYPE(VLOOKUP(R223,Catalogue!$F$2:$J$259,3,0))=16," ",VLOOKUP(R223,Catalogue!$F$2:$J$259,3,0))</f>
        <v xml:space="preserve"> </v>
      </c>
      <c r="T223" s="228">
        <f>IF(TYPE(VLOOKUP(R223,Catalogue!$F$2:$J$259,5,0))=16,0,VLOOKUP(R223,Catalogue!$F$2:$J$259,5,0))</f>
        <v>0</v>
      </c>
      <c r="U223" s="231"/>
      <c r="V223" s="227" t="str">
        <f>IF(TYPE(VLOOKUP(U223,Catalogue!$F$2:$J$259,3,0))=16," ",VLOOKUP(U223,Catalogue!$F$2:$J$259,3,0))</f>
        <v xml:space="preserve"> </v>
      </c>
      <c r="W223" s="228">
        <f>IF(TYPE(VLOOKUP(U223,Catalogue!$F$2:$J$259,5,0))=16,0,VLOOKUP(U223,Catalogue!$F$2:$J$259,5,0))</f>
        <v>0</v>
      </c>
      <c r="X223" s="256">
        <v>1.17</v>
      </c>
      <c r="Y223" s="256">
        <v>2.86</v>
      </c>
      <c r="Z223" s="256">
        <v>1</v>
      </c>
      <c r="AA223" s="256">
        <f t="shared" si="35"/>
        <v>3.3461999999999996</v>
      </c>
      <c r="AB223" s="228">
        <f t="shared" si="31"/>
        <v>0</v>
      </c>
      <c r="AC223" s="228">
        <f t="shared" si="32"/>
        <v>0</v>
      </c>
      <c r="AD223" s="228">
        <f t="shared" si="33"/>
        <v>0</v>
      </c>
      <c r="AE223" s="231"/>
      <c r="AF223" s="227" t="str">
        <f>IF(TYPE(VLOOKUP(AE223,Catalogue!$F$2:$J$259,3,0))=16," ",VLOOKUP(AE223,Catalogue!$F$2:$J$259,3,0))</f>
        <v xml:space="preserve"> </v>
      </c>
      <c r="AG223" s="228">
        <f>IF(TYPE(VLOOKUP(AE223,Catalogue!$F$2:$J$259,5,0))=16,0,VLOOKUP(AE223,Catalogue!$F$2:$J$259,5,0))</f>
        <v>0</v>
      </c>
      <c r="AH223" s="227"/>
      <c r="AI223" s="228">
        <f t="shared" si="30"/>
        <v>0</v>
      </c>
      <c r="AJ223" s="228" t="s">
        <v>1182</v>
      </c>
      <c r="AK223" s="261">
        <f t="shared" si="34"/>
        <v>0</v>
      </c>
    </row>
    <row r="224" spans="1:37" ht="22.5">
      <c r="A224" s="402"/>
      <c r="B224" s="271"/>
      <c r="C224" s="258" t="s">
        <v>1250</v>
      </c>
      <c r="D224" s="258" t="s">
        <v>1251</v>
      </c>
      <c r="E224" s="258">
        <v>61</v>
      </c>
      <c r="F224" s="258" t="s">
        <v>1252</v>
      </c>
      <c r="G224" s="258"/>
      <c r="H224" s="258" t="s">
        <v>1181</v>
      </c>
      <c r="I224" s="258" t="s">
        <v>1159</v>
      </c>
      <c r="J224" s="258" t="s">
        <v>226</v>
      </c>
      <c r="K224" s="227"/>
      <c r="L224" s="228">
        <f>IF(TYPE(VLOOKUP(K224,Catalogue!$F$2:$J$259,5,0))=16,0,VLOOKUP(K224,Catalogue!$F$2:$J$259,5,0))</f>
        <v>0</v>
      </c>
      <c r="M224" s="227"/>
      <c r="N224" s="228">
        <f>IF(TYPE(VLOOKUP(M224,Catalogue!$F$2:$J$259,5,0))=16,0,VLOOKUP(M224,Catalogue!$F$2:$J$259,5,0))</f>
        <v>0</v>
      </c>
      <c r="O224" s="231"/>
      <c r="P224" s="282" t="str">
        <f>IF(TYPE(VLOOKUP(O224,Catalogue!$F$2:$J$259,3,0))=16," ",VLOOKUP(O224,Catalogue!$F$2:$J$259,3,0))</f>
        <v xml:space="preserve"> </v>
      </c>
      <c r="Q224" s="228">
        <f>IF(TYPE(VLOOKUP(O224,Catalogue!$F$2:$J$259,5,0))=16,0,VLOOKUP(O224,Catalogue!$F$2:$J$259,5,0))</f>
        <v>0</v>
      </c>
      <c r="R224" s="231"/>
      <c r="S224" s="282" t="str">
        <f>IF(TYPE(VLOOKUP(R224,Catalogue!$F$2:$J$259,3,0))=16," ",VLOOKUP(R224,Catalogue!$F$2:$J$259,3,0))</f>
        <v xml:space="preserve"> </v>
      </c>
      <c r="T224" s="228">
        <f>IF(TYPE(VLOOKUP(R224,Catalogue!$F$2:$J$259,5,0))=16,0,VLOOKUP(R224,Catalogue!$F$2:$J$259,5,0))</f>
        <v>0</v>
      </c>
      <c r="U224" s="231"/>
      <c r="V224" s="227" t="str">
        <f>IF(TYPE(VLOOKUP(U224,Catalogue!$F$2:$J$259,3,0))=16," ",VLOOKUP(U224,Catalogue!$F$2:$J$259,3,0))</f>
        <v xml:space="preserve"> </v>
      </c>
      <c r="W224" s="228">
        <f>IF(TYPE(VLOOKUP(U224,Catalogue!$F$2:$J$259,5,0))=16,0,VLOOKUP(U224,Catalogue!$F$2:$J$259,5,0))</f>
        <v>0</v>
      </c>
      <c r="X224" s="256">
        <v>1.05</v>
      </c>
      <c r="Y224" s="256">
        <v>2.86</v>
      </c>
      <c r="Z224" s="256">
        <v>1</v>
      </c>
      <c r="AA224" s="256">
        <f t="shared" si="35"/>
        <v>3.0030000000000001</v>
      </c>
      <c r="AB224" s="228">
        <f t="shared" si="31"/>
        <v>0</v>
      </c>
      <c r="AC224" s="228">
        <f t="shared" si="32"/>
        <v>0</v>
      </c>
      <c r="AD224" s="228">
        <f t="shared" si="33"/>
        <v>0</v>
      </c>
      <c r="AE224" s="231"/>
      <c r="AF224" s="227" t="str">
        <f>IF(TYPE(VLOOKUP(AE224,Catalogue!$F$2:$J$259,3,0))=16," ",VLOOKUP(AE224,Catalogue!$F$2:$J$259,3,0))</f>
        <v xml:space="preserve"> </v>
      </c>
      <c r="AG224" s="228">
        <f>IF(TYPE(VLOOKUP(AE224,Catalogue!$F$2:$J$259,5,0))=16,0,VLOOKUP(AE224,Catalogue!$F$2:$J$259,5,0))</f>
        <v>0</v>
      </c>
      <c r="AH224" s="227"/>
      <c r="AI224" s="228">
        <f t="shared" si="30"/>
        <v>0</v>
      </c>
      <c r="AJ224" s="228" t="s">
        <v>918</v>
      </c>
      <c r="AK224" s="261">
        <f t="shared" si="34"/>
        <v>0</v>
      </c>
    </row>
    <row r="225" spans="1:38" ht="22.5">
      <c r="A225" s="293">
        <v>324</v>
      </c>
      <c r="B225" s="271"/>
      <c r="C225" s="258"/>
      <c r="D225" s="258" t="s">
        <v>1254</v>
      </c>
      <c r="E225" s="258">
        <v>421</v>
      </c>
      <c r="F225" s="258" t="s">
        <v>1232</v>
      </c>
      <c r="G225" s="258"/>
      <c r="H225" s="258" t="s">
        <v>1237</v>
      </c>
      <c r="I225" s="258" t="s">
        <v>1255</v>
      </c>
      <c r="J225" s="258" t="s">
        <v>226</v>
      </c>
      <c r="K225" s="227" t="s">
        <v>242</v>
      </c>
      <c r="L225" s="228">
        <f>IF(TYPE(VLOOKUP(K225,Catalogue!$F$2:$J$259,5,0))=16,0,VLOOKUP(K225,Catalogue!$F$2:$J$259,5,0))</f>
        <v>40000</v>
      </c>
      <c r="M225" s="227"/>
      <c r="N225" s="228">
        <f>IF(TYPE(VLOOKUP(M225,Catalogue!$F$2:$J$259,5,0))=16,0,VLOOKUP(M225,Catalogue!$F$2:$J$259,5,0))</f>
        <v>0</v>
      </c>
      <c r="O225" s="231"/>
      <c r="P225" s="282" t="str">
        <f>IF(TYPE(VLOOKUP(O225,Catalogue!$F$2:$J$259,3,0))=16," ",VLOOKUP(O225,Catalogue!$F$2:$J$259,3,0))</f>
        <v xml:space="preserve"> </v>
      </c>
      <c r="Q225" s="228">
        <f>IF(TYPE(VLOOKUP(O225,Catalogue!$F$2:$J$259,5,0))=16,0,VLOOKUP(O225,Catalogue!$F$2:$J$259,5,0))</f>
        <v>0</v>
      </c>
      <c r="R225" s="231"/>
      <c r="S225" s="282" t="str">
        <f>IF(TYPE(VLOOKUP(R225,Catalogue!$F$2:$J$259,3,0))=16," ",VLOOKUP(R225,Catalogue!$F$2:$J$259,3,0))</f>
        <v xml:space="preserve"> </v>
      </c>
      <c r="T225" s="228">
        <f>IF(TYPE(VLOOKUP(R225,Catalogue!$F$2:$J$259,5,0))=16,0,VLOOKUP(R225,Catalogue!$F$2:$J$259,5,0))</f>
        <v>0</v>
      </c>
      <c r="U225" s="231"/>
      <c r="V225" s="227" t="str">
        <f>IF(TYPE(VLOOKUP(U225,Catalogue!$F$2:$J$259,3,0))=16," ",VLOOKUP(U225,Catalogue!$F$2:$J$259,3,0))</f>
        <v xml:space="preserve"> </v>
      </c>
      <c r="W225" s="228">
        <f>IF(TYPE(VLOOKUP(U225,Catalogue!$F$2:$J$259,5,0))=16,0,VLOOKUP(U225,Catalogue!$F$2:$J$259,5,0))</f>
        <v>0</v>
      </c>
      <c r="X225" s="256">
        <v>1.9</v>
      </c>
      <c r="Y225" s="256">
        <v>1.25</v>
      </c>
      <c r="Z225" s="256">
        <v>1</v>
      </c>
      <c r="AA225" s="256">
        <f t="shared" si="35"/>
        <v>2.375</v>
      </c>
      <c r="AB225" s="228">
        <f t="shared" si="31"/>
        <v>0</v>
      </c>
      <c r="AC225" s="228">
        <f t="shared" si="32"/>
        <v>0</v>
      </c>
      <c r="AD225" s="228">
        <f t="shared" si="33"/>
        <v>0</v>
      </c>
      <c r="AE225" s="10"/>
      <c r="AF225" s="227" t="str">
        <f>IF(TYPE(VLOOKUP(AE225,Catalogue!$F$2:$J$259,3,0))=16," ",VLOOKUP(AE225,Catalogue!$F$2:$J$259,3,0))</f>
        <v xml:space="preserve"> </v>
      </c>
      <c r="AG225" s="228">
        <f>IF(TYPE(VLOOKUP(AE225,Catalogue!$F$2:$J$259,5,0))=16,0,VLOOKUP(AE225,Catalogue!$F$2:$J$259,5,0))</f>
        <v>0</v>
      </c>
      <c r="AH225" s="227"/>
      <c r="AI225" s="228">
        <f t="shared" si="30"/>
        <v>0</v>
      </c>
      <c r="AJ225" s="228" t="s">
        <v>919</v>
      </c>
      <c r="AK225" s="261">
        <f t="shared" si="34"/>
        <v>40000</v>
      </c>
    </row>
    <row r="226" spans="1:38" ht="22.5">
      <c r="A226" s="285">
        <v>325</v>
      </c>
      <c r="B226" s="271"/>
      <c r="C226" s="258" t="s">
        <v>1256</v>
      </c>
      <c r="D226" s="258" t="s">
        <v>1257</v>
      </c>
      <c r="E226" s="258">
        <v>340</v>
      </c>
      <c r="F226" s="258" t="s">
        <v>1213</v>
      </c>
      <c r="G226" s="258"/>
      <c r="H226" s="258" t="s">
        <v>1186</v>
      </c>
      <c r="I226" s="258" t="s">
        <v>1159</v>
      </c>
      <c r="J226" s="258" t="s">
        <v>226</v>
      </c>
      <c r="K226" s="227" t="s">
        <v>242</v>
      </c>
      <c r="L226" s="228">
        <f>IF(TYPE(VLOOKUP(K226,Catalogue!$F$2:$J$259,5,0))=16,0,VLOOKUP(K226,Catalogue!$F$2:$J$259,5,0))</f>
        <v>40000</v>
      </c>
      <c r="M226" s="227"/>
      <c r="N226" s="228">
        <f>IF(TYPE(VLOOKUP(M226,Catalogue!$F$2:$J$259,5,0))=16,0,VLOOKUP(M226,Catalogue!$F$2:$J$259,5,0))</f>
        <v>0</v>
      </c>
      <c r="O226" s="231"/>
      <c r="P226" s="282" t="str">
        <f>IF(TYPE(VLOOKUP(O226,Catalogue!$F$2:$J$259,3,0))=16," ",VLOOKUP(O226,Catalogue!$F$2:$J$259,3,0))</f>
        <v xml:space="preserve"> </v>
      </c>
      <c r="Q226" s="228">
        <f>IF(TYPE(VLOOKUP(O226,Catalogue!$F$2:$J$259,5,0))=16,0,VLOOKUP(O226,Catalogue!$F$2:$J$259,5,0))</f>
        <v>0</v>
      </c>
      <c r="R226" s="231"/>
      <c r="S226" s="282" t="str">
        <f>IF(TYPE(VLOOKUP(R226,Catalogue!$F$2:$J$259,3,0))=16," ",VLOOKUP(R226,Catalogue!$F$2:$J$259,3,0))</f>
        <v xml:space="preserve"> </v>
      </c>
      <c r="T226" s="228">
        <f>IF(TYPE(VLOOKUP(R226,Catalogue!$F$2:$J$259,5,0))=16,0,VLOOKUP(R226,Catalogue!$F$2:$J$259,5,0))</f>
        <v>0</v>
      </c>
      <c r="U226" s="231"/>
      <c r="V226" s="227" t="str">
        <f>IF(TYPE(VLOOKUP(U226,Catalogue!$F$2:$J$259,3,0))=16," ",VLOOKUP(U226,Catalogue!$F$2:$J$259,3,0))</f>
        <v xml:space="preserve"> </v>
      </c>
      <c r="W226" s="228">
        <f>IF(TYPE(VLOOKUP(U226,Catalogue!$F$2:$J$259,5,0))=16,0,VLOOKUP(U226,Catalogue!$F$2:$J$259,5,0))</f>
        <v>0</v>
      </c>
      <c r="X226" s="256">
        <v>2.0750000000000002</v>
      </c>
      <c r="Y226" s="256">
        <v>0.68500000000000005</v>
      </c>
      <c r="Z226" s="256">
        <v>1</v>
      </c>
      <c r="AA226" s="256">
        <f t="shared" si="35"/>
        <v>1.4213750000000003</v>
      </c>
      <c r="AB226" s="228">
        <f t="shared" si="31"/>
        <v>0</v>
      </c>
      <c r="AC226" s="228">
        <f t="shared" si="32"/>
        <v>0</v>
      </c>
      <c r="AD226" s="228">
        <f t="shared" si="33"/>
        <v>0</v>
      </c>
      <c r="AE226" s="231"/>
      <c r="AF226" s="227" t="str">
        <f>IF(TYPE(VLOOKUP(AE226,Catalogue!$F$2:$J$259,3,0))=16," ",VLOOKUP(AE226,Catalogue!$F$2:$J$259,3,0))</f>
        <v xml:space="preserve"> </v>
      </c>
      <c r="AG226" s="228">
        <f>IF(TYPE(VLOOKUP(AE226,Catalogue!$F$2:$J$259,5,0))=16,0,VLOOKUP(AE226,Catalogue!$F$2:$J$259,5,0))</f>
        <v>0</v>
      </c>
      <c r="AH226" s="227"/>
      <c r="AI226" s="228">
        <f t="shared" ref="AI226:AI275" si="36">AG226*AH226</f>
        <v>0</v>
      </c>
      <c r="AJ226" s="228" t="s">
        <v>919</v>
      </c>
      <c r="AK226" s="261">
        <f t="shared" si="34"/>
        <v>40000</v>
      </c>
    </row>
    <row r="227" spans="1:38" ht="22.5">
      <c r="A227" s="402">
        <v>326</v>
      </c>
      <c r="B227" s="271"/>
      <c r="C227" s="258" t="s">
        <v>1258</v>
      </c>
      <c r="D227" s="258" t="s">
        <v>1136</v>
      </c>
      <c r="E227" s="258" t="s">
        <v>1259</v>
      </c>
      <c r="F227" s="258" t="s">
        <v>1260</v>
      </c>
      <c r="G227" s="258"/>
      <c r="H227" s="258" t="s">
        <v>1186</v>
      </c>
      <c r="I227" s="258" t="s">
        <v>1159</v>
      </c>
      <c r="J227" s="258" t="s">
        <v>226</v>
      </c>
      <c r="K227" s="227" t="s">
        <v>242</v>
      </c>
      <c r="L227" s="228">
        <f>IF(TYPE(VLOOKUP(K227,Catalogue!$F$2:$J$259,5,0))=16,0,VLOOKUP(K227,Catalogue!$F$2:$J$259,5,0))</f>
        <v>40000</v>
      </c>
      <c r="M227" s="227"/>
      <c r="N227" s="228">
        <f>IF(TYPE(VLOOKUP(M227,Catalogue!$F$2:$J$259,5,0))=16,0,VLOOKUP(M227,Catalogue!$F$2:$J$259,5,0))</f>
        <v>0</v>
      </c>
      <c r="O227" s="231"/>
      <c r="P227" s="282" t="str">
        <f>IF(TYPE(VLOOKUP(O227,Catalogue!$F$2:$J$259,3,0))=16," ",VLOOKUP(O227,Catalogue!$F$2:$J$259,3,0))</f>
        <v xml:space="preserve"> </v>
      </c>
      <c r="Q227" s="228">
        <f>IF(TYPE(VLOOKUP(O227,Catalogue!$F$2:$J$259,5,0))=16,0,VLOOKUP(O227,Catalogue!$F$2:$J$259,5,0))</f>
        <v>0</v>
      </c>
      <c r="R227" s="231"/>
      <c r="S227" s="282" t="str">
        <f>IF(TYPE(VLOOKUP(R227,Catalogue!$F$2:$J$259,3,0))=16," ",VLOOKUP(R227,Catalogue!$F$2:$J$259,3,0))</f>
        <v xml:space="preserve"> </v>
      </c>
      <c r="T227" s="228">
        <f>IF(TYPE(VLOOKUP(R227,Catalogue!$F$2:$J$259,5,0))=16,0,VLOOKUP(R227,Catalogue!$F$2:$J$259,5,0))</f>
        <v>0</v>
      </c>
      <c r="U227" s="231"/>
      <c r="V227" s="227" t="str">
        <f>IF(TYPE(VLOOKUP(U227,Catalogue!$F$2:$J$259,3,0))=16," ",VLOOKUP(U227,Catalogue!$F$2:$J$259,3,0))</f>
        <v xml:space="preserve"> </v>
      </c>
      <c r="W227" s="228">
        <f>IF(TYPE(VLOOKUP(U227,Catalogue!$F$2:$J$259,5,0))=16,0,VLOOKUP(U227,Catalogue!$F$2:$J$259,5,0))</f>
        <v>0</v>
      </c>
      <c r="X227" s="256">
        <v>0.6</v>
      </c>
      <c r="Y227" s="256">
        <v>3</v>
      </c>
      <c r="Z227" s="256">
        <v>2</v>
      </c>
      <c r="AA227" s="256">
        <f t="shared" si="35"/>
        <v>3.5999999999999996</v>
      </c>
      <c r="AB227" s="228">
        <f t="shared" si="31"/>
        <v>0</v>
      </c>
      <c r="AC227" s="228">
        <f t="shared" si="32"/>
        <v>0</v>
      </c>
      <c r="AD227" s="228">
        <f t="shared" si="33"/>
        <v>0</v>
      </c>
      <c r="AE227" s="231"/>
      <c r="AF227" s="227" t="str">
        <f>IF(TYPE(VLOOKUP(AE227,Catalogue!$F$2:$J$259,3,0))=16," ",VLOOKUP(AE227,Catalogue!$F$2:$J$259,3,0))</f>
        <v xml:space="preserve"> </v>
      </c>
      <c r="AG227" s="228">
        <f>IF(TYPE(VLOOKUP(AE227,Catalogue!$F$2:$J$259,5,0))=16,0,VLOOKUP(AE227,Catalogue!$F$2:$J$259,5,0))</f>
        <v>0</v>
      </c>
      <c r="AH227" s="227"/>
      <c r="AI227" s="228">
        <f t="shared" si="36"/>
        <v>0</v>
      </c>
      <c r="AJ227" s="228" t="s">
        <v>1261</v>
      </c>
      <c r="AK227" s="261">
        <f t="shared" si="34"/>
        <v>40000</v>
      </c>
    </row>
    <row r="228" spans="1:38" ht="22.5">
      <c r="A228" s="402"/>
      <c r="B228" s="271"/>
      <c r="C228" s="258" t="s">
        <v>1258</v>
      </c>
      <c r="D228" s="258" t="s">
        <v>1136</v>
      </c>
      <c r="E228" s="258" t="s">
        <v>1259</v>
      </c>
      <c r="F228" s="258" t="s">
        <v>1260</v>
      </c>
      <c r="G228" s="258"/>
      <c r="H228" s="258" t="s">
        <v>1186</v>
      </c>
      <c r="I228" s="258" t="s">
        <v>1159</v>
      </c>
      <c r="J228" s="258" t="s">
        <v>226</v>
      </c>
      <c r="K228" s="227"/>
      <c r="L228" s="228">
        <f>IF(TYPE(VLOOKUP(K228,Catalogue!$F$2:$J$259,5,0))=16,0,VLOOKUP(K228,Catalogue!$F$2:$J$259,5,0))</f>
        <v>0</v>
      </c>
      <c r="M228" s="227"/>
      <c r="N228" s="228">
        <f>IF(TYPE(VLOOKUP(M228,Catalogue!$F$2:$J$259,5,0))=16,0,VLOOKUP(M228,Catalogue!$F$2:$J$259,5,0))</f>
        <v>0</v>
      </c>
      <c r="O228" s="231"/>
      <c r="P228" s="282" t="str">
        <f>IF(TYPE(VLOOKUP(O228,Catalogue!$F$2:$J$259,3,0))=16," ",VLOOKUP(O228,Catalogue!$F$2:$J$259,3,0))</f>
        <v xml:space="preserve"> </v>
      </c>
      <c r="Q228" s="228">
        <f>IF(TYPE(VLOOKUP(O228,Catalogue!$F$2:$J$259,5,0))=16,0,VLOOKUP(O228,Catalogue!$F$2:$J$259,5,0))</f>
        <v>0</v>
      </c>
      <c r="R228" s="231"/>
      <c r="S228" s="282" t="str">
        <f>IF(TYPE(VLOOKUP(R228,Catalogue!$F$2:$J$259,3,0))=16," ",VLOOKUP(R228,Catalogue!$F$2:$J$259,3,0))</f>
        <v xml:space="preserve"> </v>
      </c>
      <c r="T228" s="228">
        <f>IF(TYPE(VLOOKUP(R228,Catalogue!$F$2:$J$259,5,0))=16,0,VLOOKUP(R228,Catalogue!$F$2:$J$259,5,0))</f>
        <v>0</v>
      </c>
      <c r="U228" s="231"/>
      <c r="V228" s="227" t="str">
        <f>IF(TYPE(VLOOKUP(U228,Catalogue!$F$2:$J$259,3,0))=16," ",VLOOKUP(U228,Catalogue!$F$2:$J$259,3,0))</f>
        <v xml:space="preserve"> </v>
      </c>
      <c r="W228" s="228">
        <f>IF(TYPE(VLOOKUP(U228,Catalogue!$F$2:$J$259,5,0))=16,0,VLOOKUP(U228,Catalogue!$F$2:$J$259,5,0))</f>
        <v>0</v>
      </c>
      <c r="X228" s="256">
        <v>0.95</v>
      </c>
      <c r="Y228" s="256">
        <v>0.75</v>
      </c>
      <c r="Z228" s="256">
        <v>1</v>
      </c>
      <c r="AA228" s="256">
        <f t="shared" si="35"/>
        <v>0.71249999999999991</v>
      </c>
      <c r="AB228" s="228">
        <f t="shared" si="31"/>
        <v>0</v>
      </c>
      <c r="AC228" s="228">
        <f t="shared" si="32"/>
        <v>0</v>
      </c>
      <c r="AD228" s="228">
        <f t="shared" si="33"/>
        <v>0</v>
      </c>
      <c r="AE228" s="231"/>
      <c r="AF228" s="227" t="str">
        <f>IF(TYPE(VLOOKUP(AE228,Catalogue!$F$2:$J$259,3,0))=16," ",VLOOKUP(AE228,Catalogue!$F$2:$J$259,3,0))</f>
        <v xml:space="preserve"> </v>
      </c>
      <c r="AG228" s="228">
        <f>IF(TYPE(VLOOKUP(AE228,Catalogue!$F$2:$J$259,5,0))=16,0,VLOOKUP(AE228,Catalogue!$F$2:$J$259,5,0))</f>
        <v>0</v>
      </c>
      <c r="AH228" s="227"/>
      <c r="AI228" s="228">
        <f t="shared" si="36"/>
        <v>0</v>
      </c>
      <c r="AJ228" s="228" t="s">
        <v>918</v>
      </c>
      <c r="AK228" s="261">
        <f t="shared" si="34"/>
        <v>0</v>
      </c>
    </row>
    <row r="229" spans="1:38" ht="22.5">
      <c r="A229" s="402"/>
      <c r="B229" s="271"/>
      <c r="C229" s="258" t="s">
        <v>1258</v>
      </c>
      <c r="D229" s="258" t="s">
        <v>1136</v>
      </c>
      <c r="E229" s="258" t="s">
        <v>1259</v>
      </c>
      <c r="F229" s="258" t="s">
        <v>1260</v>
      </c>
      <c r="G229" s="258"/>
      <c r="H229" s="258" t="s">
        <v>1186</v>
      </c>
      <c r="I229" s="258" t="s">
        <v>1159</v>
      </c>
      <c r="J229" s="258" t="s">
        <v>226</v>
      </c>
      <c r="K229" s="227"/>
      <c r="L229" s="228">
        <f>IF(TYPE(VLOOKUP(K229,Catalogue!$F$2:$J$259,5,0))=16,0,VLOOKUP(K229,Catalogue!$F$2:$J$259,5,0))</f>
        <v>0</v>
      </c>
      <c r="M229" s="227"/>
      <c r="N229" s="228">
        <f>IF(TYPE(VLOOKUP(M229,Catalogue!$F$2:$J$259,5,0))=16,0,VLOOKUP(M229,Catalogue!$F$2:$J$259,5,0))</f>
        <v>0</v>
      </c>
      <c r="O229" s="231"/>
      <c r="P229" s="282" t="str">
        <f>IF(TYPE(VLOOKUP(O229,Catalogue!$F$2:$J$259,3,0))=16," ",VLOOKUP(O229,Catalogue!$F$2:$J$259,3,0))</f>
        <v xml:space="preserve"> </v>
      </c>
      <c r="Q229" s="228">
        <f>IF(TYPE(VLOOKUP(O229,Catalogue!$F$2:$J$259,5,0))=16,0,VLOOKUP(O229,Catalogue!$F$2:$J$259,5,0))</f>
        <v>0</v>
      </c>
      <c r="R229" s="231"/>
      <c r="S229" s="282" t="str">
        <f>IF(TYPE(VLOOKUP(R229,Catalogue!$F$2:$J$259,3,0))=16," ",VLOOKUP(R229,Catalogue!$F$2:$J$259,3,0))</f>
        <v xml:space="preserve"> </v>
      </c>
      <c r="T229" s="228">
        <f>IF(TYPE(VLOOKUP(R229,Catalogue!$F$2:$J$259,5,0))=16,0,VLOOKUP(R229,Catalogue!$F$2:$J$259,5,0))</f>
        <v>0</v>
      </c>
      <c r="U229" s="231"/>
      <c r="V229" s="227" t="str">
        <f>IF(TYPE(VLOOKUP(U229,Catalogue!$F$2:$J$259,3,0))=16," ",VLOOKUP(U229,Catalogue!$F$2:$J$259,3,0))</f>
        <v xml:space="preserve"> </v>
      </c>
      <c r="W229" s="228">
        <f>IF(TYPE(VLOOKUP(U229,Catalogue!$F$2:$J$259,5,0))=16,0,VLOOKUP(U229,Catalogue!$F$2:$J$259,5,0))</f>
        <v>0</v>
      </c>
      <c r="X229" s="256">
        <v>0.97</v>
      </c>
      <c r="Y229" s="256">
        <v>0.75</v>
      </c>
      <c r="Z229" s="256">
        <v>1</v>
      </c>
      <c r="AA229" s="256">
        <f t="shared" si="35"/>
        <v>0.72750000000000004</v>
      </c>
      <c r="AB229" s="228">
        <f t="shared" si="31"/>
        <v>0</v>
      </c>
      <c r="AC229" s="228">
        <f t="shared" si="32"/>
        <v>0</v>
      </c>
      <c r="AD229" s="228">
        <f t="shared" si="33"/>
        <v>0</v>
      </c>
      <c r="AE229" s="231"/>
      <c r="AF229" s="227" t="str">
        <f>IF(TYPE(VLOOKUP(AE229,Catalogue!$F$2:$J$259,3,0))=16," ",VLOOKUP(AE229,Catalogue!$F$2:$J$259,3,0))</f>
        <v xml:space="preserve"> </v>
      </c>
      <c r="AG229" s="228">
        <f>IF(TYPE(VLOOKUP(AE229,Catalogue!$F$2:$J$259,5,0))=16,0,VLOOKUP(AE229,Catalogue!$F$2:$J$259,5,0))</f>
        <v>0</v>
      </c>
      <c r="AH229" s="227"/>
      <c r="AI229" s="228">
        <f t="shared" si="36"/>
        <v>0</v>
      </c>
      <c r="AJ229" s="228" t="s">
        <v>939</v>
      </c>
      <c r="AK229" s="261">
        <f t="shared" si="34"/>
        <v>0</v>
      </c>
    </row>
    <row r="230" spans="1:38" ht="22.5">
      <c r="A230" s="402"/>
      <c r="B230" s="271"/>
      <c r="C230" s="258" t="s">
        <v>1258</v>
      </c>
      <c r="D230" s="258" t="s">
        <v>1136</v>
      </c>
      <c r="E230" s="258" t="s">
        <v>1259</v>
      </c>
      <c r="F230" s="258" t="s">
        <v>1260</v>
      </c>
      <c r="G230" s="258"/>
      <c r="H230" s="258" t="s">
        <v>1186</v>
      </c>
      <c r="I230" s="258" t="s">
        <v>1159</v>
      </c>
      <c r="J230" s="258" t="s">
        <v>226</v>
      </c>
      <c r="K230" s="227"/>
      <c r="L230" s="228">
        <f>IF(TYPE(VLOOKUP(K230,Catalogue!$F$2:$J$259,5,0))=16,0,VLOOKUP(K230,Catalogue!$F$2:$J$259,5,0))</f>
        <v>0</v>
      </c>
      <c r="M230" s="227"/>
      <c r="N230" s="228">
        <f>IF(TYPE(VLOOKUP(M230,Catalogue!$F$2:$J$259,5,0))=16,0,VLOOKUP(M230,Catalogue!$F$2:$J$259,5,0))</f>
        <v>0</v>
      </c>
      <c r="O230" s="231"/>
      <c r="P230" s="282" t="str">
        <f>IF(TYPE(VLOOKUP(O230,Catalogue!$F$2:$J$259,3,0))=16," ",VLOOKUP(O230,Catalogue!$F$2:$J$259,3,0))</f>
        <v xml:space="preserve"> </v>
      </c>
      <c r="Q230" s="228">
        <f>IF(TYPE(VLOOKUP(O230,Catalogue!$F$2:$J$259,5,0))=16,0,VLOOKUP(O230,Catalogue!$F$2:$J$259,5,0))</f>
        <v>0</v>
      </c>
      <c r="R230" s="231"/>
      <c r="S230" s="282" t="str">
        <f>IF(TYPE(VLOOKUP(R230,Catalogue!$F$2:$J$259,3,0))=16," ",VLOOKUP(R230,Catalogue!$F$2:$J$259,3,0))</f>
        <v xml:space="preserve"> </v>
      </c>
      <c r="T230" s="228">
        <f>IF(TYPE(VLOOKUP(R230,Catalogue!$F$2:$J$259,5,0))=16,0,VLOOKUP(R230,Catalogue!$F$2:$J$259,5,0))</f>
        <v>0</v>
      </c>
      <c r="U230" s="231"/>
      <c r="V230" s="227" t="str">
        <f>IF(TYPE(VLOOKUP(U230,Catalogue!$F$2:$J$259,3,0))=16," ",VLOOKUP(U230,Catalogue!$F$2:$J$259,3,0))</f>
        <v xml:space="preserve"> </v>
      </c>
      <c r="W230" s="228">
        <f>IF(TYPE(VLOOKUP(U230,Catalogue!$F$2:$J$259,5,0))=16,0,VLOOKUP(U230,Catalogue!$F$2:$J$259,5,0))</f>
        <v>0</v>
      </c>
      <c r="X230" s="256">
        <v>1</v>
      </c>
      <c r="Y230" s="256">
        <v>0.75</v>
      </c>
      <c r="Z230" s="256">
        <v>1</v>
      </c>
      <c r="AA230" s="256">
        <f t="shared" si="35"/>
        <v>0.75</v>
      </c>
      <c r="AB230" s="228">
        <f t="shared" si="31"/>
        <v>0</v>
      </c>
      <c r="AC230" s="228">
        <f t="shared" si="32"/>
        <v>0</v>
      </c>
      <c r="AD230" s="228">
        <f t="shared" si="33"/>
        <v>0</v>
      </c>
      <c r="AE230" s="231"/>
      <c r="AF230" s="227" t="str">
        <f>IF(TYPE(VLOOKUP(AE230,Catalogue!$F$2:$J$259,3,0))=16," ",VLOOKUP(AE230,Catalogue!$F$2:$J$259,3,0))</f>
        <v xml:space="preserve"> </v>
      </c>
      <c r="AG230" s="228">
        <f>IF(TYPE(VLOOKUP(AE230,Catalogue!$F$2:$J$259,5,0))=16,0,VLOOKUP(AE230,Catalogue!$F$2:$J$259,5,0))</f>
        <v>0</v>
      </c>
      <c r="AH230" s="227"/>
      <c r="AI230" s="228">
        <f t="shared" si="36"/>
        <v>0</v>
      </c>
      <c r="AJ230" s="228" t="s">
        <v>924</v>
      </c>
      <c r="AK230" s="261">
        <f t="shared" si="34"/>
        <v>0</v>
      </c>
    </row>
    <row r="231" spans="1:38" ht="22.5">
      <c r="A231" s="400">
        <v>327</v>
      </c>
      <c r="B231" s="271"/>
      <c r="C231" s="258" t="s">
        <v>1262</v>
      </c>
      <c r="D231" s="258" t="s">
        <v>1263</v>
      </c>
      <c r="E231" s="258" t="s">
        <v>1264</v>
      </c>
      <c r="F231" s="258" t="s">
        <v>1260</v>
      </c>
      <c r="G231" s="258"/>
      <c r="H231" s="258" t="s">
        <v>1186</v>
      </c>
      <c r="I231" s="258" t="s">
        <v>1159</v>
      </c>
      <c r="J231" s="258" t="s">
        <v>226</v>
      </c>
      <c r="K231" s="227" t="s">
        <v>242</v>
      </c>
      <c r="L231" s="228">
        <f>IF(TYPE(VLOOKUP(K231,Catalogue!$F$2:$J$259,5,0))=16,0,VLOOKUP(K231,Catalogue!$F$2:$J$259,5,0))</f>
        <v>40000</v>
      </c>
      <c r="M231" s="227"/>
      <c r="N231" s="228">
        <f>IF(TYPE(VLOOKUP(M231,Catalogue!$F$2:$J$259,5,0))=16,0,VLOOKUP(M231,Catalogue!$F$2:$J$259,5,0))</f>
        <v>0</v>
      </c>
      <c r="O231" s="231"/>
      <c r="P231" s="282" t="str">
        <f>IF(TYPE(VLOOKUP(O231,Catalogue!$F$2:$J$259,3,0))=16," ",VLOOKUP(O231,Catalogue!$F$2:$J$259,3,0))</f>
        <v xml:space="preserve"> </v>
      </c>
      <c r="Q231" s="228">
        <f>IF(TYPE(VLOOKUP(O231,Catalogue!$F$2:$J$259,5,0))=16,0,VLOOKUP(O231,Catalogue!$F$2:$J$259,5,0))</f>
        <v>0</v>
      </c>
      <c r="R231" s="227"/>
      <c r="S231" s="282" t="str">
        <f>IF(TYPE(VLOOKUP(R231,Catalogue!$F$2:$J$259,3,0))=16," ",VLOOKUP(R231,Catalogue!$F$2:$J$259,3,0))</f>
        <v xml:space="preserve"> </v>
      </c>
      <c r="T231" s="228">
        <f>IF(TYPE(VLOOKUP(R231,Catalogue!$F$2:$J$259,5,0))=16,0,VLOOKUP(R231,Catalogue!$F$2:$J$259,5,0))</f>
        <v>0</v>
      </c>
      <c r="U231" s="231"/>
      <c r="V231" s="227" t="str">
        <f>IF(TYPE(VLOOKUP(U231,Catalogue!$F$2:$J$259,3,0))=16," ",VLOOKUP(U231,Catalogue!$F$2:$J$259,3,0))</f>
        <v xml:space="preserve"> </v>
      </c>
      <c r="W231" s="228">
        <f>IF(TYPE(VLOOKUP(U231,Catalogue!$F$2:$J$259,5,0))=16,0,VLOOKUP(U231,Catalogue!$F$2:$J$259,5,0))</f>
        <v>0</v>
      </c>
      <c r="X231" s="256">
        <v>2.79</v>
      </c>
      <c r="Y231" s="256">
        <v>0.92</v>
      </c>
      <c r="Z231" s="256">
        <v>1</v>
      </c>
      <c r="AA231" s="256">
        <f t="shared" si="35"/>
        <v>2.5668000000000002</v>
      </c>
      <c r="AB231" s="228">
        <f t="shared" si="31"/>
        <v>0</v>
      </c>
      <c r="AC231" s="228">
        <f t="shared" si="32"/>
        <v>0</v>
      </c>
      <c r="AD231" s="228">
        <f t="shared" si="33"/>
        <v>0</v>
      </c>
      <c r="AE231" s="231"/>
      <c r="AF231" s="227" t="str">
        <f>IF(TYPE(VLOOKUP(AE231,Catalogue!$F$2:$J$259,3,0))=16," ",VLOOKUP(AE231,Catalogue!$F$2:$J$259,3,0))</f>
        <v xml:space="preserve"> </v>
      </c>
      <c r="AG231" s="228">
        <f>IF(TYPE(VLOOKUP(AE231,Catalogue!$F$2:$J$259,5,0))=16,0,VLOOKUP(AE231,Catalogue!$F$2:$J$259,5,0))</f>
        <v>0</v>
      </c>
      <c r="AH231" s="227"/>
      <c r="AI231" s="228">
        <f t="shared" si="36"/>
        <v>0</v>
      </c>
      <c r="AJ231" s="228" t="s">
        <v>924</v>
      </c>
      <c r="AK231" s="261">
        <f t="shared" si="34"/>
        <v>40000</v>
      </c>
    </row>
    <row r="232" spans="1:38" ht="22.5">
      <c r="A232" s="403"/>
      <c r="B232" s="271"/>
      <c r="C232" s="258" t="s">
        <v>1262</v>
      </c>
      <c r="D232" s="258" t="s">
        <v>1263</v>
      </c>
      <c r="E232" s="258" t="s">
        <v>1264</v>
      </c>
      <c r="F232" s="258" t="s">
        <v>1260</v>
      </c>
      <c r="G232" s="258"/>
      <c r="H232" s="258" t="s">
        <v>1186</v>
      </c>
      <c r="I232" s="258" t="s">
        <v>1159</v>
      </c>
      <c r="J232" s="258" t="s">
        <v>226</v>
      </c>
      <c r="K232" s="227"/>
      <c r="L232" s="228">
        <f>IF(TYPE(VLOOKUP(K232,Catalogue!$F$2:$J$259,5,0))=16,0,VLOOKUP(K232,Catalogue!$F$2:$J$259,5,0))</f>
        <v>0</v>
      </c>
      <c r="M232" s="227"/>
      <c r="N232" s="228">
        <f>IF(TYPE(VLOOKUP(M232,Catalogue!$F$2:$J$259,5,0))=16,0,VLOOKUP(M232,Catalogue!$F$2:$J$259,5,0))</f>
        <v>0</v>
      </c>
      <c r="O232" s="231"/>
      <c r="P232" s="282" t="str">
        <f>IF(TYPE(VLOOKUP(O232,Catalogue!$F$2:$J$259,3,0))=16," ",VLOOKUP(O232,Catalogue!$F$2:$J$259,3,0))</f>
        <v xml:space="preserve"> </v>
      </c>
      <c r="Q232" s="228">
        <f>IF(TYPE(VLOOKUP(O232,Catalogue!$F$2:$J$259,5,0))=16,0,VLOOKUP(O232,Catalogue!$F$2:$J$259,5,0))</f>
        <v>0</v>
      </c>
      <c r="R232" s="231"/>
      <c r="S232" s="282" t="str">
        <f>IF(TYPE(VLOOKUP(R232,Catalogue!$F$2:$J$259,3,0))=16," ",VLOOKUP(R232,Catalogue!$F$2:$J$259,3,0))</f>
        <v xml:space="preserve"> </v>
      </c>
      <c r="T232" s="228">
        <f>IF(TYPE(VLOOKUP(R232,Catalogue!$F$2:$J$259,5,0))=16,0,VLOOKUP(R232,Catalogue!$F$2:$J$259,5,0))</f>
        <v>0</v>
      </c>
      <c r="U232" s="231"/>
      <c r="V232" s="227" t="str">
        <f>IF(TYPE(VLOOKUP(U232,Catalogue!$F$2:$J$259,3,0))=16," ",VLOOKUP(U232,Catalogue!$F$2:$J$259,3,0))</f>
        <v xml:space="preserve"> </v>
      </c>
      <c r="W232" s="228">
        <f>IF(TYPE(VLOOKUP(U232,Catalogue!$F$2:$J$259,5,0))=16,0,VLOOKUP(U232,Catalogue!$F$2:$J$259,5,0))</f>
        <v>0</v>
      </c>
      <c r="X232" s="256">
        <v>2.5</v>
      </c>
      <c r="Y232" s="256">
        <v>1.05</v>
      </c>
      <c r="Z232" s="256">
        <v>1</v>
      </c>
      <c r="AA232" s="256">
        <f t="shared" si="35"/>
        <v>2.625</v>
      </c>
      <c r="AB232" s="228">
        <f t="shared" si="31"/>
        <v>0</v>
      </c>
      <c r="AC232" s="228">
        <f t="shared" si="32"/>
        <v>0</v>
      </c>
      <c r="AD232" s="228">
        <f t="shared" si="33"/>
        <v>0</v>
      </c>
      <c r="AE232" s="231"/>
      <c r="AF232" s="227" t="str">
        <f>IF(TYPE(VLOOKUP(AE232,Catalogue!$F$2:$J$259,3,0))=16," ",VLOOKUP(AE232,Catalogue!$F$2:$J$259,3,0))</f>
        <v xml:space="preserve"> </v>
      </c>
      <c r="AG232" s="228">
        <f>IF(TYPE(VLOOKUP(AE232,Catalogue!$F$2:$J$259,5,0))=16,0,VLOOKUP(AE232,Catalogue!$F$2:$J$259,5,0))</f>
        <v>0</v>
      </c>
      <c r="AH232" s="227"/>
      <c r="AI232" s="228">
        <f t="shared" si="36"/>
        <v>0</v>
      </c>
      <c r="AJ232" s="228" t="s">
        <v>933</v>
      </c>
      <c r="AK232" s="261">
        <f t="shared" si="34"/>
        <v>0</v>
      </c>
    </row>
    <row r="233" spans="1:38" ht="22.5">
      <c r="A233" s="401"/>
      <c r="B233" s="271"/>
      <c r="C233" s="258" t="s">
        <v>1262</v>
      </c>
      <c r="D233" s="258" t="s">
        <v>1263</v>
      </c>
      <c r="E233" s="258" t="s">
        <v>1264</v>
      </c>
      <c r="F233" s="258" t="s">
        <v>1260</v>
      </c>
      <c r="G233" s="258"/>
      <c r="H233" s="258" t="s">
        <v>1186</v>
      </c>
      <c r="I233" s="258" t="s">
        <v>1159</v>
      </c>
      <c r="J233" s="258" t="s">
        <v>226</v>
      </c>
      <c r="K233" s="227"/>
      <c r="L233" s="228">
        <f>IF(TYPE(VLOOKUP(K233,Catalogue!$F$2:$J$259,5,0))=16,0,VLOOKUP(K233,Catalogue!$F$2:$J$259,5,0))</f>
        <v>0</v>
      </c>
      <c r="M233" s="227"/>
      <c r="N233" s="228">
        <f>IF(TYPE(VLOOKUP(M233,Catalogue!$F$2:$J$259,5,0))=16,0,VLOOKUP(M233,Catalogue!$F$2:$J$259,5,0))</f>
        <v>0</v>
      </c>
      <c r="O233" s="231"/>
      <c r="P233" s="282" t="str">
        <f>IF(TYPE(VLOOKUP(O233,Catalogue!$F$2:$J$259,3,0))=16," ",VLOOKUP(O233,Catalogue!$F$2:$J$259,3,0))</f>
        <v xml:space="preserve"> </v>
      </c>
      <c r="Q233" s="228">
        <f>IF(TYPE(VLOOKUP(O233,Catalogue!$F$2:$J$259,5,0))=16,0,VLOOKUP(O233,Catalogue!$F$2:$J$259,5,0))</f>
        <v>0</v>
      </c>
      <c r="R233" s="231"/>
      <c r="S233" s="282" t="str">
        <f>IF(TYPE(VLOOKUP(R233,Catalogue!$F$2:$J$259,3,0))=16," ",VLOOKUP(R233,Catalogue!$F$2:$J$259,3,0))</f>
        <v xml:space="preserve"> </v>
      </c>
      <c r="T233" s="228">
        <f>IF(TYPE(VLOOKUP(R233,Catalogue!$F$2:$J$259,5,0))=16,0,VLOOKUP(R233,Catalogue!$F$2:$J$259,5,0))</f>
        <v>0</v>
      </c>
      <c r="U233" s="231"/>
      <c r="V233" s="227" t="str">
        <f>IF(TYPE(VLOOKUP(U233,Catalogue!$F$2:$J$259,3,0))=16," ",VLOOKUP(U233,Catalogue!$F$2:$J$259,3,0))</f>
        <v xml:space="preserve"> </v>
      </c>
      <c r="W233" s="228">
        <f>IF(TYPE(VLOOKUP(U233,Catalogue!$F$2:$J$259,5,0))=16,0,VLOOKUP(U233,Catalogue!$F$2:$J$259,5,0))</f>
        <v>0</v>
      </c>
      <c r="X233" s="256">
        <v>0.73</v>
      </c>
      <c r="Y233" s="256">
        <v>0.78500000000000003</v>
      </c>
      <c r="Z233" s="256">
        <v>2</v>
      </c>
      <c r="AA233" s="256">
        <f t="shared" si="35"/>
        <v>1.1461000000000001</v>
      </c>
      <c r="AB233" s="228">
        <f t="shared" si="31"/>
        <v>0</v>
      </c>
      <c r="AC233" s="228">
        <f t="shared" si="32"/>
        <v>0</v>
      </c>
      <c r="AD233" s="228">
        <f t="shared" si="33"/>
        <v>0</v>
      </c>
      <c r="AE233" s="231"/>
      <c r="AF233" s="227" t="str">
        <f>IF(TYPE(VLOOKUP(AE233,Catalogue!$F$2:$J$259,3,0))=16," ",VLOOKUP(AE233,Catalogue!$F$2:$J$259,3,0))</f>
        <v xml:space="preserve"> </v>
      </c>
      <c r="AG233" s="228">
        <f>IF(TYPE(VLOOKUP(AE233,Catalogue!$F$2:$J$259,5,0))=16,0,VLOOKUP(AE233,Catalogue!$F$2:$J$259,5,0))</f>
        <v>0</v>
      </c>
      <c r="AH233" s="227"/>
      <c r="AI233" s="228">
        <f t="shared" si="36"/>
        <v>0</v>
      </c>
      <c r="AJ233" s="228" t="s">
        <v>1265</v>
      </c>
      <c r="AK233" s="261">
        <f t="shared" si="34"/>
        <v>0</v>
      </c>
      <c r="AL233" s="286"/>
    </row>
    <row r="234" spans="1:38" ht="22.5">
      <c r="A234" s="402">
        <v>328</v>
      </c>
      <c r="B234" s="271"/>
      <c r="C234" s="258" t="s">
        <v>1558</v>
      </c>
      <c r="D234" s="258" t="s">
        <v>1559</v>
      </c>
      <c r="E234" s="258" t="s">
        <v>1560</v>
      </c>
      <c r="F234" s="258" t="s">
        <v>1561</v>
      </c>
      <c r="G234" s="258"/>
      <c r="H234" s="258" t="s">
        <v>1025</v>
      </c>
      <c r="I234" s="258" t="s">
        <v>1562</v>
      </c>
      <c r="J234" s="258" t="s">
        <v>226</v>
      </c>
      <c r="K234" s="227" t="s">
        <v>242</v>
      </c>
      <c r="L234" s="228"/>
      <c r="M234" s="227"/>
      <c r="N234" s="228">
        <f>IF(TYPE(VLOOKUP(M234,Catalogue!$F$2:$J$259,5,0))=16,0,VLOOKUP(M234,Catalogue!$F$2:$J$259,5,0))</f>
        <v>0</v>
      </c>
      <c r="O234" s="231"/>
      <c r="P234" s="282"/>
      <c r="Q234" s="228">
        <f>IF(TYPE(VLOOKUP(O234,Catalogue!$F$2:$J$259,5,0))=16,0,VLOOKUP(O234,Catalogue!$F$2:$J$259,5,0))</f>
        <v>0</v>
      </c>
      <c r="R234" s="231"/>
      <c r="S234" s="282" t="str">
        <f>IF(TYPE(VLOOKUP(R234,Catalogue!$F$2:$J$259,3,0))=16," ",VLOOKUP(R234,Catalogue!$F$2:$J$259,3,0))</f>
        <v xml:space="preserve"> </v>
      </c>
      <c r="T234" s="228">
        <f>IF(TYPE(VLOOKUP(R234,Catalogue!$F$2:$J$259,5,0))=16,0,VLOOKUP(R234,Catalogue!$F$2:$J$259,5,0))</f>
        <v>0</v>
      </c>
      <c r="U234" s="231"/>
      <c r="V234" s="227" t="str">
        <f>IF(TYPE(VLOOKUP(U234,Catalogue!$F$2:$J$259,3,0))=16," ",VLOOKUP(U234,Catalogue!$F$2:$J$259,3,0))</f>
        <v xml:space="preserve"> </v>
      </c>
      <c r="W234" s="228">
        <f>IF(TYPE(VLOOKUP(U234,Catalogue!$F$2:$J$259,5,0))=16,0,VLOOKUP(U234,Catalogue!$F$2:$J$259,5,0))</f>
        <v>0</v>
      </c>
      <c r="X234" s="256">
        <v>1.45</v>
      </c>
      <c r="Y234" s="256">
        <v>0.48</v>
      </c>
      <c r="Z234" s="256">
        <v>1</v>
      </c>
      <c r="AA234" s="256">
        <f t="shared" si="35"/>
        <v>0.69599999999999995</v>
      </c>
      <c r="AB234" s="228">
        <f t="shared" si="31"/>
        <v>0</v>
      </c>
      <c r="AC234" s="228">
        <f t="shared" si="32"/>
        <v>0</v>
      </c>
      <c r="AD234" s="228"/>
      <c r="AE234" s="231"/>
      <c r="AF234" s="227"/>
      <c r="AG234" s="228"/>
      <c r="AH234" s="227"/>
      <c r="AI234" s="228"/>
      <c r="AJ234" s="228" t="s">
        <v>939</v>
      </c>
      <c r="AK234" s="261">
        <f t="shared" si="34"/>
        <v>0</v>
      </c>
      <c r="AL234" s="286"/>
    </row>
    <row r="235" spans="1:38" ht="22.5">
      <c r="A235" s="402"/>
      <c r="B235" s="271"/>
      <c r="C235" s="258" t="s">
        <v>1558</v>
      </c>
      <c r="D235" s="258" t="s">
        <v>1559</v>
      </c>
      <c r="E235" s="258" t="s">
        <v>1560</v>
      </c>
      <c r="F235" s="258" t="s">
        <v>1561</v>
      </c>
      <c r="G235" s="258"/>
      <c r="H235" s="258" t="s">
        <v>1025</v>
      </c>
      <c r="I235" s="258" t="s">
        <v>1562</v>
      </c>
      <c r="J235" s="258" t="s">
        <v>226</v>
      </c>
      <c r="K235" s="227"/>
      <c r="L235" s="228"/>
      <c r="M235" s="227"/>
      <c r="N235" s="228">
        <f>IF(TYPE(VLOOKUP(M235,Catalogue!$F$2:$J$259,5,0))=16,0,VLOOKUP(M235,Catalogue!$F$2:$J$259,5,0))</f>
        <v>0</v>
      </c>
      <c r="O235" s="231"/>
      <c r="P235" s="282"/>
      <c r="Q235" s="228">
        <f>IF(TYPE(VLOOKUP(O235,Catalogue!$F$2:$J$259,5,0))=16,0,VLOOKUP(O235,Catalogue!$F$2:$J$259,5,0))</f>
        <v>0</v>
      </c>
      <c r="R235" s="231"/>
      <c r="S235" s="282" t="str">
        <f>IF(TYPE(VLOOKUP(R235,Catalogue!$F$2:$J$259,3,0))=16," ",VLOOKUP(R235,Catalogue!$F$2:$J$259,3,0))</f>
        <v xml:space="preserve"> </v>
      </c>
      <c r="T235" s="228">
        <f>IF(TYPE(VLOOKUP(R235,Catalogue!$F$2:$J$259,5,0))=16,0,VLOOKUP(R235,Catalogue!$F$2:$J$259,5,0))</f>
        <v>0</v>
      </c>
      <c r="U235" s="231"/>
      <c r="V235" s="227" t="str">
        <f>IF(TYPE(VLOOKUP(U235,Catalogue!$F$2:$J$259,3,0))=16," ",VLOOKUP(U235,Catalogue!$F$2:$J$259,3,0))</f>
        <v xml:space="preserve"> </v>
      </c>
      <c r="W235" s="228">
        <f>IF(TYPE(VLOOKUP(U235,Catalogue!$F$2:$J$259,5,0))=16,0,VLOOKUP(U235,Catalogue!$F$2:$J$259,5,0))</f>
        <v>0</v>
      </c>
      <c r="X235" s="256">
        <v>0.39</v>
      </c>
      <c r="Y235" s="256">
        <v>1.55</v>
      </c>
      <c r="Z235" s="256">
        <v>1</v>
      </c>
      <c r="AA235" s="256">
        <f t="shared" si="35"/>
        <v>0.60450000000000004</v>
      </c>
      <c r="AB235" s="228">
        <f t="shared" si="31"/>
        <v>0</v>
      </c>
      <c r="AC235" s="228">
        <f t="shared" si="32"/>
        <v>0</v>
      </c>
      <c r="AD235" s="228"/>
      <c r="AE235" s="231"/>
      <c r="AF235" s="227"/>
      <c r="AG235" s="228"/>
      <c r="AH235" s="227"/>
      <c r="AI235" s="228"/>
      <c r="AJ235" s="228" t="s">
        <v>921</v>
      </c>
      <c r="AK235" s="261">
        <f t="shared" si="34"/>
        <v>0</v>
      </c>
      <c r="AL235" s="286"/>
    </row>
    <row r="236" spans="1:38" ht="22.5">
      <c r="A236" s="402"/>
      <c r="B236" s="271"/>
      <c r="C236" s="258" t="s">
        <v>1558</v>
      </c>
      <c r="D236" s="258" t="s">
        <v>1559</v>
      </c>
      <c r="E236" s="258" t="s">
        <v>1560</v>
      </c>
      <c r="F236" s="258" t="s">
        <v>1561</v>
      </c>
      <c r="G236" s="258"/>
      <c r="H236" s="258" t="s">
        <v>1025</v>
      </c>
      <c r="I236" s="258" t="s">
        <v>1562</v>
      </c>
      <c r="J236" s="258" t="s">
        <v>226</v>
      </c>
      <c r="K236" s="227"/>
      <c r="L236" s="228"/>
      <c r="M236" s="227"/>
      <c r="N236" s="228">
        <f>IF(TYPE(VLOOKUP(M236,Catalogue!$F$2:$J$259,5,0))=16,0,VLOOKUP(M236,Catalogue!$F$2:$J$259,5,0))</f>
        <v>0</v>
      </c>
      <c r="O236" s="231"/>
      <c r="P236" s="282"/>
      <c r="Q236" s="228">
        <f>IF(TYPE(VLOOKUP(O236,Catalogue!$F$2:$J$259,5,0))=16,0,VLOOKUP(O236,Catalogue!$F$2:$J$259,5,0))</f>
        <v>0</v>
      </c>
      <c r="R236" s="231"/>
      <c r="S236" s="282" t="str">
        <f>IF(TYPE(VLOOKUP(R236,Catalogue!$F$2:$J$259,3,0))=16," ",VLOOKUP(R236,Catalogue!$F$2:$J$259,3,0))</f>
        <v xml:space="preserve"> </v>
      </c>
      <c r="T236" s="228">
        <f>IF(TYPE(VLOOKUP(R236,Catalogue!$F$2:$J$259,5,0))=16,0,VLOOKUP(R236,Catalogue!$F$2:$J$259,5,0))</f>
        <v>0</v>
      </c>
      <c r="U236" s="231"/>
      <c r="V236" s="227" t="str">
        <f>IF(TYPE(VLOOKUP(U236,Catalogue!$F$2:$J$259,3,0))=16," ",VLOOKUP(U236,Catalogue!$F$2:$J$259,3,0))</f>
        <v xml:space="preserve"> </v>
      </c>
      <c r="W236" s="228">
        <f>IF(TYPE(VLOOKUP(U236,Catalogue!$F$2:$J$259,5,0))=16,0,VLOOKUP(U236,Catalogue!$F$2:$J$259,5,0))</f>
        <v>0</v>
      </c>
      <c r="X236" s="256">
        <v>0.34</v>
      </c>
      <c r="Y236" s="256">
        <v>1.55</v>
      </c>
      <c r="Z236" s="256">
        <v>1</v>
      </c>
      <c r="AA236" s="256">
        <f t="shared" si="35"/>
        <v>0.52700000000000002</v>
      </c>
      <c r="AB236" s="228">
        <f t="shared" si="31"/>
        <v>0</v>
      </c>
      <c r="AC236" s="228">
        <f t="shared" si="32"/>
        <v>0</v>
      </c>
      <c r="AD236" s="228"/>
      <c r="AE236" s="231"/>
      <c r="AF236" s="227"/>
      <c r="AG236" s="228"/>
      <c r="AH236" s="227"/>
      <c r="AI236" s="228"/>
      <c r="AJ236" s="228" t="s">
        <v>922</v>
      </c>
      <c r="AK236" s="261">
        <f t="shared" si="34"/>
        <v>0</v>
      </c>
      <c r="AL236" s="286"/>
    </row>
    <row r="237" spans="1:38" ht="22.5">
      <c r="A237" s="402">
        <v>329</v>
      </c>
      <c r="B237" s="271"/>
      <c r="C237" s="258" t="s">
        <v>1266</v>
      </c>
      <c r="D237" s="258" t="s">
        <v>1267</v>
      </c>
      <c r="E237" s="258">
        <v>135</v>
      </c>
      <c r="F237" s="258" t="s">
        <v>1268</v>
      </c>
      <c r="G237" s="258"/>
      <c r="H237" s="258"/>
      <c r="I237" s="258" t="s">
        <v>1269</v>
      </c>
      <c r="J237" s="258" t="s">
        <v>1270</v>
      </c>
      <c r="K237" s="227" t="s">
        <v>247</v>
      </c>
      <c r="L237" s="228">
        <f>IF(TYPE(VLOOKUP(K237,[2]Catalogue!$F$2:$J$259,5,0))=16,0,VLOOKUP(K237,[2]Catalogue!$F$2:$J$259,5,0))</f>
        <v>60000</v>
      </c>
      <c r="M237" s="227" t="s">
        <v>341</v>
      </c>
      <c r="N237" s="228">
        <f>IF(TYPE(VLOOKUP(M237,[2]Catalogue!$F$2:$J$259,5,0))=16,0,VLOOKUP(M237,[2]Catalogue!$F$2:$J$259,5,0))</f>
        <v>350000</v>
      </c>
      <c r="O237" s="227" t="s">
        <v>173</v>
      </c>
      <c r="P237" s="282"/>
      <c r="Q237" s="228">
        <f>IF(TYPE(VLOOKUP(O237,[2]Catalogue!$F$2:$J$259,5,0))=16,0,VLOOKUP(O237,[2]Catalogue!$F$2:$J$259,5,0))</f>
        <v>255000</v>
      </c>
      <c r="R237" s="231"/>
      <c r="S237" s="282" t="str">
        <f>IF(TYPE(VLOOKUP(R237,Catalogue!$F$2:$J$259,3,0))=16," ",VLOOKUP(R237,Catalogue!$F$2:$J$259,3,0))</f>
        <v xml:space="preserve"> </v>
      </c>
      <c r="T237" s="228">
        <f>IF(TYPE(VLOOKUP(R237,Catalogue!$F$2:$J$259,5,0))=16,0,VLOOKUP(R237,Catalogue!$F$2:$J$259,5,0))</f>
        <v>0</v>
      </c>
      <c r="U237" s="231"/>
      <c r="V237" s="227" t="str">
        <f>IF(TYPE(VLOOKUP(U237,Catalogue!$F$2:$J$259,3,0))=16," ",VLOOKUP(U237,Catalogue!$F$2:$J$259,3,0))</f>
        <v xml:space="preserve"> </v>
      </c>
      <c r="W237" s="228">
        <f>IF(TYPE(VLOOKUP(U237,Catalogue!$F$2:$J$259,5,0))=16,0,VLOOKUP(U237,Catalogue!$F$2:$J$259,5,0))</f>
        <v>0</v>
      </c>
      <c r="X237" s="256">
        <v>1.94</v>
      </c>
      <c r="Y237" s="256">
        <v>0.98</v>
      </c>
      <c r="Z237" s="256">
        <v>1</v>
      </c>
      <c r="AA237" s="256">
        <f t="shared" si="35"/>
        <v>1.9012</v>
      </c>
      <c r="AB237" s="228">
        <f t="shared" si="31"/>
        <v>484806</v>
      </c>
      <c r="AC237" s="228">
        <f t="shared" si="32"/>
        <v>0</v>
      </c>
      <c r="AD237" s="228">
        <f t="shared" si="33"/>
        <v>0</v>
      </c>
      <c r="AE237" s="231"/>
      <c r="AF237" s="227" t="str">
        <f>IF(TYPE(VLOOKUP(AE237,[2]Catalogue!$F$2:$J$259,3,0))=16," ",VLOOKUP(AE237,[2]Catalogue!$F$2:$J$259,3,0))</f>
        <v xml:space="preserve"> </v>
      </c>
      <c r="AG237" s="228">
        <f>IF(TYPE(VLOOKUP(AE237,[2]Catalogue!$F$2:$J$259,5,0))=16,0,VLOOKUP(AE237,[2]Catalogue!$F$2:$J$259,5,0))</f>
        <v>0</v>
      </c>
      <c r="AH237" s="227"/>
      <c r="AI237" s="228">
        <f t="shared" si="36"/>
        <v>0</v>
      </c>
      <c r="AJ237" s="228" t="s">
        <v>918</v>
      </c>
      <c r="AK237" s="261">
        <f t="shared" si="34"/>
        <v>894806</v>
      </c>
      <c r="AL237" s="297"/>
    </row>
    <row r="238" spans="1:38" ht="22.5">
      <c r="A238" s="402"/>
      <c r="B238" s="271"/>
      <c r="C238" s="258" t="s">
        <v>1266</v>
      </c>
      <c r="D238" s="258" t="s">
        <v>1267</v>
      </c>
      <c r="E238" s="258">
        <v>135</v>
      </c>
      <c r="F238" s="258" t="s">
        <v>1268</v>
      </c>
      <c r="G238" s="258"/>
      <c r="H238" s="258"/>
      <c r="I238" s="258" t="s">
        <v>1269</v>
      </c>
      <c r="J238" s="258" t="s">
        <v>1270</v>
      </c>
      <c r="K238" s="227"/>
      <c r="L238" s="228">
        <f>IF(TYPE(VLOOKUP(K238,[2]Catalogue!$F$2:$J$259,5,0))=16,0,VLOOKUP(K238,[2]Catalogue!$F$2:$J$259,5,0))</f>
        <v>0</v>
      </c>
      <c r="M238" s="227"/>
      <c r="N238" s="228">
        <f>IF(TYPE(VLOOKUP(M238,[2]Catalogue!$F$2:$J$259,5,0))=16,0,VLOOKUP(M238,[2]Catalogue!$F$2:$J$259,5,0))</f>
        <v>0</v>
      </c>
      <c r="O238" s="227" t="s">
        <v>182</v>
      </c>
      <c r="P238" s="282" t="str">
        <f>IF(TYPE(VLOOKUP(O238,[2]Catalogue!$F$2:$J$259,3,0))=16," ",VLOOKUP(O238,[2]Catalogue!$F$2:$J$259,3,0))</f>
        <v>m2</v>
      </c>
      <c r="Q238" s="228">
        <f>IF(TYPE(VLOOKUP(O238,[2]Catalogue!$F$2:$J$259,5,0))=16,0,VLOOKUP(O238,[2]Catalogue!$F$2:$J$259,5,0))</f>
        <v>355000</v>
      </c>
      <c r="R238" s="231"/>
      <c r="S238" s="282" t="str">
        <f>IF(TYPE(VLOOKUP(R238,[2]Catalogue!$F$2:$J$259,3,0))=16," ",VLOOKUP(R238,[2]Catalogue!$F$2:$J$259,3,0))</f>
        <v xml:space="preserve"> </v>
      </c>
      <c r="T238" s="228">
        <f>IF(TYPE(VLOOKUP(R238,Catalogue!$F$2:$J$259,5,0))=16,0,VLOOKUP(R238,Catalogue!$F$2:$J$259,5,0))</f>
        <v>0</v>
      </c>
      <c r="U238" s="231"/>
      <c r="V238" s="227" t="str">
        <f>IF(TYPE(VLOOKUP(U238,[2]Catalogue!$F$2:$J$259,3,0))=16," ",VLOOKUP(U238,[2]Catalogue!$F$2:$J$259,3,0))</f>
        <v xml:space="preserve"> </v>
      </c>
      <c r="W238" s="228">
        <f>IF(TYPE(VLOOKUP(U238,[2]Catalogue!$F$2:$J$259,5,0))=16,0,VLOOKUP(U238,[2]Catalogue!$F$2:$J$259,5,0))</f>
        <v>0</v>
      </c>
      <c r="X238" s="256">
        <v>1.67</v>
      </c>
      <c r="Y238" s="256">
        <v>0.95</v>
      </c>
      <c r="Z238" s="256">
        <v>1</v>
      </c>
      <c r="AA238" s="256">
        <f t="shared" si="35"/>
        <v>1.5864999999999998</v>
      </c>
      <c r="AB238" s="228">
        <f t="shared" si="31"/>
        <v>563207.49999999988</v>
      </c>
      <c r="AC238" s="228">
        <f t="shared" si="32"/>
        <v>0</v>
      </c>
      <c r="AD238" s="228">
        <f t="shared" si="33"/>
        <v>0</v>
      </c>
      <c r="AE238" s="231"/>
      <c r="AF238" s="227" t="str">
        <f>IF(TYPE(VLOOKUP(AE238,[2]Catalogue!$F$2:$J$259,3,0))=16," ",VLOOKUP(AE238,[2]Catalogue!$F$2:$J$259,3,0))</f>
        <v xml:space="preserve"> </v>
      </c>
      <c r="AG238" s="228">
        <f>IF(TYPE(VLOOKUP(AE238,[2]Catalogue!$F$2:$J$259,5,0))=16,0,VLOOKUP(AE238,[2]Catalogue!$F$2:$J$259,5,0))</f>
        <v>0</v>
      </c>
      <c r="AH238" s="227"/>
      <c r="AI238" s="228">
        <f t="shared" si="36"/>
        <v>0</v>
      </c>
      <c r="AJ238" s="228" t="s">
        <v>939</v>
      </c>
      <c r="AK238" s="261">
        <f t="shared" si="34"/>
        <v>563207.49999999988</v>
      </c>
      <c r="AL238" s="297"/>
    </row>
    <row r="239" spans="1:38" ht="22.5">
      <c r="A239" s="402"/>
      <c r="B239" s="271"/>
      <c r="C239" s="258" t="s">
        <v>1266</v>
      </c>
      <c r="D239" s="258" t="s">
        <v>1267</v>
      </c>
      <c r="E239" s="258">
        <v>135</v>
      </c>
      <c r="F239" s="258" t="s">
        <v>1268</v>
      </c>
      <c r="G239" s="258"/>
      <c r="H239" s="258"/>
      <c r="I239" s="258" t="s">
        <v>1269</v>
      </c>
      <c r="J239" s="258" t="s">
        <v>1270</v>
      </c>
      <c r="K239" s="227"/>
      <c r="L239" s="228">
        <f>IF(TYPE(VLOOKUP(K239,[2]Catalogue!$F$2:$J$259,5,0))=16,0,VLOOKUP(K239,[2]Catalogue!$F$2:$J$259,5,0))</f>
        <v>0</v>
      </c>
      <c r="M239" s="227"/>
      <c r="N239" s="228">
        <f>IF(TYPE(VLOOKUP(M239,[2]Catalogue!$F$2:$J$259,5,0))=16,0,VLOOKUP(M239,[2]Catalogue!$F$2:$J$259,5,0))</f>
        <v>0</v>
      </c>
      <c r="O239" s="227" t="s">
        <v>182</v>
      </c>
      <c r="P239" s="282" t="str">
        <f>IF(TYPE(VLOOKUP(O239,[2]Catalogue!$F$2:$J$259,3,0))=16," ",VLOOKUP(O239,[2]Catalogue!$F$2:$J$259,3,0))</f>
        <v>m2</v>
      </c>
      <c r="Q239" s="228">
        <f>IF(TYPE(VLOOKUP(O239,[2]Catalogue!$F$2:$J$259,5,0))=16,0,VLOOKUP(O239,[2]Catalogue!$F$2:$J$259,5,0))</f>
        <v>355000</v>
      </c>
      <c r="R239" s="231"/>
      <c r="S239" s="282" t="str">
        <f>IF(TYPE(VLOOKUP(R239,[2]Catalogue!$F$2:$J$259,3,0))=16," ",VLOOKUP(R239,[2]Catalogue!$F$2:$J$259,3,0))</f>
        <v xml:space="preserve"> </v>
      </c>
      <c r="T239" s="228">
        <f>IF(TYPE(VLOOKUP(R239,Catalogue!$F$2:$J$259,5,0))=16,0,VLOOKUP(R239,Catalogue!$F$2:$J$259,5,0))</f>
        <v>0</v>
      </c>
      <c r="U239" s="231"/>
      <c r="V239" s="227" t="str">
        <f>IF(TYPE(VLOOKUP(U239,[2]Catalogue!$F$2:$J$259,3,0))=16," ",VLOOKUP(U239,[2]Catalogue!$F$2:$J$259,3,0))</f>
        <v xml:space="preserve"> </v>
      </c>
      <c r="W239" s="228">
        <f>IF(TYPE(VLOOKUP(U239,[2]Catalogue!$F$2:$J$259,5,0))=16,0,VLOOKUP(U239,[2]Catalogue!$F$2:$J$259,5,0))</f>
        <v>0</v>
      </c>
      <c r="X239" s="256">
        <v>1.87</v>
      </c>
      <c r="Y239" s="256">
        <v>1.07</v>
      </c>
      <c r="Z239" s="256">
        <v>2</v>
      </c>
      <c r="AA239" s="256">
        <f t="shared" si="35"/>
        <v>4.0018000000000002</v>
      </c>
      <c r="AB239" s="228">
        <f t="shared" si="31"/>
        <v>1420639</v>
      </c>
      <c r="AC239" s="228">
        <f t="shared" si="32"/>
        <v>0</v>
      </c>
      <c r="AD239" s="228">
        <f t="shared" si="33"/>
        <v>0</v>
      </c>
      <c r="AE239" s="231"/>
      <c r="AF239" s="227" t="str">
        <f>IF(TYPE(VLOOKUP(AE239,[2]Catalogue!$F$2:$J$259,3,0))=16," ",VLOOKUP(AE239,[2]Catalogue!$F$2:$J$259,3,0))</f>
        <v xml:space="preserve"> </v>
      </c>
      <c r="AG239" s="228">
        <f>IF(TYPE(VLOOKUP(AE239,[2]Catalogue!$F$2:$J$259,5,0))=16,0,VLOOKUP(AE239,[2]Catalogue!$F$2:$J$259,5,0))</f>
        <v>0</v>
      </c>
      <c r="AH239" s="227"/>
      <c r="AI239" s="228">
        <f t="shared" si="36"/>
        <v>0</v>
      </c>
      <c r="AJ239" s="228" t="s">
        <v>1499</v>
      </c>
      <c r="AK239" s="261">
        <f t="shared" si="34"/>
        <v>1420639</v>
      </c>
      <c r="AL239" s="297"/>
    </row>
    <row r="240" spans="1:38">
      <c r="A240" s="400">
        <v>330</v>
      </c>
      <c r="B240" s="271"/>
      <c r="C240" s="258" t="s">
        <v>1271</v>
      </c>
      <c r="D240" s="258" t="s">
        <v>1272</v>
      </c>
      <c r="E240" s="258" t="s">
        <v>1273</v>
      </c>
      <c r="F240" s="258" t="s">
        <v>1274</v>
      </c>
      <c r="G240" s="258"/>
      <c r="H240" s="258"/>
      <c r="I240" s="258" t="s">
        <v>1269</v>
      </c>
      <c r="J240" s="258" t="s">
        <v>1270</v>
      </c>
      <c r="K240" s="227" t="s">
        <v>247</v>
      </c>
      <c r="L240" s="228">
        <f>IF(TYPE(VLOOKUP(K240,[2]Catalogue!$F$2:$J$259,5,0))=16,0,VLOOKUP(K240,[2]Catalogue!$F$2:$J$259,5,0))</f>
        <v>60000</v>
      </c>
      <c r="M240" s="227" t="s">
        <v>341</v>
      </c>
      <c r="N240" s="228">
        <f>IF(TYPE(VLOOKUP(M240,[2]Catalogue!$F$2:$J$259,5,0))=16,0,VLOOKUP(M240,[2]Catalogue!$F$2:$J$259,5,0))</f>
        <v>350000</v>
      </c>
      <c r="O240" s="227" t="s">
        <v>158</v>
      </c>
      <c r="P240" s="282" t="str">
        <f>IF(TYPE(VLOOKUP(O240,[2]Catalogue!$F$2:$J$259,3,0))=16," ",VLOOKUP(O240,[2]Catalogue!$F$2:$J$259,3,0))</f>
        <v>m2</v>
      </c>
      <c r="Q240" s="228">
        <f>IF(TYPE(VLOOKUP(O240,[2]Catalogue!$F$2:$J$259,5,0))=16,0,VLOOKUP(O240,[2]Catalogue!$F$2:$J$259,5,0))</f>
        <v>242000</v>
      </c>
      <c r="R240" s="227" t="s">
        <v>276</v>
      </c>
      <c r="S240" s="282" t="str">
        <f>IF(TYPE(VLOOKUP(R240,[2]Catalogue!$F$2:$J$259,3,0))=16," ",VLOOKUP(R240,[2]Catalogue!$F$2:$J$259,3,0))</f>
        <v>m2</v>
      </c>
      <c r="T240" s="228">
        <f>IF(TYPE(VLOOKUP(R240,[2]Catalogue!$F$2:$J$259,5,0))=16,0,VLOOKUP(R240,[2]Catalogue!$F$2:$J$259,5,0))</f>
        <v>60000</v>
      </c>
      <c r="U240" s="227"/>
      <c r="V240" s="227" t="str">
        <f>IF(TYPE(VLOOKUP(U240,[2]Catalogue!$F$2:$J$259,3,0))=16," ",VLOOKUP(U240,[2]Catalogue!$F$2:$J$259,3,0))</f>
        <v xml:space="preserve"> </v>
      </c>
      <c r="W240" s="228">
        <f>IF(TYPE(VLOOKUP(U240,[2]Catalogue!$F$2:$J$259,5,0))=16,0,VLOOKUP(U240,[2]Catalogue!$F$2:$J$259,5,0))</f>
        <v>0</v>
      </c>
      <c r="X240" s="256">
        <v>0.48</v>
      </c>
      <c r="Y240" s="256">
        <v>1.84</v>
      </c>
      <c r="Z240" s="256">
        <v>2</v>
      </c>
      <c r="AA240" s="256">
        <f t="shared" si="35"/>
        <v>1.7664</v>
      </c>
      <c r="AB240" s="228">
        <f t="shared" si="31"/>
        <v>427468.79999999999</v>
      </c>
      <c r="AC240" s="228">
        <f t="shared" si="32"/>
        <v>105984</v>
      </c>
      <c r="AD240" s="228">
        <f t="shared" si="33"/>
        <v>0</v>
      </c>
      <c r="AE240" s="227"/>
      <c r="AF240" s="227" t="str">
        <f>IF(TYPE(VLOOKUP(AE240,[2]Catalogue!$F$2:$J$259,3,0))=16," ",VLOOKUP(AE240,[2]Catalogue!$F$2:$J$259,3,0))</f>
        <v xml:space="preserve"> </v>
      </c>
      <c r="AG240" s="228">
        <f>IF(TYPE(VLOOKUP(AE240,[2]Catalogue!$F$2:$J$259,5,0))=16,0,VLOOKUP(AE240,[2]Catalogue!$F$2:$J$259,5,0))</f>
        <v>0</v>
      </c>
      <c r="AH240" s="227"/>
      <c r="AI240" s="228">
        <f t="shared" si="36"/>
        <v>0</v>
      </c>
      <c r="AJ240" s="228" t="s">
        <v>1563</v>
      </c>
      <c r="AK240" s="261">
        <f t="shared" si="34"/>
        <v>943452.8</v>
      </c>
      <c r="AL240" s="297"/>
    </row>
    <row r="241" spans="1:38">
      <c r="A241" s="401"/>
      <c r="B241" s="271"/>
      <c r="C241" s="258"/>
      <c r="D241" s="258"/>
      <c r="E241" s="258"/>
      <c r="F241" s="258"/>
      <c r="G241" s="258"/>
      <c r="H241" s="258"/>
      <c r="I241" s="258"/>
      <c r="J241" s="258"/>
      <c r="K241" s="227"/>
      <c r="L241" s="228"/>
      <c r="M241" s="227"/>
      <c r="N241" s="228"/>
      <c r="O241" s="227" t="s">
        <v>158</v>
      </c>
      <c r="P241" s="282" t="str">
        <f>IF(TYPE(VLOOKUP(O241,[2]Catalogue!$F$2:$J$259,3,0))=16," ",VLOOKUP(O241,[2]Catalogue!$F$2:$J$259,3,0))</f>
        <v>m2</v>
      </c>
      <c r="Q241" s="228">
        <f>IF(TYPE(VLOOKUP(O241,[2]Catalogue!$F$2:$J$259,5,0))=16,0,VLOOKUP(O241,[2]Catalogue!$F$2:$J$259,5,0))</f>
        <v>242000</v>
      </c>
      <c r="R241" s="227" t="s">
        <v>276</v>
      </c>
      <c r="S241" s="282" t="str">
        <f>IF(TYPE(VLOOKUP(R241,[2]Catalogue!$F$2:$J$259,3,0))=16," ",VLOOKUP(R241,[2]Catalogue!$F$2:$J$259,3,0))</f>
        <v>m2</v>
      </c>
      <c r="T241" s="228">
        <f>IF(TYPE(VLOOKUP(R241,[2]Catalogue!$F$2:$J$259,5,0))=16,0,VLOOKUP(R241,[2]Catalogue!$F$2:$J$259,5,0))</f>
        <v>60000</v>
      </c>
      <c r="U241" s="227"/>
      <c r="V241" s="227"/>
      <c r="W241" s="228"/>
      <c r="X241" s="256">
        <v>0.96</v>
      </c>
      <c r="Y241" s="256">
        <v>1.84</v>
      </c>
      <c r="Z241" s="256">
        <v>2</v>
      </c>
      <c r="AA241" s="256">
        <f t="shared" si="35"/>
        <v>3.5327999999999999</v>
      </c>
      <c r="AB241" s="228">
        <f t="shared" si="31"/>
        <v>854937.59999999998</v>
      </c>
      <c r="AC241" s="228">
        <f t="shared" si="32"/>
        <v>211968</v>
      </c>
      <c r="AD241" s="228"/>
      <c r="AE241" s="227"/>
      <c r="AF241" s="227"/>
      <c r="AG241" s="228"/>
      <c r="AH241" s="227"/>
      <c r="AI241" s="228"/>
      <c r="AJ241" s="228" t="s">
        <v>1564</v>
      </c>
      <c r="AK241" s="261">
        <f t="shared" si="34"/>
        <v>1066905.6000000001</v>
      </c>
      <c r="AL241" s="297"/>
    </row>
    <row r="242" spans="1:38" ht="22.5">
      <c r="A242" s="400">
        <v>331</v>
      </c>
      <c r="B242" s="271"/>
      <c r="C242" s="258" t="s">
        <v>1275</v>
      </c>
      <c r="D242" s="258" t="s">
        <v>1276</v>
      </c>
      <c r="E242" s="258">
        <v>3</v>
      </c>
      <c r="F242" s="258" t="s">
        <v>1277</v>
      </c>
      <c r="G242" s="258"/>
      <c r="H242" s="258"/>
      <c r="I242" s="258" t="s">
        <v>1269</v>
      </c>
      <c r="J242" s="258" t="s">
        <v>1270</v>
      </c>
      <c r="K242" s="227" t="s">
        <v>247</v>
      </c>
      <c r="L242" s="228">
        <f>IF(TYPE(VLOOKUP(K242,[2]Catalogue!$F$2:$J$259,5,0))=16,0,VLOOKUP(K242,[2]Catalogue!$F$2:$J$259,5,0))</f>
        <v>60000</v>
      </c>
      <c r="M242" s="227" t="s">
        <v>341</v>
      </c>
      <c r="N242" s="228">
        <f>IF(TYPE(VLOOKUP(M242,[2]Catalogue!$F$2:$J$259,5,0))=16,0,VLOOKUP(M242,[2]Catalogue!$F$2:$J$259,5,0))</f>
        <v>350000</v>
      </c>
      <c r="O242" s="227" t="s">
        <v>173</v>
      </c>
      <c r="P242" s="282" t="str">
        <f>IF(TYPE(VLOOKUP(O242,[2]Catalogue!$F$2:$J$259,3,0))=16," ",VLOOKUP(O242,[2]Catalogue!$F$2:$J$259,3,0))</f>
        <v>m2</v>
      </c>
      <c r="Q242" s="228">
        <f>IF(TYPE(VLOOKUP(O242,[2]Catalogue!$F$2:$J$259,5,0))=16,0,VLOOKUP(O242,[2]Catalogue!$F$2:$J$259,5,0))</f>
        <v>255000</v>
      </c>
      <c r="R242" s="227"/>
      <c r="S242" s="282" t="str">
        <f>IF(TYPE(VLOOKUP(R242,[2]Catalogue!$F$2:$J$259,3,0))=16," ",VLOOKUP(R242,[2]Catalogue!$F$2:$J$259,3,0))</f>
        <v xml:space="preserve"> </v>
      </c>
      <c r="T242" s="228">
        <f>IF(TYPE(VLOOKUP(R242,[2]Catalogue!$F$2:$J$259,5,0))=16,0,VLOOKUP(R242,[2]Catalogue!$F$2:$J$259,5,0))</f>
        <v>0</v>
      </c>
      <c r="U242" s="227"/>
      <c r="V242" s="227" t="str">
        <f>IF(TYPE(VLOOKUP(U242,[2]Catalogue!$F$2:$J$259,3,0))=16," ",VLOOKUP(U242,[2]Catalogue!$F$2:$J$259,3,0))</f>
        <v xml:space="preserve"> </v>
      </c>
      <c r="W242" s="228">
        <f>IF(TYPE(VLOOKUP(U242,[2]Catalogue!$F$2:$J$259,5,0))=16,0,VLOOKUP(U242,[2]Catalogue!$F$2:$J$259,5,0))</f>
        <v>0</v>
      </c>
      <c r="X242" s="256">
        <v>0.98</v>
      </c>
      <c r="Y242" s="256">
        <v>1.02</v>
      </c>
      <c r="Z242" s="256">
        <v>1</v>
      </c>
      <c r="AA242" s="256">
        <f t="shared" si="35"/>
        <v>0.99960000000000004</v>
      </c>
      <c r="AB242" s="228">
        <f t="shared" si="31"/>
        <v>254898</v>
      </c>
      <c r="AC242" s="228">
        <f t="shared" si="32"/>
        <v>0</v>
      </c>
      <c r="AD242" s="228">
        <f t="shared" si="33"/>
        <v>0</v>
      </c>
      <c r="AE242" s="227"/>
      <c r="AF242" s="227" t="str">
        <f>IF(TYPE(VLOOKUP(AE242,[2]Catalogue!$F$2:$J$259,3,0))=16," ",VLOOKUP(AE242,[2]Catalogue!$F$2:$J$259,3,0))</f>
        <v xml:space="preserve"> </v>
      </c>
      <c r="AG242" s="228">
        <f>IF(TYPE(VLOOKUP(AE242,[2]Catalogue!$F$2:$J$259,5,0))=16,0,VLOOKUP(AE242,[2]Catalogue!$F$2:$J$259,5,0))</f>
        <v>0</v>
      </c>
      <c r="AH242" s="227"/>
      <c r="AI242" s="228">
        <f t="shared" si="36"/>
        <v>0</v>
      </c>
      <c r="AJ242" s="228" t="s">
        <v>924</v>
      </c>
      <c r="AK242" s="261">
        <f t="shared" si="34"/>
        <v>664898</v>
      </c>
      <c r="AL242" s="297"/>
    </row>
    <row r="243" spans="1:38" ht="22.5">
      <c r="A243" s="401"/>
      <c r="B243" s="271"/>
      <c r="C243" s="258" t="s">
        <v>1275</v>
      </c>
      <c r="D243" s="258" t="s">
        <v>1276</v>
      </c>
      <c r="E243" s="258">
        <v>3</v>
      </c>
      <c r="F243" s="258" t="s">
        <v>1277</v>
      </c>
      <c r="G243" s="258"/>
      <c r="H243" s="258"/>
      <c r="I243" s="258" t="s">
        <v>1269</v>
      </c>
      <c r="J243" s="258" t="s">
        <v>1270</v>
      </c>
      <c r="K243" s="227"/>
      <c r="L243" s="228">
        <f>IF(TYPE(VLOOKUP(K243,[2]Catalogue!$F$2:$J$259,5,0))=16,0,VLOOKUP(K243,[2]Catalogue!$F$2:$J$259,5,0))</f>
        <v>0</v>
      </c>
      <c r="M243" s="227"/>
      <c r="N243" s="228">
        <f>IF(TYPE(VLOOKUP(M243,[2]Catalogue!$F$2:$J$259,5,0))=16,0,VLOOKUP(M243,[2]Catalogue!$F$2:$J$259,5,0))</f>
        <v>0</v>
      </c>
      <c r="O243" s="10" t="s">
        <v>86</v>
      </c>
      <c r="P243" s="282" t="str">
        <f>IF(TYPE(VLOOKUP(O243,[2]Catalogue!$F$2:$J$259,3,0))=16," ",VLOOKUP(O243,[2]Catalogue!$F$2:$J$259,3,0))</f>
        <v>m2</v>
      </c>
      <c r="Q243" s="228">
        <f>IF(TYPE(VLOOKUP(O243,[2]Catalogue!$F$2:$J$259,5,0))=16,0,VLOOKUP(O243,[2]Catalogue!$F$2:$J$259,5,0))</f>
        <v>88000</v>
      </c>
      <c r="R243" s="227"/>
      <c r="S243" s="282" t="str">
        <f>IF(TYPE(VLOOKUP(R243,[2]Catalogue!$F$2:$J$259,3,0))=16," ",VLOOKUP(R243,[2]Catalogue!$F$2:$J$259,3,0))</f>
        <v xml:space="preserve"> </v>
      </c>
      <c r="T243" s="228">
        <f>IF(TYPE(VLOOKUP(R243,[2]Catalogue!$F$2:$J$259,5,0))=16,0,VLOOKUP(R243,[2]Catalogue!$F$2:$J$259,5,0))</f>
        <v>0</v>
      </c>
      <c r="U243" s="227"/>
      <c r="V243" s="227" t="str">
        <f>IF(TYPE(VLOOKUP(U243,[2]Catalogue!$F$2:$J$259,3,0))=16," ",VLOOKUP(U243,[2]Catalogue!$F$2:$J$259,3,0))</f>
        <v xml:space="preserve"> </v>
      </c>
      <c r="W243" s="228">
        <f>IF(TYPE(VLOOKUP(U243,[2]Catalogue!$F$2:$J$259,5,0))=16,0,VLOOKUP(U243,[2]Catalogue!$F$2:$J$259,5,0))</f>
        <v>0</v>
      </c>
      <c r="X243" s="256">
        <v>1.6</v>
      </c>
      <c r="Y243" s="256">
        <v>0.48</v>
      </c>
      <c r="Z243" s="256">
        <v>1</v>
      </c>
      <c r="AA243" s="256">
        <f t="shared" si="35"/>
        <v>0.76800000000000002</v>
      </c>
      <c r="AB243" s="228">
        <f t="shared" ref="AB243:AB286" si="37">AA243*Q243</f>
        <v>67584</v>
      </c>
      <c r="AC243" s="228">
        <f t="shared" ref="AC243:AC286" si="38">T243*AA243</f>
        <v>0</v>
      </c>
      <c r="AD243" s="228">
        <f t="shared" ref="AD243:AD286" si="39">W243*AA243</f>
        <v>0</v>
      </c>
      <c r="AE243" s="227"/>
      <c r="AF243" s="227" t="str">
        <f>IF(TYPE(VLOOKUP(AE243,[2]Catalogue!$F$2:$J$259,3,0))=16," ",VLOOKUP(AE243,[2]Catalogue!$F$2:$J$259,3,0))</f>
        <v xml:space="preserve"> </v>
      </c>
      <c r="AG243" s="228">
        <f>IF(TYPE(VLOOKUP(AE243,[2]Catalogue!$F$2:$J$259,5,0))=16,0,VLOOKUP(AE243,[2]Catalogue!$F$2:$J$259,5,0))</f>
        <v>0</v>
      </c>
      <c r="AH243" s="227"/>
      <c r="AI243" s="228">
        <f t="shared" si="36"/>
        <v>0</v>
      </c>
      <c r="AJ243" s="228" t="s">
        <v>1565</v>
      </c>
      <c r="AK243" s="261">
        <f t="shared" ref="AK243:AK286" si="40">AI243+AC243+AD243+AB243+L243+N243</f>
        <v>67584</v>
      </c>
      <c r="AL243" s="297"/>
    </row>
    <row r="244" spans="1:38" s="265" customFormat="1">
      <c r="A244" s="407">
        <v>332</v>
      </c>
      <c r="B244" s="279"/>
      <c r="C244" s="298" t="s">
        <v>1278</v>
      </c>
      <c r="D244" s="298" t="s">
        <v>1279</v>
      </c>
      <c r="E244" s="298" t="s">
        <v>1280</v>
      </c>
      <c r="F244" s="298" t="s">
        <v>1281</v>
      </c>
      <c r="G244" s="298"/>
      <c r="H244" s="298" t="s">
        <v>1282</v>
      </c>
      <c r="I244" s="298" t="s">
        <v>1269</v>
      </c>
      <c r="J244" s="298" t="s">
        <v>1270</v>
      </c>
      <c r="K244" s="262" t="s">
        <v>247</v>
      </c>
      <c r="L244" s="263">
        <f>IF(TYPE(VLOOKUP(K244,[2]Catalogue!$F$2:$J$259,5,0))=16,0,VLOOKUP(K244,[2]Catalogue!$F$2:$J$259,5,0))</f>
        <v>60000</v>
      </c>
      <c r="M244" s="262" t="s">
        <v>341</v>
      </c>
      <c r="N244" s="263">
        <f>IF(TYPE(VLOOKUP(M244,[2]Catalogue!$F$2:$J$259,5,0))=16,0,VLOOKUP(M244,[2]Catalogue!$F$2:$J$259,5,0))</f>
        <v>350000</v>
      </c>
      <c r="O244" s="262" t="s">
        <v>173</v>
      </c>
      <c r="P244" s="299" t="str">
        <f>IF(TYPE(VLOOKUP(O244,[2]Catalogue!$F$2:$J$259,3,0))=16," ",VLOOKUP(O244,[2]Catalogue!$F$2:$J$259,3,0))</f>
        <v>m2</v>
      </c>
      <c r="Q244" s="263">
        <f>IF(TYPE(VLOOKUP(O244,[2]Catalogue!$F$2:$J$259,5,0))=16,0,VLOOKUP(O244,[2]Catalogue!$F$2:$J$259,5,0))</f>
        <v>255000</v>
      </c>
      <c r="R244" s="262"/>
      <c r="S244" s="299" t="str">
        <f>IF(TYPE(VLOOKUP(R244,[2]Catalogue!$F$2:$J$259,3,0))=16," ",VLOOKUP(R244,[2]Catalogue!$F$2:$J$259,3,0))</f>
        <v xml:space="preserve"> </v>
      </c>
      <c r="T244" s="263">
        <f>IF(TYPE(VLOOKUP(R244,[2]Catalogue!$F$2:$J$259,5,0))=16,0,VLOOKUP(R244,[2]Catalogue!$F$2:$J$259,5,0))</f>
        <v>0</v>
      </c>
      <c r="U244" s="262"/>
      <c r="V244" s="262" t="str">
        <f>IF(TYPE(VLOOKUP(U244,[2]Catalogue!$F$2:$J$259,3,0))=16," ",VLOOKUP(U244,[2]Catalogue!$F$2:$J$259,3,0))</f>
        <v xml:space="preserve"> </v>
      </c>
      <c r="W244" s="263">
        <f>IF(TYPE(VLOOKUP(U244,[2]Catalogue!$F$2:$J$259,5,0))=16,0,VLOOKUP(U244,[2]Catalogue!$F$2:$J$259,5,0))</f>
        <v>0</v>
      </c>
      <c r="X244" s="264">
        <v>2.2200000000000002</v>
      </c>
      <c r="Y244" s="264">
        <v>0.96</v>
      </c>
      <c r="Z244" s="264">
        <v>1</v>
      </c>
      <c r="AA244" s="264">
        <f t="shared" si="35"/>
        <v>2.1312000000000002</v>
      </c>
      <c r="AB244" s="263">
        <f t="shared" si="37"/>
        <v>543456</v>
      </c>
      <c r="AC244" s="263">
        <f t="shared" si="38"/>
        <v>0</v>
      </c>
      <c r="AD244" s="263">
        <f t="shared" si="39"/>
        <v>0</v>
      </c>
      <c r="AE244" s="262"/>
      <c r="AF244" s="262" t="str">
        <f>IF(TYPE(VLOOKUP(AE244,[2]Catalogue!$F$2:$J$259,3,0))=16," ",VLOOKUP(AE244,[2]Catalogue!$F$2:$J$259,3,0))</f>
        <v xml:space="preserve"> </v>
      </c>
      <c r="AG244" s="263">
        <f>IF(TYPE(VLOOKUP(AE244,[2]Catalogue!$F$2:$J$259,5,0))=16,0,VLOOKUP(AE244,[2]Catalogue!$F$2:$J$259,5,0))</f>
        <v>0</v>
      </c>
      <c r="AH244" s="262"/>
      <c r="AI244" s="263">
        <f t="shared" si="36"/>
        <v>0</v>
      </c>
      <c r="AJ244" s="263" t="s">
        <v>939</v>
      </c>
      <c r="AK244" s="261">
        <f t="shared" si="40"/>
        <v>953456</v>
      </c>
      <c r="AL244" s="300"/>
    </row>
    <row r="245" spans="1:38" s="265" customFormat="1">
      <c r="A245" s="407"/>
      <c r="B245" s="279"/>
      <c r="C245" s="298" t="s">
        <v>1278</v>
      </c>
      <c r="D245" s="298" t="s">
        <v>1279</v>
      </c>
      <c r="E245" s="298" t="s">
        <v>1280</v>
      </c>
      <c r="F245" s="298" t="s">
        <v>1281</v>
      </c>
      <c r="G245" s="298"/>
      <c r="H245" s="298" t="s">
        <v>1282</v>
      </c>
      <c r="I245" s="298" t="s">
        <v>1269</v>
      </c>
      <c r="J245" s="298" t="s">
        <v>1270</v>
      </c>
      <c r="K245" s="262"/>
      <c r="L245" s="263">
        <f>IF(TYPE(VLOOKUP(K245,[2]Catalogue!$F$2:$J$259,5,0))=16,0,VLOOKUP(K245,[2]Catalogue!$F$2:$J$259,5,0))</f>
        <v>0</v>
      </c>
      <c r="M245" s="262"/>
      <c r="N245" s="263">
        <f>IF(TYPE(VLOOKUP(M245,[2]Catalogue!$F$2:$J$259,5,0))=16,0,VLOOKUP(M245,[2]Catalogue!$F$2:$J$259,5,0))</f>
        <v>0</v>
      </c>
      <c r="O245" s="262" t="s">
        <v>182</v>
      </c>
      <c r="P245" s="299" t="str">
        <f>IF(TYPE(VLOOKUP(O245,[2]Catalogue!$F$2:$J$259,3,0))=16," ",VLOOKUP(O245,[2]Catalogue!$F$2:$J$259,3,0))</f>
        <v>m2</v>
      </c>
      <c r="Q245" s="263">
        <f>IF(TYPE(VLOOKUP(O245,[2]Catalogue!$F$2:$J$259,5,0))=16,0,VLOOKUP(O245,[2]Catalogue!$F$2:$J$259,5,0))</f>
        <v>355000</v>
      </c>
      <c r="R245" s="262" t="s">
        <v>280</v>
      </c>
      <c r="S245" s="299" t="str">
        <f>IF(TYPE(VLOOKUP(R245,[2]Catalogue!$F$2:$J$259,3,0))=16," ",VLOOKUP(R245,[2]Catalogue!$F$2:$J$259,3,0))</f>
        <v>m2</v>
      </c>
      <c r="T245" s="263">
        <f>IF(TYPE(VLOOKUP(R245,[2]Catalogue!$F$2:$J$259,5,0))=16,0,VLOOKUP(R245,[2]Catalogue!$F$2:$J$259,5,0))</f>
        <v>60000</v>
      </c>
      <c r="U245" s="262"/>
      <c r="V245" s="262" t="str">
        <f>IF(TYPE(VLOOKUP(U245,[2]Catalogue!$F$2:$J$259,3,0))=16," ",VLOOKUP(U245,[2]Catalogue!$F$2:$J$259,3,0))</f>
        <v xml:space="preserve"> </v>
      </c>
      <c r="W245" s="263">
        <f>IF(TYPE(VLOOKUP(U245,[2]Catalogue!$F$2:$J$259,5,0))=16,0,VLOOKUP(U245,[2]Catalogue!$F$2:$J$259,5,0))</f>
        <v>0</v>
      </c>
      <c r="X245" s="264">
        <v>1.05</v>
      </c>
      <c r="Y245" s="264">
        <v>0.8</v>
      </c>
      <c r="Z245" s="264">
        <v>1</v>
      </c>
      <c r="AA245" s="264">
        <f t="shared" si="35"/>
        <v>0.84000000000000008</v>
      </c>
      <c r="AB245" s="263">
        <f t="shared" si="37"/>
        <v>298200</v>
      </c>
      <c r="AC245" s="263">
        <f t="shared" si="38"/>
        <v>50400.000000000007</v>
      </c>
      <c r="AD245" s="263">
        <f t="shared" si="39"/>
        <v>0</v>
      </c>
      <c r="AE245" s="262"/>
      <c r="AF245" s="262" t="str">
        <f>IF(TYPE(VLOOKUP(AE245,[2]Catalogue!$F$2:$J$259,3,0))=16," ",VLOOKUP(AE245,[2]Catalogue!$F$2:$J$259,3,0))</f>
        <v xml:space="preserve"> </v>
      </c>
      <c r="AG245" s="263">
        <f>IF(TYPE(VLOOKUP(AE245,[2]Catalogue!$F$2:$J$259,5,0))=16,0,VLOOKUP(AE245,[2]Catalogue!$F$2:$J$259,5,0))</f>
        <v>0</v>
      </c>
      <c r="AH245" s="262"/>
      <c r="AI245" s="263">
        <f t="shared" si="36"/>
        <v>0</v>
      </c>
      <c r="AJ245" s="263" t="s">
        <v>1494</v>
      </c>
      <c r="AK245" s="261">
        <f t="shared" si="40"/>
        <v>348600</v>
      </c>
      <c r="AL245" s="300"/>
    </row>
    <row r="246" spans="1:38" s="265" customFormat="1">
      <c r="A246" s="407"/>
      <c r="B246" s="279"/>
      <c r="C246" s="298" t="s">
        <v>1278</v>
      </c>
      <c r="D246" s="298" t="s">
        <v>1279</v>
      </c>
      <c r="E246" s="298" t="s">
        <v>1280</v>
      </c>
      <c r="F246" s="298" t="s">
        <v>1281</v>
      </c>
      <c r="G246" s="298"/>
      <c r="H246" s="298" t="s">
        <v>1282</v>
      </c>
      <c r="I246" s="298" t="s">
        <v>1269</v>
      </c>
      <c r="J246" s="298" t="s">
        <v>1270</v>
      </c>
      <c r="K246" s="262"/>
      <c r="L246" s="263">
        <f>IF(TYPE(VLOOKUP(K246,[2]Catalogue!$F$2:$J$259,5,0))=16,0,VLOOKUP(K246,[2]Catalogue!$F$2:$J$259,5,0))</f>
        <v>0</v>
      </c>
      <c r="M246" s="262"/>
      <c r="N246" s="263">
        <f>IF(TYPE(VLOOKUP(M246,[2]Catalogue!$F$2:$J$259,5,0))=16,0,VLOOKUP(M246,[2]Catalogue!$F$2:$J$259,5,0))</f>
        <v>0</v>
      </c>
      <c r="O246" s="262" t="s">
        <v>182</v>
      </c>
      <c r="P246" s="299" t="str">
        <f>IF(TYPE(VLOOKUP(O246,[2]Catalogue!$F$2:$J$259,3,0))=16," ",VLOOKUP(O246,[2]Catalogue!$F$2:$J$259,3,0))</f>
        <v>m2</v>
      </c>
      <c r="Q246" s="263">
        <f>IF(TYPE(VLOOKUP(O246,[2]Catalogue!$F$2:$J$259,5,0))=16,0,VLOOKUP(O246,[2]Catalogue!$F$2:$J$259,5,0))</f>
        <v>355000</v>
      </c>
      <c r="R246" s="262" t="s">
        <v>280</v>
      </c>
      <c r="S246" s="299" t="str">
        <f>IF(TYPE(VLOOKUP(R246,[2]Catalogue!$F$2:$J$259,3,0))=16," ",VLOOKUP(R246,[2]Catalogue!$F$2:$J$259,3,0))</f>
        <v>m2</v>
      </c>
      <c r="T246" s="263">
        <f>IF(TYPE(VLOOKUP(R246,[2]Catalogue!$F$2:$J$259,5,0))=16,0,VLOOKUP(R246,[2]Catalogue!$F$2:$J$259,5,0))</f>
        <v>60000</v>
      </c>
      <c r="U246" s="262"/>
      <c r="V246" s="262" t="str">
        <f>IF(TYPE(VLOOKUP(U246,[2]Catalogue!$F$2:$J$259,3,0))=16," ",VLOOKUP(U246,[2]Catalogue!$F$2:$J$259,3,0))</f>
        <v xml:space="preserve"> </v>
      </c>
      <c r="W246" s="263">
        <f>IF(TYPE(VLOOKUP(U246,[2]Catalogue!$F$2:$J$259,5,0))=16,0,VLOOKUP(U246,[2]Catalogue!$F$2:$J$259,5,0))</f>
        <v>0</v>
      </c>
      <c r="X246" s="264">
        <v>1.02</v>
      </c>
      <c r="Y246" s="264">
        <v>0.68</v>
      </c>
      <c r="Z246" s="264">
        <v>1</v>
      </c>
      <c r="AA246" s="264">
        <f t="shared" si="35"/>
        <v>0.69360000000000011</v>
      </c>
      <c r="AB246" s="263">
        <f t="shared" si="37"/>
        <v>246228.00000000003</v>
      </c>
      <c r="AC246" s="263">
        <f t="shared" si="38"/>
        <v>41616.000000000007</v>
      </c>
      <c r="AD246" s="263">
        <f t="shared" si="39"/>
        <v>0</v>
      </c>
      <c r="AE246" s="262"/>
      <c r="AF246" s="262" t="str">
        <f>IF(TYPE(VLOOKUP(AE246,[2]Catalogue!$F$2:$J$259,3,0))=16," ",VLOOKUP(AE246,[2]Catalogue!$F$2:$J$259,3,0))</f>
        <v xml:space="preserve"> </v>
      </c>
      <c r="AG246" s="263">
        <f>IF(TYPE(VLOOKUP(AE246,[2]Catalogue!$F$2:$J$259,5,0))=16,0,VLOOKUP(AE246,[2]Catalogue!$F$2:$J$259,5,0))</f>
        <v>0</v>
      </c>
      <c r="AH246" s="262"/>
      <c r="AI246" s="263">
        <f t="shared" si="36"/>
        <v>0</v>
      </c>
      <c r="AJ246" s="263" t="s">
        <v>1519</v>
      </c>
      <c r="AK246" s="261">
        <f t="shared" si="40"/>
        <v>287844.00000000006</v>
      </c>
      <c r="AL246" s="300"/>
    </row>
    <row r="247" spans="1:38" s="265" customFormat="1">
      <c r="A247" s="407"/>
      <c r="B247" s="279"/>
      <c r="C247" s="298" t="s">
        <v>1278</v>
      </c>
      <c r="D247" s="298" t="s">
        <v>1279</v>
      </c>
      <c r="E247" s="298" t="s">
        <v>1280</v>
      </c>
      <c r="F247" s="298" t="s">
        <v>1281</v>
      </c>
      <c r="G247" s="298"/>
      <c r="H247" s="298" t="s">
        <v>1282</v>
      </c>
      <c r="I247" s="298" t="s">
        <v>1269</v>
      </c>
      <c r="J247" s="298" t="s">
        <v>1270</v>
      </c>
      <c r="K247" s="262"/>
      <c r="L247" s="263">
        <f>IF(TYPE(VLOOKUP(K247,[2]Catalogue!$F$2:$J$259,5,0))=16,0,VLOOKUP(K247,[2]Catalogue!$F$2:$J$259,5,0))</f>
        <v>0</v>
      </c>
      <c r="M247" s="262"/>
      <c r="N247" s="263">
        <f>IF(TYPE(VLOOKUP(M247,[2]Catalogue!$F$2:$J$259,5,0))=16,0,VLOOKUP(M247,[2]Catalogue!$F$2:$J$259,5,0))</f>
        <v>0</v>
      </c>
      <c r="O247" s="262" t="s">
        <v>182</v>
      </c>
      <c r="P247" s="299" t="str">
        <f>IF(TYPE(VLOOKUP(O247,[2]Catalogue!$F$2:$J$259,3,0))=16," ",VLOOKUP(O247,[2]Catalogue!$F$2:$J$259,3,0))</f>
        <v>m2</v>
      </c>
      <c r="Q247" s="263">
        <f>IF(TYPE(VLOOKUP(O247,[2]Catalogue!$F$2:$J$259,5,0))=16,0,VLOOKUP(O247,[2]Catalogue!$F$2:$J$259,5,0))</f>
        <v>355000</v>
      </c>
      <c r="R247" s="262" t="s">
        <v>280</v>
      </c>
      <c r="S247" s="299" t="str">
        <f>IF(TYPE(VLOOKUP(R247,[2]Catalogue!$F$2:$J$259,3,0))=16," ",VLOOKUP(R247,[2]Catalogue!$F$2:$J$259,3,0))</f>
        <v>m2</v>
      </c>
      <c r="T247" s="263">
        <f>IF(TYPE(VLOOKUP(R247,[2]Catalogue!$F$2:$J$259,5,0))=16,0,VLOOKUP(R247,[2]Catalogue!$F$2:$J$259,5,0))</f>
        <v>60000</v>
      </c>
      <c r="U247" s="262"/>
      <c r="V247" s="262" t="str">
        <f>IF(TYPE(VLOOKUP(U247,[2]Catalogue!$F$2:$J$259,3,0))=16," ",VLOOKUP(U247,[2]Catalogue!$F$2:$J$259,3,0))</f>
        <v xml:space="preserve"> </v>
      </c>
      <c r="W247" s="263">
        <f>IF(TYPE(VLOOKUP(U247,[2]Catalogue!$F$2:$J$259,5,0))=16,0,VLOOKUP(U247,[2]Catalogue!$F$2:$J$259,5,0))</f>
        <v>0</v>
      </c>
      <c r="X247" s="264">
        <v>3.85</v>
      </c>
      <c r="Y247" s="264">
        <v>0.6</v>
      </c>
      <c r="Z247" s="264">
        <v>1</v>
      </c>
      <c r="AA247" s="264">
        <f t="shared" si="35"/>
        <v>2.31</v>
      </c>
      <c r="AB247" s="263">
        <f t="shared" si="37"/>
        <v>820050</v>
      </c>
      <c r="AC247" s="263">
        <f t="shared" si="38"/>
        <v>138600</v>
      </c>
      <c r="AD247" s="263">
        <f t="shared" si="39"/>
        <v>0</v>
      </c>
      <c r="AE247" s="262"/>
      <c r="AF247" s="262" t="str">
        <f>IF(TYPE(VLOOKUP(AE247,[2]Catalogue!$F$2:$J$259,3,0))=16," ",VLOOKUP(AE247,[2]Catalogue!$F$2:$J$259,3,0))</f>
        <v xml:space="preserve"> </v>
      </c>
      <c r="AG247" s="263">
        <f>IF(TYPE(VLOOKUP(AE247,[2]Catalogue!$F$2:$J$259,5,0))=16,0,VLOOKUP(AE247,[2]Catalogue!$F$2:$J$259,5,0))</f>
        <v>0</v>
      </c>
      <c r="AH247" s="262"/>
      <c r="AI247" s="263">
        <f t="shared" si="36"/>
        <v>0</v>
      </c>
      <c r="AJ247" s="263" t="s">
        <v>1051</v>
      </c>
      <c r="AK247" s="261">
        <f t="shared" si="40"/>
        <v>958650</v>
      </c>
      <c r="AL247" s="300"/>
    </row>
    <row r="248" spans="1:38" s="265" customFormat="1">
      <c r="A248" s="407"/>
      <c r="B248" s="279"/>
      <c r="C248" s="298" t="s">
        <v>1278</v>
      </c>
      <c r="D248" s="298" t="s">
        <v>1279</v>
      </c>
      <c r="E248" s="298" t="s">
        <v>1280</v>
      </c>
      <c r="F248" s="298" t="s">
        <v>1281</v>
      </c>
      <c r="G248" s="298"/>
      <c r="H248" s="298" t="s">
        <v>1282</v>
      </c>
      <c r="I248" s="298" t="s">
        <v>1269</v>
      </c>
      <c r="J248" s="298" t="s">
        <v>1270</v>
      </c>
      <c r="K248" s="262"/>
      <c r="L248" s="263">
        <f>IF(TYPE(VLOOKUP(K248,[2]Catalogue!$F$2:$J$259,5,0))=16,0,VLOOKUP(K248,[2]Catalogue!$F$2:$J$259,5,0))</f>
        <v>0</v>
      </c>
      <c r="M248" s="262"/>
      <c r="N248" s="263">
        <f>IF(TYPE(VLOOKUP(M248,[2]Catalogue!$F$2:$J$259,5,0))=16,0,VLOOKUP(M248,[2]Catalogue!$F$2:$J$259,5,0))</f>
        <v>0</v>
      </c>
      <c r="O248" s="262" t="s">
        <v>158</v>
      </c>
      <c r="P248" s="299" t="str">
        <f>IF(TYPE(VLOOKUP(O248,[2]Catalogue!$F$2:$J$259,3,0))=16," ",VLOOKUP(O248,[2]Catalogue!$F$2:$J$259,3,0))</f>
        <v>m2</v>
      </c>
      <c r="Q248" s="263">
        <f>IF(TYPE(VLOOKUP(O248,[2]Catalogue!$F$2:$J$259,5,0))=16,0,VLOOKUP(O248,[2]Catalogue!$F$2:$J$259,5,0))</f>
        <v>242000</v>
      </c>
      <c r="R248" s="262" t="s">
        <v>276</v>
      </c>
      <c r="S248" s="299" t="str">
        <f>IF(TYPE(VLOOKUP(R248,[2]Catalogue!$F$2:$J$259,3,0))=16," ",VLOOKUP(R248,[2]Catalogue!$F$2:$J$259,3,0))</f>
        <v>m2</v>
      </c>
      <c r="T248" s="263">
        <f>IF(TYPE(VLOOKUP(R248,[2]Catalogue!$F$2:$J$259,5,0))=16,0,VLOOKUP(R248,[2]Catalogue!$F$2:$J$259,5,0))</f>
        <v>60000</v>
      </c>
      <c r="U248" s="262"/>
      <c r="V248" s="262" t="str">
        <f>IF(TYPE(VLOOKUP(U248,[2]Catalogue!$F$2:$J$259,3,0))=16," ",VLOOKUP(U248,[2]Catalogue!$F$2:$J$259,3,0))</f>
        <v xml:space="preserve"> </v>
      </c>
      <c r="W248" s="263">
        <f>IF(TYPE(VLOOKUP(U248,[2]Catalogue!$F$2:$J$259,5,0))=16,0,VLOOKUP(U248,[2]Catalogue!$F$2:$J$259,5,0))</f>
        <v>0</v>
      </c>
      <c r="X248" s="264">
        <v>0.41</v>
      </c>
      <c r="Y248" s="264">
        <v>2.2400000000000002</v>
      </c>
      <c r="Z248" s="264">
        <v>1</v>
      </c>
      <c r="AA248" s="264">
        <f t="shared" si="35"/>
        <v>0.91839999999999999</v>
      </c>
      <c r="AB248" s="263">
        <f t="shared" si="37"/>
        <v>222252.79999999999</v>
      </c>
      <c r="AC248" s="263">
        <f t="shared" si="38"/>
        <v>55104</v>
      </c>
      <c r="AD248" s="263">
        <f t="shared" si="39"/>
        <v>0</v>
      </c>
      <c r="AE248" s="262"/>
      <c r="AF248" s="262" t="str">
        <f>IF(TYPE(VLOOKUP(AE248,[2]Catalogue!$F$2:$J$259,3,0))=16," ",VLOOKUP(AE248,[2]Catalogue!$F$2:$J$259,3,0))</f>
        <v xml:space="preserve"> </v>
      </c>
      <c r="AG248" s="263">
        <f>IF(TYPE(VLOOKUP(AE248,[2]Catalogue!$F$2:$J$259,5,0))=16,0,VLOOKUP(AE248,[2]Catalogue!$F$2:$J$259,5,0))</f>
        <v>0</v>
      </c>
      <c r="AH248" s="262"/>
      <c r="AI248" s="263">
        <f t="shared" si="36"/>
        <v>0</v>
      </c>
      <c r="AJ248" s="263" t="s">
        <v>1191</v>
      </c>
      <c r="AK248" s="261">
        <f t="shared" si="40"/>
        <v>277356.79999999999</v>
      </c>
      <c r="AL248" s="300"/>
    </row>
    <row r="249" spans="1:38">
      <c r="A249" s="402">
        <v>333</v>
      </c>
      <c r="B249" s="271"/>
      <c r="C249" s="258" t="s">
        <v>1283</v>
      </c>
      <c r="D249" s="258" t="s">
        <v>1284</v>
      </c>
      <c r="E249" s="258" t="s">
        <v>1285</v>
      </c>
      <c r="F249" s="258" t="s">
        <v>1286</v>
      </c>
      <c r="G249" s="258"/>
      <c r="H249" s="258"/>
      <c r="I249" s="258" t="s">
        <v>1269</v>
      </c>
      <c r="J249" s="258" t="s">
        <v>1270</v>
      </c>
      <c r="K249" s="227" t="s">
        <v>247</v>
      </c>
      <c r="L249" s="228">
        <f>IF(TYPE(VLOOKUP(K249,[2]Catalogue!$F$2:$J$259,5,0))=16,0,VLOOKUP(K249,[2]Catalogue!$F$2:$J$259,5,0))</f>
        <v>60000</v>
      </c>
      <c r="M249" s="227" t="s">
        <v>170</v>
      </c>
      <c r="N249" s="228">
        <f>IF(TYPE(VLOOKUP(M249,[2]Catalogue!$F$2:$J$259,5,0))=16,0,VLOOKUP(M249,[2]Catalogue!$F$2:$J$259,5,0))</f>
        <v>190000</v>
      </c>
      <c r="O249" s="227" t="s">
        <v>170</v>
      </c>
      <c r="P249" s="282" t="str">
        <f>IF(TYPE(VLOOKUP(O249,[2]Catalogue!$F$2:$J$259,3,0))=16," ",VLOOKUP(O249,[2]Catalogue!$F$2:$J$259,3,0))</f>
        <v>m2</v>
      </c>
      <c r="Q249" s="228">
        <f>IF(TYPE(VLOOKUP(O249,[2]Catalogue!$F$2:$J$259,5,0))=16,0,VLOOKUP(O249,[2]Catalogue!$F$2:$J$259,5,0))</f>
        <v>190000</v>
      </c>
      <c r="R249" s="227"/>
      <c r="S249" s="282" t="str">
        <f>IF(TYPE(VLOOKUP(R249,[2]Catalogue!$F$2:$J$259,3,0))=16," ",VLOOKUP(R249,[2]Catalogue!$F$2:$J$259,3,0))</f>
        <v xml:space="preserve"> </v>
      </c>
      <c r="T249" s="228">
        <f>IF(TYPE(VLOOKUP(R249,[2]Catalogue!$F$2:$J$259,5,0))=16,0,VLOOKUP(R249,[2]Catalogue!$F$2:$J$259,5,0))</f>
        <v>0</v>
      </c>
      <c r="U249" s="227"/>
      <c r="V249" s="227" t="str">
        <f>IF(TYPE(VLOOKUP(U249,[2]Catalogue!$F$2:$J$259,3,0))=16," ",VLOOKUP(U249,[2]Catalogue!$F$2:$J$259,3,0))</f>
        <v xml:space="preserve"> </v>
      </c>
      <c r="W249" s="228">
        <f>IF(TYPE(VLOOKUP(U249,[2]Catalogue!$F$2:$J$259,5,0))=16,0,VLOOKUP(U249,[2]Catalogue!$F$2:$J$259,5,0))</f>
        <v>0</v>
      </c>
      <c r="X249" s="256">
        <v>1.4</v>
      </c>
      <c r="Y249" s="256">
        <v>0.92</v>
      </c>
      <c r="Z249" s="256">
        <v>2</v>
      </c>
      <c r="AA249" s="256">
        <f t="shared" si="35"/>
        <v>2.5760000000000001</v>
      </c>
      <c r="AB249" s="228">
        <f t="shared" si="37"/>
        <v>489440</v>
      </c>
      <c r="AC249" s="228">
        <f t="shared" si="38"/>
        <v>0</v>
      </c>
      <c r="AD249" s="228">
        <f t="shared" si="39"/>
        <v>0</v>
      </c>
      <c r="AE249" s="227"/>
      <c r="AF249" s="227" t="str">
        <f>IF(TYPE(VLOOKUP(AE249,[2]Catalogue!$F$2:$J$259,3,0))=16," ",VLOOKUP(AE249,[2]Catalogue!$F$2:$J$259,3,0))</f>
        <v xml:space="preserve"> </v>
      </c>
      <c r="AG249" s="228">
        <f>IF(TYPE(VLOOKUP(AE249,[2]Catalogue!$F$2:$J$259,5,0))=16,0,VLOOKUP(AE249,[2]Catalogue!$F$2:$J$259,5,0))</f>
        <v>0</v>
      </c>
      <c r="AH249" s="227"/>
      <c r="AI249" s="228">
        <f t="shared" si="36"/>
        <v>0</v>
      </c>
      <c r="AJ249" s="228" t="s">
        <v>1222</v>
      </c>
      <c r="AK249" s="261">
        <f t="shared" si="40"/>
        <v>739440</v>
      </c>
      <c r="AL249" s="297"/>
    </row>
    <row r="250" spans="1:38">
      <c r="A250" s="402"/>
      <c r="B250" s="271"/>
      <c r="C250" s="258" t="s">
        <v>1283</v>
      </c>
      <c r="D250" s="258" t="s">
        <v>1284</v>
      </c>
      <c r="E250" s="258" t="s">
        <v>1285</v>
      </c>
      <c r="F250" s="258" t="s">
        <v>1286</v>
      </c>
      <c r="G250" s="258"/>
      <c r="H250" s="258"/>
      <c r="I250" s="258" t="s">
        <v>1269</v>
      </c>
      <c r="J250" s="258" t="s">
        <v>1270</v>
      </c>
      <c r="K250" s="227"/>
      <c r="L250" s="228">
        <f>IF(TYPE(VLOOKUP(K250,[2]Catalogue!$F$2:$J$259,5,0))=16,0,VLOOKUP(K250,[2]Catalogue!$F$2:$J$259,5,0))</f>
        <v>0</v>
      </c>
      <c r="M250" s="227"/>
      <c r="N250" s="228">
        <f>IF(TYPE(VLOOKUP(M250,[2]Catalogue!$F$2:$J$259,5,0))=16,0,VLOOKUP(M250,[2]Catalogue!$F$2:$J$259,5,0))</f>
        <v>0</v>
      </c>
      <c r="O250" s="227" t="s">
        <v>170</v>
      </c>
      <c r="P250" s="282" t="str">
        <f>IF(TYPE(VLOOKUP(O250,[2]Catalogue!$F$2:$J$259,3,0))=16," ",VLOOKUP(O250,[2]Catalogue!$F$2:$J$259,3,0))</f>
        <v>m2</v>
      </c>
      <c r="Q250" s="228">
        <f>IF(TYPE(VLOOKUP(O250,[2]Catalogue!$F$2:$J$259,5,0))=16,0,VLOOKUP(O250,[2]Catalogue!$F$2:$J$259,5,0))</f>
        <v>190000</v>
      </c>
      <c r="R250" s="227"/>
      <c r="S250" s="282" t="str">
        <f>IF(TYPE(VLOOKUP(R250,[2]Catalogue!$F$2:$J$259,3,0))=16," ",VLOOKUP(R250,[2]Catalogue!$F$2:$J$259,3,0))</f>
        <v xml:space="preserve"> </v>
      </c>
      <c r="T250" s="228">
        <f>IF(TYPE(VLOOKUP(R250,[2]Catalogue!$F$2:$J$259,5,0))=16,0,VLOOKUP(R250,[2]Catalogue!$F$2:$J$259,5,0))</f>
        <v>0</v>
      </c>
      <c r="U250" s="227"/>
      <c r="V250" s="227" t="str">
        <f>IF(TYPE(VLOOKUP(U250,[2]Catalogue!$F$2:$J$259,3,0))=16," ",VLOOKUP(U250,[2]Catalogue!$F$2:$J$259,3,0))</f>
        <v xml:space="preserve"> </v>
      </c>
      <c r="W250" s="228">
        <f>IF(TYPE(VLOOKUP(U250,[2]Catalogue!$F$2:$J$259,5,0))=16,0,VLOOKUP(U250,[2]Catalogue!$F$2:$J$259,5,0))</f>
        <v>0</v>
      </c>
      <c r="X250" s="256">
        <v>1.35</v>
      </c>
      <c r="Y250" s="256">
        <v>0.92</v>
      </c>
      <c r="Z250" s="256">
        <v>1</v>
      </c>
      <c r="AA250" s="256">
        <f t="shared" si="35"/>
        <v>1.2420000000000002</v>
      </c>
      <c r="AB250" s="228">
        <f t="shared" si="37"/>
        <v>235980.00000000003</v>
      </c>
      <c r="AC250" s="228">
        <f t="shared" si="38"/>
        <v>0</v>
      </c>
      <c r="AD250" s="228">
        <f t="shared" si="39"/>
        <v>0</v>
      </c>
      <c r="AE250" s="227"/>
      <c r="AF250" s="227" t="str">
        <f>IF(TYPE(VLOOKUP(AE250,[2]Catalogue!$F$2:$J$259,3,0))=16," ",VLOOKUP(AE250,[2]Catalogue!$F$2:$J$259,3,0))</f>
        <v xml:space="preserve"> </v>
      </c>
      <c r="AG250" s="228">
        <f>IF(TYPE(VLOOKUP(AE250,[2]Catalogue!$F$2:$J$259,5,0))=16,0,VLOOKUP(AE250,[2]Catalogue!$F$2:$J$259,5,0))</f>
        <v>0</v>
      </c>
      <c r="AH250" s="227"/>
      <c r="AI250" s="228">
        <f t="shared" si="36"/>
        <v>0</v>
      </c>
      <c r="AJ250" s="228" t="s">
        <v>921</v>
      </c>
      <c r="AK250" s="261">
        <f t="shared" si="40"/>
        <v>235980.00000000003</v>
      </c>
      <c r="AL250" s="297"/>
    </row>
    <row r="251" spans="1:38">
      <c r="A251" s="402"/>
      <c r="B251" s="271"/>
      <c r="C251" s="258" t="s">
        <v>1283</v>
      </c>
      <c r="D251" s="258" t="s">
        <v>1284</v>
      </c>
      <c r="E251" s="258" t="s">
        <v>1285</v>
      </c>
      <c r="F251" s="258" t="s">
        <v>1286</v>
      </c>
      <c r="G251" s="258"/>
      <c r="H251" s="258"/>
      <c r="I251" s="258" t="s">
        <v>1269</v>
      </c>
      <c r="J251" s="258" t="s">
        <v>1270</v>
      </c>
      <c r="K251" s="227"/>
      <c r="L251" s="228">
        <f>IF(TYPE(VLOOKUP(K251,[2]Catalogue!$F$2:$J$259,5,0))=16,0,VLOOKUP(K251,[2]Catalogue!$F$2:$J$259,5,0))</f>
        <v>0</v>
      </c>
      <c r="M251" s="227"/>
      <c r="N251" s="228">
        <f>IF(TYPE(VLOOKUP(M251,[2]Catalogue!$F$2:$J$259,5,0))=16,0,VLOOKUP(M251,[2]Catalogue!$F$2:$J$259,5,0))</f>
        <v>0</v>
      </c>
      <c r="O251" s="227" t="s">
        <v>161</v>
      </c>
      <c r="P251" s="282" t="str">
        <f>IF(TYPE(VLOOKUP(O251,[2]Catalogue!$F$2:$J$259,3,0))=16," ",VLOOKUP(O251,[2]Catalogue!$F$2:$J$259,3,0))</f>
        <v>m2</v>
      </c>
      <c r="Q251" s="228">
        <f>IF(TYPE(VLOOKUP(O251,[2]Catalogue!$F$2:$J$259,5,0))=16,0,VLOOKUP(O251,[2]Catalogue!$F$2:$J$259,5,0))</f>
        <v>628000</v>
      </c>
      <c r="R251" s="227" t="s">
        <v>276</v>
      </c>
      <c r="S251" s="282" t="str">
        <f>IF(TYPE(VLOOKUP(R251,[2]Catalogue!$F$2:$J$259,3,0))=16," ",VLOOKUP(R251,[2]Catalogue!$F$2:$J$259,3,0))</f>
        <v>m2</v>
      </c>
      <c r="T251" s="228">
        <f>IF(TYPE(VLOOKUP(R251,[2]Catalogue!$F$2:$J$259,5,0))=16,0,VLOOKUP(R251,[2]Catalogue!$F$2:$J$259,5,0))</f>
        <v>60000</v>
      </c>
      <c r="U251" s="227"/>
      <c r="V251" s="227" t="str">
        <f>IF(TYPE(VLOOKUP(U251,[2]Catalogue!$F$2:$J$259,3,0))=16," ",VLOOKUP(U251,[2]Catalogue!$F$2:$J$259,3,0))</f>
        <v xml:space="preserve"> </v>
      </c>
      <c r="W251" s="228">
        <f>IF(TYPE(VLOOKUP(U251,[2]Catalogue!$F$2:$J$259,5,0))=16,0,VLOOKUP(U251,[2]Catalogue!$F$2:$J$259,5,0))</f>
        <v>0</v>
      </c>
      <c r="X251" s="256">
        <v>1.17</v>
      </c>
      <c r="Y251" s="256">
        <v>2.4</v>
      </c>
      <c r="Z251" s="256">
        <v>1</v>
      </c>
      <c r="AA251" s="256">
        <f t="shared" si="35"/>
        <v>2.8079999999999998</v>
      </c>
      <c r="AB251" s="228">
        <f t="shared" si="37"/>
        <v>1763424</v>
      </c>
      <c r="AC251" s="228">
        <f t="shared" si="38"/>
        <v>168480</v>
      </c>
      <c r="AD251" s="228">
        <f t="shared" si="39"/>
        <v>0</v>
      </c>
      <c r="AE251" s="227"/>
      <c r="AF251" s="227" t="str">
        <f>IF(TYPE(VLOOKUP(AE251,[2]Catalogue!$F$2:$J$259,3,0))=16," ",VLOOKUP(AE251,[2]Catalogue!$F$2:$J$259,3,0))</f>
        <v xml:space="preserve"> </v>
      </c>
      <c r="AG251" s="228">
        <f>IF(TYPE(VLOOKUP(AE251,[2]Catalogue!$F$2:$J$259,5,0))=16,0,VLOOKUP(AE251,[2]Catalogue!$F$2:$J$259,5,0))</f>
        <v>0</v>
      </c>
      <c r="AH251" s="227"/>
      <c r="AI251" s="228">
        <f t="shared" si="36"/>
        <v>0</v>
      </c>
      <c r="AJ251" s="228" t="s">
        <v>920</v>
      </c>
      <c r="AK251" s="261">
        <f t="shared" si="40"/>
        <v>1931904</v>
      </c>
      <c r="AL251" s="297"/>
    </row>
    <row r="252" spans="1:38">
      <c r="A252" s="402"/>
      <c r="B252" s="271"/>
      <c r="C252" s="258" t="s">
        <v>1283</v>
      </c>
      <c r="D252" s="258" t="s">
        <v>1284</v>
      </c>
      <c r="E252" s="258" t="s">
        <v>1285</v>
      </c>
      <c r="F252" s="258" t="s">
        <v>1286</v>
      </c>
      <c r="G252" s="258"/>
      <c r="H252" s="258"/>
      <c r="I252" s="258" t="s">
        <v>1269</v>
      </c>
      <c r="J252" s="258" t="s">
        <v>1270</v>
      </c>
      <c r="K252" s="227"/>
      <c r="L252" s="228">
        <f>IF(TYPE(VLOOKUP(K252,[2]Catalogue!$F$2:$J$259,5,0))=16,0,VLOOKUP(K252,[2]Catalogue!$F$2:$J$259,5,0))</f>
        <v>0</v>
      </c>
      <c r="M252" s="227"/>
      <c r="N252" s="228">
        <f>IF(TYPE(VLOOKUP(M252,[2]Catalogue!$F$2:$J$259,5,0))=16,0,VLOOKUP(M252,[2]Catalogue!$F$2:$J$259,5,0))</f>
        <v>0</v>
      </c>
      <c r="O252" s="227" t="s">
        <v>161</v>
      </c>
      <c r="P252" s="282" t="str">
        <f>IF(TYPE(VLOOKUP(O252,[2]Catalogue!$F$2:$J$259,3,0))=16," ",VLOOKUP(O252,[2]Catalogue!$F$2:$J$259,3,0))</f>
        <v>m2</v>
      </c>
      <c r="Q252" s="228">
        <f>IF(TYPE(VLOOKUP(O252,[2]Catalogue!$F$2:$J$259,5,0))=16,0,VLOOKUP(O252,[2]Catalogue!$F$2:$J$259,5,0))</f>
        <v>628000</v>
      </c>
      <c r="R252" s="227" t="s">
        <v>276</v>
      </c>
      <c r="S252" s="282" t="str">
        <f>IF(TYPE(VLOOKUP(R252,[2]Catalogue!$F$2:$J$259,3,0))=16," ",VLOOKUP(R252,[2]Catalogue!$F$2:$J$259,3,0))</f>
        <v>m2</v>
      </c>
      <c r="T252" s="228">
        <f>IF(TYPE(VLOOKUP(R252,[2]Catalogue!$F$2:$J$259,5,0))=16,0,VLOOKUP(R252,[2]Catalogue!$F$2:$J$259,5,0))</f>
        <v>60000</v>
      </c>
      <c r="U252" s="227"/>
      <c r="V252" s="227" t="str">
        <f>IF(TYPE(VLOOKUP(U252,[2]Catalogue!$F$2:$J$259,3,0))=16," ",VLOOKUP(U252,[2]Catalogue!$F$2:$J$259,3,0))</f>
        <v xml:space="preserve"> </v>
      </c>
      <c r="W252" s="228">
        <f>IF(TYPE(VLOOKUP(U252,[2]Catalogue!$F$2:$J$259,5,0))=16,0,VLOOKUP(U252,[2]Catalogue!$F$2:$J$259,5,0))</f>
        <v>0</v>
      </c>
      <c r="X252" s="256">
        <v>1.5</v>
      </c>
      <c r="Y252" s="256">
        <v>2.4</v>
      </c>
      <c r="Z252" s="256">
        <v>1</v>
      </c>
      <c r="AA252" s="256">
        <f t="shared" si="35"/>
        <v>3.5999999999999996</v>
      </c>
      <c r="AB252" s="228">
        <f t="shared" si="37"/>
        <v>2260800</v>
      </c>
      <c r="AC252" s="228">
        <f t="shared" si="38"/>
        <v>215999.99999999997</v>
      </c>
      <c r="AD252" s="228">
        <f t="shared" si="39"/>
        <v>0</v>
      </c>
      <c r="AE252" s="227"/>
      <c r="AF252" s="227" t="str">
        <f>IF(TYPE(VLOOKUP(AE252,[2]Catalogue!$F$2:$J$259,3,0))=16," ",VLOOKUP(AE252,[2]Catalogue!$F$2:$J$259,3,0))</f>
        <v xml:space="preserve"> </v>
      </c>
      <c r="AG252" s="228">
        <f>IF(TYPE(VLOOKUP(AE252,[2]Catalogue!$F$2:$J$259,5,0))=16,0,VLOOKUP(AE252,[2]Catalogue!$F$2:$J$259,5,0))</f>
        <v>0</v>
      </c>
      <c r="AH252" s="227"/>
      <c r="AI252" s="228">
        <f t="shared" si="36"/>
        <v>0</v>
      </c>
      <c r="AJ252" s="228" t="s">
        <v>918</v>
      </c>
      <c r="AK252" s="261">
        <f t="shared" si="40"/>
        <v>2476800</v>
      </c>
      <c r="AL252" s="297"/>
    </row>
    <row r="253" spans="1:38">
      <c r="A253" s="402"/>
      <c r="B253" s="271"/>
      <c r="C253" s="258" t="s">
        <v>1283</v>
      </c>
      <c r="D253" s="258" t="s">
        <v>1284</v>
      </c>
      <c r="E253" s="258" t="s">
        <v>1285</v>
      </c>
      <c r="F253" s="258" t="s">
        <v>1286</v>
      </c>
      <c r="G253" s="258"/>
      <c r="H253" s="258"/>
      <c r="I253" s="258" t="s">
        <v>1269</v>
      </c>
      <c r="J253" s="258" t="s">
        <v>1270</v>
      </c>
      <c r="K253" s="227"/>
      <c r="L253" s="228">
        <f>IF(TYPE(VLOOKUP(K253,[2]Catalogue!$F$2:$J$259,5,0))=16,0,VLOOKUP(K253,[2]Catalogue!$F$2:$J$259,5,0))</f>
        <v>0</v>
      </c>
      <c r="M253" s="227"/>
      <c r="N253" s="228">
        <f>IF(TYPE(VLOOKUP(M253,[2]Catalogue!$F$2:$J$259,5,0))=16,0,VLOOKUP(M253,[2]Catalogue!$F$2:$J$259,5,0))</f>
        <v>0</v>
      </c>
      <c r="O253" s="227" t="s">
        <v>59</v>
      </c>
      <c r="P253" s="282" t="str">
        <f>IF(TYPE(VLOOKUP(O253,[2]Catalogue!$F$2:$J$259,3,0))=16," ",VLOOKUP(O253,[2]Catalogue!$F$2:$J$259,3,0))</f>
        <v>m2</v>
      </c>
      <c r="Q253" s="228">
        <f>IF(TYPE(VLOOKUP(O253,[2]Catalogue!$F$2:$J$259,5,0))=16,0,VLOOKUP(O253,[2]Catalogue!$F$2:$J$259,5,0))</f>
        <v>248000</v>
      </c>
      <c r="R253" s="227" t="s">
        <v>280</v>
      </c>
      <c r="S253" s="282" t="str">
        <f>IF(TYPE(VLOOKUP(R253,[2]Catalogue!$F$2:$J$259,3,0))=16," ",VLOOKUP(R253,[2]Catalogue!$F$2:$J$259,3,0))</f>
        <v>m2</v>
      </c>
      <c r="T253" s="228">
        <f>IF(TYPE(VLOOKUP(R253,[2]Catalogue!$F$2:$J$259,5,0))=16,0,VLOOKUP(R253,[2]Catalogue!$F$2:$J$259,5,0))</f>
        <v>60000</v>
      </c>
      <c r="U253" s="227"/>
      <c r="V253" s="227" t="str">
        <f>IF(TYPE(VLOOKUP(U253,[2]Catalogue!$F$2:$J$259,3,0))=16," ",VLOOKUP(U253,[2]Catalogue!$F$2:$J$259,3,0))</f>
        <v xml:space="preserve"> </v>
      </c>
      <c r="W253" s="228">
        <f>IF(TYPE(VLOOKUP(U253,[2]Catalogue!$F$2:$J$259,5,0))=16,0,VLOOKUP(U253,[2]Catalogue!$F$2:$J$259,5,0))</f>
        <v>0</v>
      </c>
      <c r="X253" s="256">
        <v>5.8</v>
      </c>
      <c r="Y253" s="256">
        <v>1.52</v>
      </c>
      <c r="Z253" s="256">
        <v>1</v>
      </c>
      <c r="AA253" s="256">
        <f t="shared" si="35"/>
        <v>8.8159999999999989</v>
      </c>
      <c r="AB253" s="228">
        <f t="shared" si="37"/>
        <v>2186367.9999999995</v>
      </c>
      <c r="AC253" s="228">
        <f t="shared" si="38"/>
        <v>528959.99999999988</v>
      </c>
      <c r="AD253" s="228">
        <f t="shared" si="39"/>
        <v>0</v>
      </c>
      <c r="AE253" s="227" t="s">
        <v>104</v>
      </c>
      <c r="AF253" s="227" t="str">
        <f>IF(TYPE(VLOOKUP(AE253,[2]Catalogue!$F$2:$J$259,3,0))=16," ",VLOOKUP(AE253,[2]Catalogue!$F$2:$J$259,3,0))</f>
        <v>Job</v>
      </c>
      <c r="AG253" s="228">
        <f>IF(TYPE(VLOOKUP(AE253,[2]Catalogue!$F$2:$J$259,5,0))=16,0,VLOOKUP(AE253,[2]Catalogue!$F$2:$J$259,5,0))</f>
        <v>150000</v>
      </c>
      <c r="AH253" s="227"/>
      <c r="AI253" s="228">
        <f t="shared" si="36"/>
        <v>0</v>
      </c>
      <c r="AJ253" s="228" t="s">
        <v>1566</v>
      </c>
      <c r="AK253" s="261">
        <f t="shared" si="40"/>
        <v>2715327.9999999995</v>
      </c>
      <c r="AL253" s="297"/>
    </row>
    <row r="254" spans="1:38">
      <c r="A254" s="294">
        <v>334</v>
      </c>
      <c r="B254" s="271"/>
      <c r="C254" s="258" t="s">
        <v>1287</v>
      </c>
      <c r="D254" s="258" t="s">
        <v>1288</v>
      </c>
      <c r="E254" s="258" t="s">
        <v>1289</v>
      </c>
      <c r="F254" s="258" t="s">
        <v>1290</v>
      </c>
      <c r="G254" s="258"/>
      <c r="H254" s="258"/>
      <c r="I254" s="258" t="s">
        <v>1269</v>
      </c>
      <c r="J254" s="258" t="s">
        <v>1270</v>
      </c>
      <c r="K254" s="227" t="s">
        <v>247</v>
      </c>
      <c r="L254" s="228">
        <f>IF(TYPE(VLOOKUP(K254,[2]Catalogue!$F$2:$J$259,5,0))=16,0,VLOOKUP(K254,[2]Catalogue!$F$2:$J$259,5,0))</f>
        <v>60000</v>
      </c>
      <c r="M254" s="227" t="s">
        <v>170</v>
      </c>
      <c r="N254" s="228">
        <f>IF(TYPE(VLOOKUP(M254,[2]Catalogue!$F$2:$J$259,5,0))=16,0,VLOOKUP(M254,[2]Catalogue!$F$2:$J$259,5,0))</f>
        <v>190000</v>
      </c>
      <c r="O254" s="227" t="s">
        <v>171</v>
      </c>
      <c r="P254" s="282" t="str">
        <f>IF(TYPE(VLOOKUP(O254,[2]Catalogue!$F$2:$J$259,3,0))=16," ",VLOOKUP(O254,[2]Catalogue!$F$2:$J$259,3,0))</f>
        <v>m2</v>
      </c>
      <c r="Q254" s="228">
        <f>IF(TYPE(VLOOKUP(O254,[2]Catalogue!$F$2:$J$259,5,0))=16,0,VLOOKUP(O254,[2]Catalogue!$F$2:$J$259,5,0))</f>
        <v>235000</v>
      </c>
      <c r="R254" s="227"/>
      <c r="S254" s="282" t="str">
        <f>IF(TYPE(VLOOKUP(R254,[2]Catalogue!$F$2:$J$259,3,0))=16," ",VLOOKUP(R254,[2]Catalogue!$F$2:$J$259,3,0))</f>
        <v xml:space="preserve"> </v>
      </c>
      <c r="T254" s="228">
        <f>IF(TYPE(VLOOKUP(R254,[2]Catalogue!$F$2:$J$259,5,0))=16,0,VLOOKUP(R254,[2]Catalogue!$F$2:$J$259,5,0))</f>
        <v>0</v>
      </c>
      <c r="U254" s="227"/>
      <c r="V254" s="227" t="str">
        <f>IF(TYPE(VLOOKUP(U254,[2]Catalogue!$F$2:$J$259,3,0))=16," ",VLOOKUP(U254,[2]Catalogue!$F$2:$J$259,3,0))</f>
        <v xml:space="preserve"> </v>
      </c>
      <c r="W254" s="228">
        <f>IF(TYPE(VLOOKUP(U254,[2]Catalogue!$F$2:$J$259,5,0))=16,0,VLOOKUP(U254,[2]Catalogue!$F$2:$J$259,5,0))</f>
        <v>0</v>
      </c>
      <c r="X254" s="256">
        <v>1.23</v>
      </c>
      <c r="Y254" s="256">
        <v>0.91</v>
      </c>
      <c r="Z254" s="256">
        <v>1</v>
      </c>
      <c r="AA254" s="256">
        <f t="shared" si="35"/>
        <v>1.1193</v>
      </c>
      <c r="AB254" s="228">
        <f t="shared" si="37"/>
        <v>263035.5</v>
      </c>
      <c r="AC254" s="228">
        <f t="shared" si="38"/>
        <v>0</v>
      </c>
      <c r="AD254" s="228">
        <f t="shared" si="39"/>
        <v>0</v>
      </c>
      <c r="AE254" s="227"/>
      <c r="AF254" s="227" t="str">
        <f>IF(TYPE(VLOOKUP(AE254,[2]Catalogue!$F$2:$J$259,3,0))=16," ",VLOOKUP(AE254,[2]Catalogue!$F$2:$J$259,3,0))</f>
        <v xml:space="preserve"> </v>
      </c>
      <c r="AG254" s="228">
        <f>IF(TYPE(VLOOKUP(AE254,[2]Catalogue!$F$2:$J$259,5,0))=16,0,VLOOKUP(AE254,[2]Catalogue!$F$2:$J$259,5,0))</f>
        <v>0</v>
      </c>
      <c r="AH254" s="227"/>
      <c r="AI254" s="228">
        <f t="shared" si="36"/>
        <v>0</v>
      </c>
      <c r="AJ254" s="228" t="s">
        <v>939</v>
      </c>
      <c r="AK254" s="261">
        <f t="shared" si="40"/>
        <v>513035.5</v>
      </c>
      <c r="AL254" s="297"/>
    </row>
    <row r="255" spans="1:38">
      <c r="A255" s="294">
        <v>335</v>
      </c>
      <c r="B255" s="271"/>
      <c r="C255" s="258" t="s">
        <v>1291</v>
      </c>
      <c r="D255" s="258" t="s">
        <v>1292</v>
      </c>
      <c r="E255" s="258" t="s">
        <v>1293</v>
      </c>
      <c r="F255" s="258" t="s">
        <v>1294</v>
      </c>
      <c r="G255" s="258"/>
      <c r="H255" s="258"/>
      <c r="I255" s="258" t="s">
        <v>1269</v>
      </c>
      <c r="J255" s="258" t="s">
        <v>1270</v>
      </c>
      <c r="K255" s="227" t="s">
        <v>247</v>
      </c>
      <c r="L255" s="228">
        <f>IF(TYPE(VLOOKUP(K255,[2]Catalogue!$F$2:$J$259,5,0))=16,0,VLOOKUP(K255,[2]Catalogue!$F$2:$J$259,5,0))</f>
        <v>60000</v>
      </c>
      <c r="M255" s="227" t="s">
        <v>170</v>
      </c>
      <c r="N255" s="228">
        <f>IF(TYPE(VLOOKUP(M255,[2]Catalogue!$F$2:$J$259,5,0))=16,0,VLOOKUP(M255,[2]Catalogue!$F$2:$J$259,5,0))</f>
        <v>190000</v>
      </c>
      <c r="O255" s="227" t="s">
        <v>171</v>
      </c>
      <c r="P255" s="282" t="str">
        <f>IF(TYPE(VLOOKUP(O255,[2]Catalogue!$F$2:$J$259,3,0))=16," ",VLOOKUP(O255,[2]Catalogue!$F$2:$J$259,3,0))</f>
        <v>m2</v>
      </c>
      <c r="Q255" s="228">
        <f>IF(TYPE(VLOOKUP(O255,[2]Catalogue!$F$2:$J$259,5,0))=16,0,VLOOKUP(O255,[2]Catalogue!$F$2:$J$259,5,0))</f>
        <v>235000</v>
      </c>
      <c r="R255" s="227"/>
      <c r="S255" s="282" t="str">
        <f>IF(TYPE(VLOOKUP(R255,[2]Catalogue!$F$2:$J$259,3,0))=16," ",VLOOKUP(R255,[2]Catalogue!$F$2:$J$259,3,0))</f>
        <v xml:space="preserve"> </v>
      </c>
      <c r="T255" s="228">
        <f>IF(TYPE(VLOOKUP(R255,[2]Catalogue!$F$2:$J$259,5,0))=16,0,VLOOKUP(R255,[2]Catalogue!$F$2:$J$259,5,0))</f>
        <v>0</v>
      </c>
      <c r="U255" s="227"/>
      <c r="V255" s="227" t="str">
        <f>IF(TYPE(VLOOKUP(U255,[2]Catalogue!$F$2:$J$259,3,0))=16," ",VLOOKUP(U255,[2]Catalogue!$F$2:$J$259,3,0))</f>
        <v xml:space="preserve"> </v>
      </c>
      <c r="W255" s="228">
        <f>IF(TYPE(VLOOKUP(U255,[2]Catalogue!$F$2:$J$259,5,0))=16,0,VLOOKUP(U255,[2]Catalogue!$F$2:$J$259,5,0))</f>
        <v>0</v>
      </c>
      <c r="X255" s="256">
        <v>0.82</v>
      </c>
      <c r="Y255" s="256">
        <v>0.56999999999999995</v>
      </c>
      <c r="Z255" s="256">
        <v>2</v>
      </c>
      <c r="AA255" s="256">
        <f t="shared" si="35"/>
        <v>0.93479999999999985</v>
      </c>
      <c r="AB255" s="228">
        <f t="shared" si="37"/>
        <v>219677.99999999997</v>
      </c>
      <c r="AC255" s="228">
        <f t="shared" si="38"/>
        <v>0</v>
      </c>
      <c r="AD255" s="228">
        <f t="shared" si="39"/>
        <v>0</v>
      </c>
      <c r="AE255" s="227"/>
      <c r="AF255" s="227" t="str">
        <f>IF(TYPE(VLOOKUP(AE255,[2]Catalogue!$F$2:$J$259,3,0))=16," ",VLOOKUP(AE255,[2]Catalogue!$F$2:$J$259,3,0))</f>
        <v xml:space="preserve"> </v>
      </c>
      <c r="AG255" s="228">
        <f>IF(TYPE(VLOOKUP(AE255,[2]Catalogue!$F$2:$J$259,5,0))=16,0,VLOOKUP(AE255,[2]Catalogue!$F$2:$J$259,5,0))</f>
        <v>0</v>
      </c>
      <c r="AH255" s="227"/>
      <c r="AI255" s="228">
        <f t="shared" si="36"/>
        <v>0</v>
      </c>
      <c r="AJ255" s="228" t="s">
        <v>1567</v>
      </c>
      <c r="AK255" s="261">
        <f t="shared" si="40"/>
        <v>469678</v>
      </c>
      <c r="AL255" s="297"/>
    </row>
    <row r="256" spans="1:38" ht="22.5">
      <c r="A256" s="402"/>
      <c r="B256" s="271"/>
      <c r="C256" s="258" t="s">
        <v>1295</v>
      </c>
      <c r="D256" s="258" t="s">
        <v>1296</v>
      </c>
      <c r="E256" s="258" t="s">
        <v>1297</v>
      </c>
      <c r="F256" s="258" t="s">
        <v>1298</v>
      </c>
      <c r="G256" s="258"/>
      <c r="H256" s="258"/>
      <c r="I256" s="258" t="s">
        <v>1269</v>
      </c>
      <c r="J256" s="258" t="s">
        <v>1270</v>
      </c>
      <c r="K256" s="227"/>
      <c r="L256" s="228">
        <f>IF(TYPE(VLOOKUP(K256,[2]Catalogue!$F$2:$J$259,5,0))=16,0,VLOOKUP(K256,[2]Catalogue!$F$2:$J$259,5,0))</f>
        <v>0</v>
      </c>
      <c r="M256" s="227"/>
      <c r="N256" s="228">
        <f>IF(TYPE(VLOOKUP(M256,[2]Catalogue!$F$2:$J$259,5,0))=16,0,VLOOKUP(M256,[2]Catalogue!$F$2:$J$259,5,0))</f>
        <v>0</v>
      </c>
      <c r="O256" s="227" t="s">
        <v>182</v>
      </c>
      <c r="P256" s="282" t="str">
        <f>IF(TYPE(VLOOKUP(O256,[2]Catalogue!$F$2:$J$259,3,0))=16," ",VLOOKUP(O256,[2]Catalogue!$F$2:$J$259,3,0))</f>
        <v>m2</v>
      </c>
      <c r="Q256" s="228">
        <f>IF(TYPE(VLOOKUP(O256,[2]Catalogue!$F$2:$J$259,5,0))=16,0,VLOOKUP(O256,[2]Catalogue!$F$2:$J$259,5,0))</f>
        <v>355000</v>
      </c>
      <c r="R256" s="227" t="s">
        <v>280</v>
      </c>
      <c r="S256" s="282" t="str">
        <f>IF(TYPE(VLOOKUP(R256,[2]Catalogue!$F$2:$J$259,3,0))=16," ",VLOOKUP(R256,[2]Catalogue!$F$2:$J$259,3,0))</f>
        <v>m2</v>
      </c>
      <c r="T256" s="228">
        <f>IF(TYPE(VLOOKUP(R256,[2]Catalogue!$F$2:$J$259,5,0))=16,0,VLOOKUP(R256,[2]Catalogue!$F$2:$J$259,5,0))</f>
        <v>60000</v>
      </c>
      <c r="U256" s="227"/>
      <c r="V256" s="227" t="str">
        <f>IF(TYPE(VLOOKUP(U256,[2]Catalogue!$F$2:$J$259,3,0))=16," ",VLOOKUP(U256,[2]Catalogue!$F$2:$J$259,3,0))</f>
        <v xml:space="preserve"> </v>
      </c>
      <c r="W256" s="228">
        <f>IF(TYPE(VLOOKUP(U256,[2]Catalogue!$F$2:$J$259,5,0))=16,0,VLOOKUP(U256,[2]Catalogue!$F$2:$J$259,5,0))</f>
        <v>0</v>
      </c>
      <c r="X256" s="256">
        <v>1.81</v>
      </c>
      <c r="Y256" s="256">
        <v>0.55000000000000004</v>
      </c>
      <c r="Z256" s="256">
        <v>1</v>
      </c>
      <c r="AA256" s="256">
        <f t="shared" si="35"/>
        <v>0.99550000000000016</v>
      </c>
      <c r="AB256" s="228">
        <f t="shared" si="37"/>
        <v>353402.50000000006</v>
      </c>
      <c r="AC256" s="228">
        <f t="shared" si="38"/>
        <v>59730.000000000007</v>
      </c>
      <c r="AD256" s="228">
        <f t="shared" si="39"/>
        <v>0</v>
      </c>
      <c r="AE256" s="227"/>
      <c r="AF256" s="227" t="str">
        <f>IF(TYPE(VLOOKUP(AE256,[2]Catalogue!$F$2:$J$259,3,0))=16," ",VLOOKUP(AE256,[2]Catalogue!$F$2:$J$259,3,0))</f>
        <v xml:space="preserve"> </v>
      </c>
      <c r="AG256" s="228">
        <f>IF(TYPE(VLOOKUP(AE256,[2]Catalogue!$F$2:$J$259,5,0))=16,0,VLOOKUP(AE256,[2]Catalogue!$F$2:$J$259,5,0))</f>
        <v>0</v>
      </c>
      <c r="AH256" s="227"/>
      <c r="AI256" s="228">
        <f t="shared" si="36"/>
        <v>0</v>
      </c>
      <c r="AJ256" s="228" t="s">
        <v>922</v>
      </c>
      <c r="AK256" s="261">
        <f t="shared" si="40"/>
        <v>413132.50000000006</v>
      </c>
      <c r="AL256" s="297"/>
    </row>
    <row r="257" spans="1:38" ht="22.5">
      <c r="A257" s="402"/>
      <c r="B257" s="271"/>
      <c r="C257" s="258" t="s">
        <v>1295</v>
      </c>
      <c r="D257" s="258" t="s">
        <v>1296</v>
      </c>
      <c r="E257" s="258" t="s">
        <v>1297</v>
      </c>
      <c r="F257" s="258" t="s">
        <v>1298</v>
      </c>
      <c r="G257" s="258"/>
      <c r="H257" s="258"/>
      <c r="I257" s="258" t="s">
        <v>1269</v>
      </c>
      <c r="J257" s="258" t="s">
        <v>1270</v>
      </c>
      <c r="K257" s="227"/>
      <c r="L257" s="228">
        <f>IF(TYPE(VLOOKUP(K257,[2]Catalogue!$F$2:$J$259,5,0))=16,0,VLOOKUP(K257,[2]Catalogue!$F$2:$J$259,5,0))</f>
        <v>0</v>
      </c>
      <c r="M257" s="227"/>
      <c r="N257" s="228">
        <f>IF(TYPE(VLOOKUP(M257,[2]Catalogue!$F$2:$J$259,5,0))=16,0,VLOOKUP(M257,[2]Catalogue!$F$2:$J$259,5,0))</f>
        <v>0</v>
      </c>
      <c r="O257" s="227" t="s">
        <v>182</v>
      </c>
      <c r="P257" s="282" t="str">
        <f>IF(TYPE(VLOOKUP(O257,[2]Catalogue!$F$2:$J$259,3,0))=16," ",VLOOKUP(O257,[2]Catalogue!$F$2:$J$259,3,0))</f>
        <v>m2</v>
      </c>
      <c r="Q257" s="228">
        <f>IF(TYPE(VLOOKUP(O257,[2]Catalogue!$F$2:$J$259,5,0))=16,0,VLOOKUP(O257,[2]Catalogue!$F$2:$J$259,5,0))</f>
        <v>355000</v>
      </c>
      <c r="R257" s="227" t="s">
        <v>280</v>
      </c>
      <c r="S257" s="282" t="str">
        <f>IF(TYPE(VLOOKUP(R257,[2]Catalogue!$F$2:$J$259,3,0))=16," ",VLOOKUP(R257,[2]Catalogue!$F$2:$J$259,3,0))</f>
        <v>m2</v>
      </c>
      <c r="T257" s="228">
        <f>IF(TYPE(VLOOKUP(R257,[2]Catalogue!$F$2:$J$259,5,0))=16,0,VLOOKUP(R257,[2]Catalogue!$F$2:$J$259,5,0))</f>
        <v>60000</v>
      </c>
      <c r="U257" s="227"/>
      <c r="V257" s="227" t="str">
        <f>IF(TYPE(VLOOKUP(U257,[2]Catalogue!$F$2:$J$259,3,0))=16," ",VLOOKUP(U257,[2]Catalogue!$F$2:$J$259,3,0))</f>
        <v xml:space="preserve"> </v>
      </c>
      <c r="W257" s="228">
        <f>IF(TYPE(VLOOKUP(U257,[2]Catalogue!$F$2:$J$259,5,0))=16,0,VLOOKUP(U257,[2]Catalogue!$F$2:$J$259,5,0))</f>
        <v>0</v>
      </c>
      <c r="X257" s="256">
        <v>1.1599999999999999</v>
      </c>
      <c r="Y257" s="256">
        <v>0.55000000000000004</v>
      </c>
      <c r="Z257" s="256">
        <v>2</v>
      </c>
      <c r="AA257" s="256">
        <f t="shared" si="35"/>
        <v>1.276</v>
      </c>
      <c r="AB257" s="228">
        <f t="shared" si="37"/>
        <v>452980</v>
      </c>
      <c r="AC257" s="228">
        <f t="shared" si="38"/>
        <v>76560</v>
      </c>
      <c r="AD257" s="228">
        <f t="shared" si="39"/>
        <v>0</v>
      </c>
      <c r="AE257" s="227"/>
      <c r="AF257" s="227" t="str">
        <f>IF(TYPE(VLOOKUP(AE257,[2]Catalogue!$F$2:$J$259,3,0))=16," ",VLOOKUP(AE257,[2]Catalogue!$F$2:$J$259,3,0))</f>
        <v xml:space="preserve"> </v>
      </c>
      <c r="AG257" s="228">
        <f>IF(TYPE(VLOOKUP(AE257,[2]Catalogue!$F$2:$J$259,5,0))=16,0,VLOOKUP(AE257,[2]Catalogue!$F$2:$J$259,5,0))</f>
        <v>0</v>
      </c>
      <c r="AH257" s="227"/>
      <c r="AI257" s="228">
        <f t="shared" si="36"/>
        <v>0</v>
      </c>
      <c r="AJ257" s="228" t="s">
        <v>1568</v>
      </c>
      <c r="AK257" s="261">
        <f t="shared" si="40"/>
        <v>529540</v>
      </c>
      <c r="AL257" s="297"/>
    </row>
    <row r="258" spans="1:38" ht="22.5">
      <c r="A258" s="402"/>
      <c r="B258" s="271"/>
      <c r="C258" s="258" t="s">
        <v>1295</v>
      </c>
      <c r="D258" s="258" t="s">
        <v>1296</v>
      </c>
      <c r="E258" s="258" t="s">
        <v>1297</v>
      </c>
      <c r="F258" s="258" t="s">
        <v>1298</v>
      </c>
      <c r="G258" s="258"/>
      <c r="H258" s="258"/>
      <c r="I258" s="258" t="s">
        <v>1269</v>
      </c>
      <c r="J258" s="258" t="s">
        <v>1270</v>
      </c>
      <c r="K258" s="227"/>
      <c r="L258" s="228">
        <f>IF(TYPE(VLOOKUP(K258,[2]Catalogue!$F$2:$J$259,5,0))=16,0,VLOOKUP(K258,[2]Catalogue!$F$2:$J$259,5,0))</f>
        <v>0</v>
      </c>
      <c r="M258" s="227"/>
      <c r="N258" s="228">
        <f>IF(TYPE(VLOOKUP(M258,[2]Catalogue!$F$2:$J$259,5,0))=16,0,VLOOKUP(M258,[2]Catalogue!$F$2:$J$259,5,0))</f>
        <v>0</v>
      </c>
      <c r="O258" s="227" t="s">
        <v>182</v>
      </c>
      <c r="P258" s="282" t="str">
        <f>IF(TYPE(VLOOKUP(O258,[2]Catalogue!$F$2:$J$259,3,0))=16," ",VLOOKUP(O258,[2]Catalogue!$F$2:$J$259,3,0))</f>
        <v>m2</v>
      </c>
      <c r="Q258" s="228">
        <f>IF(TYPE(VLOOKUP(O258,[2]Catalogue!$F$2:$J$259,5,0))=16,0,VLOOKUP(O258,[2]Catalogue!$F$2:$J$259,5,0))</f>
        <v>355000</v>
      </c>
      <c r="R258" s="227" t="s">
        <v>280</v>
      </c>
      <c r="S258" s="282" t="str">
        <f>IF(TYPE(VLOOKUP(R258,[2]Catalogue!$F$2:$J$259,3,0))=16," ",VLOOKUP(R258,[2]Catalogue!$F$2:$J$259,3,0))</f>
        <v>m2</v>
      </c>
      <c r="T258" s="228">
        <f>IF(TYPE(VLOOKUP(R258,[2]Catalogue!$F$2:$J$259,5,0))=16,0,VLOOKUP(R258,[2]Catalogue!$F$2:$J$259,5,0))</f>
        <v>60000</v>
      </c>
      <c r="U258" s="227"/>
      <c r="V258" s="227" t="str">
        <f>IF(TYPE(VLOOKUP(U258,[2]Catalogue!$F$2:$J$259,3,0))=16," ",VLOOKUP(U258,[2]Catalogue!$F$2:$J$259,3,0))</f>
        <v xml:space="preserve"> </v>
      </c>
      <c r="W258" s="228">
        <f>IF(TYPE(VLOOKUP(U258,[2]Catalogue!$F$2:$J$259,5,0))=16,0,VLOOKUP(U258,[2]Catalogue!$F$2:$J$259,5,0))</f>
        <v>0</v>
      </c>
      <c r="X258" s="256">
        <v>1.36</v>
      </c>
      <c r="Y258" s="256">
        <v>0.55000000000000004</v>
      </c>
      <c r="Z258" s="256">
        <v>1</v>
      </c>
      <c r="AA258" s="256">
        <f t="shared" si="35"/>
        <v>0.74800000000000011</v>
      </c>
      <c r="AB258" s="228">
        <f t="shared" si="37"/>
        <v>265540.00000000006</v>
      </c>
      <c r="AC258" s="228">
        <f t="shared" si="38"/>
        <v>44880.000000000007</v>
      </c>
      <c r="AD258" s="228">
        <f t="shared" si="39"/>
        <v>0</v>
      </c>
      <c r="AE258" s="227"/>
      <c r="AF258" s="227" t="str">
        <f>IF(TYPE(VLOOKUP(AE258,[2]Catalogue!$F$2:$J$259,3,0))=16," ",VLOOKUP(AE258,[2]Catalogue!$F$2:$J$259,3,0))</f>
        <v xml:space="preserve"> </v>
      </c>
      <c r="AG258" s="228">
        <f>IF(TYPE(VLOOKUP(AE258,[2]Catalogue!$F$2:$J$259,5,0))=16,0,VLOOKUP(AE258,[2]Catalogue!$F$2:$J$259,5,0))</f>
        <v>0</v>
      </c>
      <c r="AH258" s="227"/>
      <c r="AI258" s="228">
        <f t="shared" si="36"/>
        <v>0</v>
      </c>
      <c r="AJ258" s="228" t="s">
        <v>923</v>
      </c>
      <c r="AK258" s="261">
        <f t="shared" si="40"/>
        <v>310420.00000000006</v>
      </c>
      <c r="AL258" s="297"/>
    </row>
    <row r="259" spans="1:38" ht="22.5">
      <c r="A259" s="402"/>
      <c r="B259" s="271"/>
      <c r="C259" s="258" t="s">
        <v>1295</v>
      </c>
      <c r="D259" s="258" t="s">
        <v>1296</v>
      </c>
      <c r="E259" s="258" t="s">
        <v>1297</v>
      </c>
      <c r="F259" s="258" t="s">
        <v>1298</v>
      </c>
      <c r="G259" s="258"/>
      <c r="H259" s="258"/>
      <c r="I259" s="258" t="s">
        <v>1269</v>
      </c>
      <c r="J259" s="258" t="s">
        <v>1270</v>
      </c>
      <c r="K259" s="227"/>
      <c r="L259" s="228">
        <f>IF(TYPE(VLOOKUP(K259,[2]Catalogue!$F$2:$J$259,5,0))=16,0,VLOOKUP(K259,[2]Catalogue!$F$2:$J$259,5,0))</f>
        <v>0</v>
      </c>
      <c r="M259" s="227"/>
      <c r="N259" s="228">
        <f>IF(TYPE(VLOOKUP(M259,[2]Catalogue!$F$2:$J$259,5,0))=16,0,VLOOKUP(M259,[2]Catalogue!$F$2:$J$259,5,0))</f>
        <v>0</v>
      </c>
      <c r="O259" s="227" t="s">
        <v>182</v>
      </c>
      <c r="P259" s="282" t="str">
        <f>IF(TYPE(VLOOKUP(O259,[2]Catalogue!$F$2:$J$259,3,0))=16," ",VLOOKUP(O259,[2]Catalogue!$F$2:$J$259,3,0))</f>
        <v>m2</v>
      </c>
      <c r="Q259" s="228">
        <f>IF(TYPE(VLOOKUP(O259,[2]Catalogue!$F$2:$J$259,5,0))=16,0,VLOOKUP(O259,[2]Catalogue!$F$2:$J$259,5,0))</f>
        <v>355000</v>
      </c>
      <c r="R259" s="227" t="s">
        <v>280</v>
      </c>
      <c r="S259" s="282" t="str">
        <f>IF(TYPE(VLOOKUP(R259,[2]Catalogue!$F$2:$J$259,3,0))=16," ",VLOOKUP(R259,[2]Catalogue!$F$2:$J$259,3,0))</f>
        <v>m2</v>
      </c>
      <c r="T259" s="228">
        <f>IF(TYPE(VLOOKUP(R259,[2]Catalogue!$F$2:$J$259,5,0))=16,0,VLOOKUP(R259,[2]Catalogue!$F$2:$J$259,5,0))</f>
        <v>60000</v>
      </c>
      <c r="U259" s="227"/>
      <c r="V259" s="227" t="str">
        <f>IF(TYPE(VLOOKUP(U259,[2]Catalogue!$F$2:$J$259,3,0))=16," ",VLOOKUP(U259,[2]Catalogue!$F$2:$J$259,3,0))</f>
        <v xml:space="preserve"> </v>
      </c>
      <c r="W259" s="228">
        <f>IF(TYPE(VLOOKUP(U259,[2]Catalogue!$F$2:$J$259,5,0))=16,0,VLOOKUP(U259,[2]Catalogue!$F$2:$J$259,5,0))</f>
        <v>0</v>
      </c>
      <c r="X259" s="256">
        <v>1.1499999999999999</v>
      </c>
      <c r="Y259" s="256">
        <v>0.55000000000000004</v>
      </c>
      <c r="Z259" s="256">
        <v>1</v>
      </c>
      <c r="AA259" s="256">
        <f t="shared" si="35"/>
        <v>0.63249999999999995</v>
      </c>
      <c r="AB259" s="228">
        <f t="shared" si="37"/>
        <v>224537.49999999997</v>
      </c>
      <c r="AC259" s="228">
        <f t="shared" si="38"/>
        <v>37950</v>
      </c>
      <c r="AD259" s="228">
        <f t="shared" si="39"/>
        <v>0</v>
      </c>
      <c r="AE259" s="227"/>
      <c r="AF259" s="227" t="str">
        <f>IF(TYPE(VLOOKUP(AE259,[2]Catalogue!$F$2:$J$259,3,0))=16," ",VLOOKUP(AE259,[2]Catalogue!$F$2:$J$259,3,0))</f>
        <v xml:space="preserve"> </v>
      </c>
      <c r="AG259" s="228">
        <f>IF(TYPE(VLOOKUP(AE259,[2]Catalogue!$F$2:$J$259,5,0))=16,0,VLOOKUP(AE259,[2]Catalogue!$F$2:$J$259,5,0))</f>
        <v>0</v>
      </c>
      <c r="AH259" s="227"/>
      <c r="AI259" s="228">
        <f t="shared" si="36"/>
        <v>0</v>
      </c>
      <c r="AJ259" s="228" t="s">
        <v>939</v>
      </c>
      <c r="AK259" s="261">
        <f t="shared" si="40"/>
        <v>262487.5</v>
      </c>
      <c r="AL259" s="297"/>
    </row>
    <row r="260" spans="1:38" ht="22.5">
      <c r="A260" s="402"/>
      <c r="B260" s="271"/>
      <c r="C260" s="258" t="s">
        <v>1295</v>
      </c>
      <c r="D260" s="258" t="s">
        <v>1296</v>
      </c>
      <c r="E260" s="258" t="s">
        <v>1297</v>
      </c>
      <c r="F260" s="258" t="s">
        <v>1298</v>
      </c>
      <c r="G260" s="258"/>
      <c r="H260" s="258"/>
      <c r="I260" s="258" t="s">
        <v>1269</v>
      </c>
      <c r="J260" s="258" t="s">
        <v>1270</v>
      </c>
      <c r="K260" s="227"/>
      <c r="L260" s="228">
        <f>IF(TYPE(VLOOKUP(K260,[2]Catalogue!$F$2:$J$259,5,0))=16,0,VLOOKUP(K260,[2]Catalogue!$F$2:$J$259,5,0))</f>
        <v>0</v>
      </c>
      <c r="M260" s="227"/>
      <c r="N260" s="228">
        <f>IF(TYPE(VLOOKUP(M260,[2]Catalogue!$F$2:$J$259,5,0))=16,0,VLOOKUP(M260,[2]Catalogue!$F$2:$J$259,5,0))</f>
        <v>0</v>
      </c>
      <c r="O260" s="227" t="s">
        <v>182</v>
      </c>
      <c r="P260" s="282" t="str">
        <f>IF(TYPE(VLOOKUP(O260,[2]Catalogue!$F$2:$J$259,3,0))=16," ",VLOOKUP(O260,[2]Catalogue!$F$2:$J$259,3,0))</f>
        <v>m2</v>
      </c>
      <c r="Q260" s="228">
        <f>IF(TYPE(VLOOKUP(O260,[2]Catalogue!$F$2:$J$259,5,0))=16,0,VLOOKUP(O260,[2]Catalogue!$F$2:$J$259,5,0))</f>
        <v>355000</v>
      </c>
      <c r="R260" s="227" t="s">
        <v>280</v>
      </c>
      <c r="S260" s="282" t="str">
        <f>IF(TYPE(VLOOKUP(R260,[2]Catalogue!$F$2:$J$259,3,0))=16," ",VLOOKUP(R260,[2]Catalogue!$F$2:$J$259,3,0))</f>
        <v>m2</v>
      </c>
      <c r="T260" s="228">
        <f>IF(TYPE(VLOOKUP(R260,[2]Catalogue!$F$2:$J$259,5,0))=16,0,VLOOKUP(R260,[2]Catalogue!$F$2:$J$259,5,0))</f>
        <v>60000</v>
      </c>
      <c r="U260" s="227"/>
      <c r="V260" s="227" t="str">
        <f>IF(TYPE(VLOOKUP(U260,[2]Catalogue!$F$2:$J$259,3,0))=16," ",VLOOKUP(U260,[2]Catalogue!$F$2:$J$259,3,0))</f>
        <v xml:space="preserve"> </v>
      </c>
      <c r="W260" s="228">
        <f>IF(TYPE(VLOOKUP(U260,[2]Catalogue!$F$2:$J$259,5,0))=16,0,VLOOKUP(U260,[2]Catalogue!$F$2:$J$259,5,0))</f>
        <v>0</v>
      </c>
      <c r="X260" s="256">
        <v>1.17</v>
      </c>
      <c r="Y260" s="256">
        <v>0.55000000000000004</v>
      </c>
      <c r="Z260" s="256">
        <v>1</v>
      </c>
      <c r="AA260" s="256">
        <f t="shared" si="35"/>
        <v>0.64349999999999996</v>
      </c>
      <c r="AB260" s="228">
        <f t="shared" si="37"/>
        <v>228442.5</v>
      </c>
      <c r="AC260" s="228">
        <f t="shared" si="38"/>
        <v>38610</v>
      </c>
      <c r="AD260" s="228">
        <f t="shared" si="39"/>
        <v>0</v>
      </c>
      <c r="AE260" s="227"/>
      <c r="AF260" s="227" t="str">
        <f>IF(TYPE(VLOOKUP(AE260,[2]Catalogue!$F$2:$J$259,3,0))=16," ",VLOOKUP(AE260,[2]Catalogue!$F$2:$J$259,3,0))</f>
        <v xml:space="preserve"> </v>
      </c>
      <c r="AG260" s="228">
        <f>IF(TYPE(VLOOKUP(AE260,[2]Catalogue!$F$2:$J$259,5,0))=16,0,VLOOKUP(AE260,[2]Catalogue!$F$2:$J$259,5,0))</f>
        <v>0</v>
      </c>
      <c r="AH260" s="227"/>
      <c r="AI260" s="228">
        <f t="shared" si="36"/>
        <v>0</v>
      </c>
      <c r="AJ260" s="228" t="s">
        <v>920</v>
      </c>
      <c r="AK260" s="261">
        <f t="shared" si="40"/>
        <v>267052.5</v>
      </c>
      <c r="AL260" s="297"/>
    </row>
    <row r="261" spans="1:38" ht="22.5">
      <c r="A261" s="402"/>
      <c r="B261" s="271"/>
      <c r="C261" s="258" t="s">
        <v>1295</v>
      </c>
      <c r="D261" s="258" t="s">
        <v>1296</v>
      </c>
      <c r="E261" s="258" t="s">
        <v>1297</v>
      </c>
      <c r="F261" s="258" t="s">
        <v>1298</v>
      </c>
      <c r="G261" s="258"/>
      <c r="H261" s="258"/>
      <c r="I261" s="258" t="s">
        <v>1269</v>
      </c>
      <c r="J261" s="258" t="s">
        <v>1270</v>
      </c>
      <c r="K261" s="227"/>
      <c r="L261" s="228">
        <f>IF(TYPE(VLOOKUP(K261,[2]Catalogue!$F$2:$J$259,5,0))=16,0,VLOOKUP(K261,[2]Catalogue!$F$2:$J$259,5,0))</f>
        <v>0</v>
      </c>
      <c r="M261" s="227"/>
      <c r="N261" s="228">
        <f>IF(TYPE(VLOOKUP(M261,[2]Catalogue!$F$2:$J$259,5,0))=16,0,VLOOKUP(M261,[2]Catalogue!$F$2:$J$259,5,0))</f>
        <v>0</v>
      </c>
      <c r="O261" s="227" t="s">
        <v>182</v>
      </c>
      <c r="P261" s="282" t="str">
        <f>IF(TYPE(VLOOKUP(O261,[2]Catalogue!$F$2:$J$259,3,0))=16," ",VLOOKUP(O261,[2]Catalogue!$F$2:$J$259,3,0))</f>
        <v>m2</v>
      </c>
      <c r="Q261" s="228">
        <f>IF(TYPE(VLOOKUP(O261,[2]Catalogue!$F$2:$J$259,5,0))=16,0,VLOOKUP(O261,[2]Catalogue!$F$2:$J$259,5,0))</f>
        <v>355000</v>
      </c>
      <c r="R261" s="227" t="s">
        <v>280</v>
      </c>
      <c r="S261" s="282" t="str">
        <f>IF(TYPE(VLOOKUP(R261,[2]Catalogue!$F$2:$J$259,3,0))=16," ",VLOOKUP(R261,[2]Catalogue!$F$2:$J$259,3,0))</f>
        <v>m2</v>
      </c>
      <c r="T261" s="228">
        <f>IF(TYPE(VLOOKUP(R261,[2]Catalogue!$F$2:$J$259,5,0))=16,0,VLOOKUP(R261,[2]Catalogue!$F$2:$J$259,5,0))</f>
        <v>60000</v>
      </c>
      <c r="U261" s="227"/>
      <c r="V261" s="227" t="str">
        <f>IF(TYPE(VLOOKUP(U261,[2]Catalogue!$F$2:$J$259,3,0))=16," ",VLOOKUP(U261,[2]Catalogue!$F$2:$J$259,3,0))</f>
        <v xml:space="preserve"> </v>
      </c>
      <c r="W261" s="228">
        <f>IF(TYPE(VLOOKUP(U261,[2]Catalogue!$F$2:$J$259,5,0))=16,0,VLOOKUP(U261,[2]Catalogue!$F$2:$J$259,5,0))</f>
        <v>0</v>
      </c>
      <c r="X261" s="256">
        <v>1.1000000000000001</v>
      </c>
      <c r="Y261" s="256">
        <v>0.5</v>
      </c>
      <c r="Z261" s="256">
        <v>1</v>
      </c>
      <c r="AA261" s="256">
        <f t="shared" si="35"/>
        <v>0.55000000000000004</v>
      </c>
      <c r="AB261" s="228">
        <f t="shared" si="37"/>
        <v>195250.00000000003</v>
      </c>
      <c r="AC261" s="228">
        <f t="shared" si="38"/>
        <v>33000</v>
      </c>
      <c r="AD261" s="228">
        <f t="shared" si="39"/>
        <v>0</v>
      </c>
      <c r="AE261" s="227"/>
      <c r="AF261" s="227" t="str">
        <f>IF(TYPE(VLOOKUP(AE261,[2]Catalogue!$F$2:$J$259,3,0))=16," ",VLOOKUP(AE261,[2]Catalogue!$F$2:$J$259,3,0))</f>
        <v xml:space="preserve"> </v>
      </c>
      <c r="AG261" s="228">
        <f>IF(TYPE(VLOOKUP(AE261,[2]Catalogue!$F$2:$J$259,5,0))=16,0,VLOOKUP(AE261,[2]Catalogue!$F$2:$J$259,5,0))</f>
        <v>0</v>
      </c>
      <c r="AH261" s="227"/>
      <c r="AI261" s="228">
        <f t="shared" si="36"/>
        <v>0</v>
      </c>
      <c r="AJ261" s="228" t="s">
        <v>924</v>
      </c>
      <c r="AK261" s="261">
        <f t="shared" si="40"/>
        <v>228250.00000000003</v>
      </c>
      <c r="AL261" s="297"/>
    </row>
    <row r="262" spans="1:38" ht="22.5">
      <c r="A262" s="402"/>
      <c r="B262" s="271"/>
      <c r="C262" s="258" t="s">
        <v>1295</v>
      </c>
      <c r="D262" s="258" t="s">
        <v>1296</v>
      </c>
      <c r="E262" s="258" t="s">
        <v>1297</v>
      </c>
      <c r="F262" s="258" t="s">
        <v>1298</v>
      </c>
      <c r="G262" s="258"/>
      <c r="H262" s="258"/>
      <c r="I262" s="258" t="s">
        <v>1269</v>
      </c>
      <c r="J262" s="258" t="s">
        <v>1270</v>
      </c>
      <c r="K262" s="227"/>
      <c r="L262" s="228">
        <f>IF(TYPE(VLOOKUP(K262,[2]Catalogue!$F$2:$J$259,5,0))=16,0,VLOOKUP(K262,[2]Catalogue!$F$2:$J$259,5,0))</f>
        <v>0</v>
      </c>
      <c r="M262" s="227"/>
      <c r="N262" s="228">
        <f>IF(TYPE(VLOOKUP(M262,[2]Catalogue!$F$2:$J$259,5,0))=16,0,VLOOKUP(M262,[2]Catalogue!$F$2:$J$259,5,0))</f>
        <v>0</v>
      </c>
      <c r="O262" s="227" t="s">
        <v>182</v>
      </c>
      <c r="P262" s="282" t="str">
        <f>IF(TYPE(VLOOKUP(O262,[2]Catalogue!$F$2:$J$259,3,0))=16," ",VLOOKUP(O262,[2]Catalogue!$F$2:$J$259,3,0))</f>
        <v>m2</v>
      </c>
      <c r="Q262" s="228">
        <f>IF(TYPE(VLOOKUP(O262,[2]Catalogue!$F$2:$J$259,5,0))=16,0,VLOOKUP(O262,[2]Catalogue!$F$2:$J$259,5,0))</f>
        <v>355000</v>
      </c>
      <c r="R262" s="227" t="s">
        <v>280</v>
      </c>
      <c r="S262" s="282" t="str">
        <f>IF(TYPE(VLOOKUP(R262,[2]Catalogue!$F$2:$J$259,3,0))=16," ",VLOOKUP(R262,[2]Catalogue!$F$2:$J$259,3,0))</f>
        <v>m2</v>
      </c>
      <c r="T262" s="228">
        <f>IF(TYPE(VLOOKUP(R262,[2]Catalogue!$F$2:$J$259,5,0))=16,0,VLOOKUP(R262,[2]Catalogue!$F$2:$J$259,5,0))</f>
        <v>60000</v>
      </c>
      <c r="U262" s="227"/>
      <c r="V262" s="227" t="str">
        <f>IF(TYPE(VLOOKUP(U262,[2]Catalogue!$F$2:$J$259,3,0))=16," ",VLOOKUP(U262,[2]Catalogue!$F$2:$J$259,3,0))</f>
        <v xml:space="preserve"> </v>
      </c>
      <c r="W262" s="228">
        <f>IF(TYPE(VLOOKUP(U262,[2]Catalogue!$F$2:$J$259,5,0))=16,0,VLOOKUP(U262,[2]Catalogue!$F$2:$J$259,5,0))</f>
        <v>0</v>
      </c>
      <c r="X262" s="256">
        <v>1.1200000000000001</v>
      </c>
      <c r="Y262" s="256">
        <v>0.5</v>
      </c>
      <c r="Z262" s="256">
        <v>1</v>
      </c>
      <c r="AA262" s="256">
        <f>X261*Y261*Z262</f>
        <v>0.55000000000000004</v>
      </c>
      <c r="AB262" s="228">
        <f t="shared" si="37"/>
        <v>195250.00000000003</v>
      </c>
      <c r="AC262" s="228">
        <f t="shared" si="38"/>
        <v>33000</v>
      </c>
      <c r="AD262" s="228">
        <f t="shared" si="39"/>
        <v>0</v>
      </c>
      <c r="AE262" s="227"/>
      <c r="AF262" s="227" t="str">
        <f>IF(TYPE(VLOOKUP(AE262,[2]Catalogue!$F$2:$J$259,3,0))=16," ",VLOOKUP(AE262,[2]Catalogue!$F$2:$J$259,3,0))</f>
        <v xml:space="preserve"> </v>
      </c>
      <c r="AG262" s="228">
        <f>IF(TYPE(VLOOKUP(AE262,[2]Catalogue!$F$2:$J$259,5,0))=16,0,VLOOKUP(AE262,[2]Catalogue!$F$2:$J$259,5,0))</f>
        <v>0</v>
      </c>
      <c r="AH262" s="227"/>
      <c r="AI262" s="228">
        <f t="shared" si="36"/>
        <v>0</v>
      </c>
      <c r="AJ262" s="228" t="s">
        <v>988</v>
      </c>
      <c r="AK262" s="261">
        <f t="shared" si="40"/>
        <v>228250.00000000003</v>
      </c>
      <c r="AL262" s="297"/>
    </row>
    <row r="263" spans="1:38">
      <c r="A263" s="400">
        <v>337</v>
      </c>
      <c r="B263" s="271"/>
      <c r="C263" s="258" t="s">
        <v>1299</v>
      </c>
      <c r="D263" s="258" t="s">
        <v>1300</v>
      </c>
      <c r="E263" s="258">
        <v>52</v>
      </c>
      <c r="F263" s="258" t="s">
        <v>1301</v>
      </c>
      <c r="G263" s="258"/>
      <c r="H263" s="258"/>
      <c r="I263" s="258" t="s">
        <v>1269</v>
      </c>
      <c r="J263" s="258" t="s">
        <v>1270</v>
      </c>
      <c r="K263" s="227" t="s">
        <v>247</v>
      </c>
      <c r="L263" s="228">
        <f>IF(TYPE(VLOOKUP(K263,[2]Catalogue!$F$2:$J$259,5,0))=16,0,VLOOKUP(K263,[2]Catalogue!$F$2:$J$259,5,0))</f>
        <v>60000</v>
      </c>
      <c r="M263" s="227" t="s">
        <v>170</v>
      </c>
      <c r="N263" s="228">
        <f>IF(TYPE(VLOOKUP(M263,[2]Catalogue!$F$2:$J$259,5,0))=16,0,VLOOKUP(M263,[2]Catalogue!$F$2:$J$259,5,0))</f>
        <v>190000</v>
      </c>
      <c r="O263" s="227" t="s">
        <v>173</v>
      </c>
      <c r="P263" s="282" t="str">
        <f>IF(TYPE(VLOOKUP(O263,[2]Catalogue!$F$2:$J$259,3,0))=16," ",VLOOKUP(O263,[2]Catalogue!$F$2:$J$259,3,0))</f>
        <v>m2</v>
      </c>
      <c r="Q263" s="228">
        <f>IF(TYPE(VLOOKUP(O263,[2]Catalogue!$F$2:$J$259,5,0))=16,0,VLOOKUP(O263,[2]Catalogue!$F$2:$J$259,5,0))</f>
        <v>255000</v>
      </c>
      <c r="R263" s="227"/>
      <c r="S263" s="282" t="str">
        <f>IF(TYPE(VLOOKUP(R263,[2]Catalogue!$F$2:$J$259,3,0))=16," ",VLOOKUP(R263,[2]Catalogue!$F$2:$J$259,3,0))</f>
        <v xml:space="preserve"> </v>
      </c>
      <c r="T263" s="228">
        <f>IF(TYPE(VLOOKUP(R263,[2]Catalogue!$F$2:$J$259,5,0))=16,0,VLOOKUP(R263,[2]Catalogue!$F$2:$J$259,5,0))</f>
        <v>0</v>
      </c>
      <c r="U263" s="227"/>
      <c r="V263" s="227" t="str">
        <f>IF(TYPE(VLOOKUP(U263,[2]Catalogue!$F$2:$J$259,3,0))=16," ",VLOOKUP(U263,[2]Catalogue!$F$2:$J$259,3,0))</f>
        <v xml:space="preserve"> </v>
      </c>
      <c r="W263" s="228">
        <f>IF(TYPE(VLOOKUP(U263,[2]Catalogue!$F$2:$J$259,5,0))=16,0,VLOOKUP(U263,[2]Catalogue!$F$2:$J$259,5,0))</f>
        <v>0</v>
      </c>
      <c r="X263" s="257">
        <v>1.91</v>
      </c>
      <c r="Y263" s="257">
        <v>0.91</v>
      </c>
      <c r="Z263" s="256">
        <v>1</v>
      </c>
      <c r="AA263" s="256">
        <f>X262*Y262*Z263</f>
        <v>0.56000000000000005</v>
      </c>
      <c r="AB263" s="228">
        <f t="shared" si="37"/>
        <v>142800</v>
      </c>
      <c r="AC263" s="228">
        <f t="shared" si="38"/>
        <v>0</v>
      </c>
      <c r="AD263" s="228">
        <f t="shared" si="39"/>
        <v>0</v>
      </c>
      <c r="AE263" s="227"/>
      <c r="AF263" s="227" t="str">
        <f>IF(TYPE(VLOOKUP(AE263,[2]Catalogue!$F$2:$J$259,3,0))=16," ",VLOOKUP(AE263,[2]Catalogue!$F$2:$J$259,3,0))</f>
        <v xml:space="preserve"> </v>
      </c>
      <c r="AG263" s="228">
        <f>IF(TYPE(VLOOKUP(AE263,[2]Catalogue!$F$2:$J$259,5,0))=16,0,VLOOKUP(AE263,[2]Catalogue!$F$2:$J$259,5,0))</f>
        <v>0</v>
      </c>
      <c r="AH263" s="227"/>
      <c r="AI263" s="228">
        <f t="shared" si="36"/>
        <v>0</v>
      </c>
      <c r="AJ263" s="228" t="s">
        <v>919</v>
      </c>
      <c r="AK263" s="261">
        <f t="shared" si="40"/>
        <v>392800</v>
      </c>
      <c r="AL263" s="297"/>
    </row>
    <row r="264" spans="1:38">
      <c r="A264" s="403"/>
      <c r="B264" s="271"/>
      <c r="C264" s="258" t="s">
        <v>1299</v>
      </c>
      <c r="D264" s="258" t="s">
        <v>1300</v>
      </c>
      <c r="E264" s="258">
        <v>52</v>
      </c>
      <c r="F264" s="258" t="s">
        <v>1301</v>
      </c>
      <c r="G264" s="258"/>
      <c r="H264" s="258"/>
      <c r="I264" s="258" t="s">
        <v>1269</v>
      </c>
      <c r="J264" s="258" t="s">
        <v>1270</v>
      </c>
      <c r="K264" s="227"/>
      <c r="L264" s="228">
        <f>IF(TYPE(VLOOKUP(K264,[2]Catalogue!$F$2:$J$259,5,0))=16,0,VLOOKUP(K264,[2]Catalogue!$F$2:$J$259,5,0))</f>
        <v>0</v>
      </c>
      <c r="M264" s="227"/>
      <c r="N264" s="228">
        <f>IF(TYPE(VLOOKUP(M264,[2]Catalogue!$F$2:$J$259,5,0))=16,0,VLOOKUP(M264,[2]Catalogue!$F$2:$J$259,5,0))</f>
        <v>0</v>
      </c>
      <c r="O264" s="227" t="s">
        <v>182</v>
      </c>
      <c r="P264" s="282" t="str">
        <f>IF(TYPE(VLOOKUP(O264,[2]Catalogue!$F$2:$J$259,3,0))=16," ",VLOOKUP(O264,[2]Catalogue!$F$2:$J$259,3,0))</f>
        <v>m2</v>
      </c>
      <c r="Q264" s="228">
        <f>IF(TYPE(VLOOKUP(O264,[2]Catalogue!$F$2:$J$259,5,0))=16,0,VLOOKUP(O264,[2]Catalogue!$F$2:$J$259,5,0))</f>
        <v>355000</v>
      </c>
      <c r="R264" s="227" t="s">
        <v>280</v>
      </c>
      <c r="S264" s="282" t="str">
        <f>IF(TYPE(VLOOKUP(R264,[2]Catalogue!$F$2:$J$259,3,0))=16," ",VLOOKUP(R264,[2]Catalogue!$F$2:$J$259,3,0))</f>
        <v>m2</v>
      </c>
      <c r="T264" s="228">
        <f>IF(TYPE(VLOOKUP(R264,[2]Catalogue!$F$2:$J$259,5,0))=16,0,VLOOKUP(R264,[2]Catalogue!$F$2:$J$259,5,0))</f>
        <v>60000</v>
      </c>
      <c r="U264" s="227"/>
      <c r="V264" s="227" t="str">
        <f>IF(TYPE(VLOOKUP(U264,[2]Catalogue!$F$2:$J$259,3,0))=16," ",VLOOKUP(U264,[2]Catalogue!$F$2:$J$259,3,0))</f>
        <v xml:space="preserve"> </v>
      </c>
      <c r="W264" s="228">
        <f>IF(TYPE(VLOOKUP(U264,[2]Catalogue!$F$2:$J$259,5,0))=16,0,VLOOKUP(U264,[2]Catalogue!$F$2:$J$259,5,0))</f>
        <v>0</v>
      </c>
      <c r="X264" s="256">
        <v>0.94</v>
      </c>
      <c r="Y264" s="256">
        <v>0.5</v>
      </c>
      <c r="Z264" s="256">
        <v>2</v>
      </c>
      <c r="AA264" s="256">
        <f t="shared" ref="AA264:AA300" si="41">X264*Y264*Z264</f>
        <v>0.94</v>
      </c>
      <c r="AB264" s="228">
        <f t="shared" si="37"/>
        <v>333700</v>
      </c>
      <c r="AC264" s="228">
        <f t="shared" si="38"/>
        <v>56400</v>
      </c>
      <c r="AD264" s="228">
        <f t="shared" si="39"/>
        <v>0</v>
      </c>
      <c r="AE264" s="227"/>
      <c r="AF264" s="227" t="str">
        <f>IF(TYPE(VLOOKUP(AE264,[2]Catalogue!$F$2:$J$259,3,0))=16," ",VLOOKUP(AE264,[2]Catalogue!$F$2:$J$259,3,0))</f>
        <v xml:space="preserve"> </v>
      </c>
      <c r="AG264" s="228">
        <f>IF(TYPE(VLOOKUP(AE264,[2]Catalogue!$F$2:$J$259,5,0))=16,0,VLOOKUP(AE264,[2]Catalogue!$F$2:$J$259,5,0))</f>
        <v>0</v>
      </c>
      <c r="AH264" s="227"/>
      <c r="AI264" s="228">
        <f t="shared" si="36"/>
        <v>0</v>
      </c>
      <c r="AJ264" s="228" t="s">
        <v>923</v>
      </c>
      <c r="AK264" s="261">
        <f t="shared" si="40"/>
        <v>390100</v>
      </c>
      <c r="AL264" s="297"/>
    </row>
    <row r="265" spans="1:38">
      <c r="A265" s="403"/>
      <c r="B265" s="271"/>
      <c r="C265" s="258" t="s">
        <v>1299</v>
      </c>
      <c r="D265" s="258" t="s">
        <v>1300</v>
      </c>
      <c r="E265" s="258">
        <v>52</v>
      </c>
      <c r="F265" s="258" t="s">
        <v>1301</v>
      </c>
      <c r="G265" s="258"/>
      <c r="H265" s="258"/>
      <c r="I265" s="258" t="s">
        <v>1269</v>
      </c>
      <c r="J265" s="258" t="s">
        <v>1270</v>
      </c>
      <c r="K265" s="227"/>
      <c r="L265" s="228">
        <f>IF(TYPE(VLOOKUP(K265,[2]Catalogue!$F$2:$J$259,5,0))=16,0,VLOOKUP(K265,[2]Catalogue!$F$2:$J$259,5,0))</f>
        <v>0</v>
      </c>
      <c r="M265" s="227"/>
      <c r="N265" s="228">
        <f>IF(TYPE(VLOOKUP(M265,[2]Catalogue!$F$2:$J$259,5,0))=16,0,VLOOKUP(M265,[2]Catalogue!$F$2:$J$259,5,0))</f>
        <v>0</v>
      </c>
      <c r="O265" s="227" t="s">
        <v>182</v>
      </c>
      <c r="P265" s="282" t="str">
        <f>IF(TYPE(VLOOKUP(O265,[2]Catalogue!$F$2:$J$259,3,0))=16," ",VLOOKUP(O265,[2]Catalogue!$F$2:$J$259,3,0))</f>
        <v>m2</v>
      </c>
      <c r="Q265" s="228">
        <f>IF(TYPE(VLOOKUP(O265,[2]Catalogue!$F$2:$J$259,5,0))=16,0,VLOOKUP(O265,[2]Catalogue!$F$2:$J$259,5,0))</f>
        <v>355000</v>
      </c>
      <c r="R265" s="227" t="s">
        <v>280</v>
      </c>
      <c r="S265" s="282" t="str">
        <f>IF(TYPE(VLOOKUP(R265,[2]Catalogue!$F$2:$J$259,3,0))=16," ",VLOOKUP(R265,[2]Catalogue!$F$2:$J$259,3,0))</f>
        <v>m2</v>
      </c>
      <c r="T265" s="228">
        <f>IF(TYPE(VLOOKUP(R265,[2]Catalogue!$F$2:$J$259,5,0))=16,0,VLOOKUP(R265,[2]Catalogue!$F$2:$J$259,5,0))</f>
        <v>60000</v>
      </c>
      <c r="U265" s="227"/>
      <c r="V265" s="227" t="str">
        <f>IF(TYPE(VLOOKUP(U265,[2]Catalogue!$F$2:$J$259,3,0))=16," ",VLOOKUP(U265,[2]Catalogue!$F$2:$J$259,3,0))</f>
        <v xml:space="preserve"> </v>
      </c>
      <c r="W265" s="228">
        <f>IF(TYPE(VLOOKUP(U265,[2]Catalogue!$F$2:$J$259,5,0))=16,0,VLOOKUP(U265,[2]Catalogue!$F$2:$J$259,5,0))</f>
        <v>0</v>
      </c>
      <c r="X265" s="256">
        <v>1.1599999999999999</v>
      </c>
      <c r="Y265" s="256">
        <v>0.62</v>
      </c>
      <c r="Z265" s="256">
        <v>1</v>
      </c>
      <c r="AA265" s="256">
        <f t="shared" si="41"/>
        <v>0.71919999999999995</v>
      </c>
      <c r="AB265" s="228">
        <f t="shared" si="37"/>
        <v>255315.99999999997</v>
      </c>
      <c r="AC265" s="228">
        <f t="shared" si="38"/>
        <v>43152</v>
      </c>
      <c r="AD265" s="228">
        <f t="shared" si="39"/>
        <v>0</v>
      </c>
      <c r="AE265" s="227"/>
      <c r="AF265" s="227" t="str">
        <f>IF(TYPE(VLOOKUP(AE265,[2]Catalogue!$F$2:$J$259,3,0))=16," ",VLOOKUP(AE265,[2]Catalogue!$F$2:$J$259,3,0))</f>
        <v xml:space="preserve"> </v>
      </c>
      <c r="AG265" s="228">
        <f>IF(TYPE(VLOOKUP(AE265,[2]Catalogue!$F$2:$J$259,5,0))=16,0,VLOOKUP(AE265,[2]Catalogue!$F$2:$J$259,5,0))</f>
        <v>0</v>
      </c>
      <c r="AH265" s="227"/>
      <c r="AI265" s="228">
        <f t="shared" si="36"/>
        <v>0</v>
      </c>
      <c r="AJ265" s="228" t="s">
        <v>988</v>
      </c>
      <c r="AK265" s="261">
        <f t="shared" si="40"/>
        <v>298468</v>
      </c>
      <c r="AL265" s="297"/>
    </row>
    <row r="266" spans="1:38">
      <c r="A266" s="403"/>
      <c r="B266" s="271"/>
      <c r="C266" s="258" t="s">
        <v>1299</v>
      </c>
      <c r="D266" s="258" t="s">
        <v>1300</v>
      </c>
      <c r="E266" s="258">
        <v>52</v>
      </c>
      <c r="F266" s="258" t="s">
        <v>1301</v>
      </c>
      <c r="G266" s="258"/>
      <c r="H266" s="258"/>
      <c r="I266" s="258" t="s">
        <v>1269</v>
      </c>
      <c r="J266" s="258" t="s">
        <v>1270</v>
      </c>
      <c r="K266" s="227"/>
      <c r="L266" s="228">
        <f>IF(TYPE(VLOOKUP(K266,[2]Catalogue!$F$2:$J$259,5,0))=16,0,VLOOKUP(K266,[2]Catalogue!$F$2:$J$259,5,0))</f>
        <v>0</v>
      </c>
      <c r="M266" s="227"/>
      <c r="N266" s="228">
        <f>IF(TYPE(VLOOKUP(M266,[2]Catalogue!$F$2:$J$259,5,0))=16,0,VLOOKUP(M266,[2]Catalogue!$F$2:$J$259,5,0))</f>
        <v>0</v>
      </c>
      <c r="O266" s="227" t="s">
        <v>182</v>
      </c>
      <c r="P266" s="282" t="str">
        <f>IF(TYPE(VLOOKUP(O266,[2]Catalogue!$F$2:$J$259,3,0))=16," ",VLOOKUP(O266,[2]Catalogue!$F$2:$J$259,3,0))</f>
        <v>m2</v>
      </c>
      <c r="Q266" s="228">
        <f>IF(TYPE(VLOOKUP(O266,[2]Catalogue!$F$2:$J$259,5,0))=16,0,VLOOKUP(O266,[2]Catalogue!$F$2:$J$259,5,0))</f>
        <v>355000</v>
      </c>
      <c r="R266" s="227" t="s">
        <v>280</v>
      </c>
      <c r="S266" s="282" t="str">
        <f>IF(TYPE(VLOOKUP(R266,[2]Catalogue!$F$2:$J$259,3,0))=16," ",VLOOKUP(R266,[2]Catalogue!$F$2:$J$259,3,0))</f>
        <v>m2</v>
      </c>
      <c r="T266" s="228">
        <f>IF(TYPE(VLOOKUP(R266,[2]Catalogue!$F$2:$J$259,5,0))=16,0,VLOOKUP(R266,[2]Catalogue!$F$2:$J$259,5,0))</f>
        <v>60000</v>
      </c>
      <c r="U266" s="227"/>
      <c r="V266" s="227" t="str">
        <f>IF(TYPE(VLOOKUP(U266,[2]Catalogue!$F$2:$J$259,3,0))=16," ",VLOOKUP(U266,[2]Catalogue!$F$2:$J$259,3,0))</f>
        <v xml:space="preserve"> </v>
      </c>
      <c r="W266" s="228">
        <f>IF(TYPE(VLOOKUP(U266,[2]Catalogue!$F$2:$J$259,5,0))=16,0,VLOOKUP(U266,[2]Catalogue!$F$2:$J$259,5,0))</f>
        <v>0</v>
      </c>
      <c r="X266" s="256">
        <v>0.95</v>
      </c>
      <c r="Y266" s="256">
        <v>0.62</v>
      </c>
      <c r="Z266" s="256">
        <v>1</v>
      </c>
      <c r="AA266" s="256">
        <f t="shared" si="41"/>
        <v>0.58899999999999997</v>
      </c>
      <c r="AB266" s="228">
        <f t="shared" si="37"/>
        <v>209095</v>
      </c>
      <c r="AC266" s="228">
        <f t="shared" si="38"/>
        <v>35340</v>
      </c>
      <c r="AD266" s="228">
        <f t="shared" si="39"/>
        <v>0</v>
      </c>
      <c r="AE266" s="227"/>
      <c r="AF266" s="227" t="str">
        <f>IF(TYPE(VLOOKUP(AE266,[2]Catalogue!$F$2:$J$259,3,0))=16," ",VLOOKUP(AE266,[2]Catalogue!$F$2:$J$259,3,0))</f>
        <v xml:space="preserve"> </v>
      </c>
      <c r="AG266" s="228">
        <f>IF(TYPE(VLOOKUP(AE266,[2]Catalogue!$F$2:$J$259,5,0))=16,0,VLOOKUP(AE266,[2]Catalogue!$F$2:$J$259,5,0))</f>
        <v>0</v>
      </c>
      <c r="AH266" s="227"/>
      <c r="AI266" s="228">
        <f t="shared" si="36"/>
        <v>0</v>
      </c>
      <c r="AJ266" s="228" t="s">
        <v>921</v>
      </c>
      <c r="AK266" s="261">
        <f t="shared" si="40"/>
        <v>244435</v>
      </c>
      <c r="AL266" s="297"/>
    </row>
    <row r="267" spans="1:38">
      <c r="A267" s="400">
        <v>338</v>
      </c>
      <c r="B267" s="271"/>
      <c r="C267" s="258" t="s">
        <v>1302</v>
      </c>
      <c r="D267" s="258" t="s">
        <v>1303</v>
      </c>
      <c r="E267" s="258" t="s">
        <v>1304</v>
      </c>
      <c r="F267" s="258" t="s">
        <v>1305</v>
      </c>
      <c r="G267" s="258"/>
      <c r="H267" s="258"/>
      <c r="I267" s="258" t="s">
        <v>1269</v>
      </c>
      <c r="J267" s="258" t="s">
        <v>1270</v>
      </c>
      <c r="K267" s="227" t="s">
        <v>247</v>
      </c>
      <c r="L267" s="228">
        <f>IF(TYPE(VLOOKUP(K267,[2]Catalogue!$F$2:$J$259,5,0))=16,0,VLOOKUP(K267,[2]Catalogue!$F$2:$J$259,5,0))</f>
        <v>60000</v>
      </c>
      <c r="M267" s="227" t="s">
        <v>170</v>
      </c>
      <c r="N267" s="228">
        <f>IF(TYPE(VLOOKUP(M267,[2]Catalogue!$F$2:$J$259,5,0))=16,0,VLOOKUP(M267,[2]Catalogue!$F$2:$J$259,5,0))</f>
        <v>190000</v>
      </c>
      <c r="O267" s="227" t="s">
        <v>173</v>
      </c>
      <c r="P267" s="282" t="str">
        <f>IF(TYPE(VLOOKUP(O267,[2]Catalogue!$F$2:$J$259,3,0))=16," ",VLOOKUP(O267,[2]Catalogue!$F$2:$J$259,3,0))</f>
        <v>m2</v>
      </c>
      <c r="Q267" s="228">
        <f>IF(TYPE(VLOOKUP(O267,[2]Catalogue!$F$2:$J$259,5,0))=16,0,VLOOKUP(O267,[2]Catalogue!$F$2:$J$259,5,0))</f>
        <v>255000</v>
      </c>
      <c r="R267" s="227"/>
      <c r="S267" s="282" t="str">
        <f>IF(TYPE(VLOOKUP(R267,[2]Catalogue!$F$2:$J$259,3,0))=16," ",VLOOKUP(R267,[2]Catalogue!$F$2:$J$259,3,0))</f>
        <v xml:space="preserve"> </v>
      </c>
      <c r="T267" s="228">
        <f>IF(TYPE(VLOOKUP(R267,[2]Catalogue!$F$2:$J$259,5,0))=16,0,VLOOKUP(R267,[2]Catalogue!$F$2:$J$259,5,0))</f>
        <v>0</v>
      </c>
      <c r="U267" s="227"/>
      <c r="V267" s="227" t="str">
        <f>IF(TYPE(VLOOKUP(U267,[2]Catalogue!$F$2:$J$259,3,0))=16," ",VLOOKUP(U267,[2]Catalogue!$F$2:$J$259,3,0))</f>
        <v xml:space="preserve"> </v>
      </c>
      <c r="W267" s="228">
        <f>IF(TYPE(VLOOKUP(U267,[2]Catalogue!$F$2:$J$259,5,0))=16,0,VLOOKUP(U267,[2]Catalogue!$F$2:$J$259,5,0))</f>
        <v>0</v>
      </c>
      <c r="X267" s="256">
        <v>1.35</v>
      </c>
      <c r="Y267" s="256">
        <v>0.95</v>
      </c>
      <c r="Z267" s="256">
        <v>1</v>
      </c>
      <c r="AA267" s="256">
        <f t="shared" si="41"/>
        <v>1.2825</v>
      </c>
      <c r="AB267" s="228">
        <f t="shared" si="37"/>
        <v>327037.5</v>
      </c>
      <c r="AC267" s="228">
        <f t="shared" si="38"/>
        <v>0</v>
      </c>
      <c r="AD267" s="228">
        <f t="shared" si="39"/>
        <v>0</v>
      </c>
      <c r="AE267" s="227"/>
      <c r="AF267" s="227" t="str">
        <f>IF(TYPE(VLOOKUP(AE267,[2]Catalogue!$F$2:$J$259,3,0))=16," ",VLOOKUP(AE267,[2]Catalogue!$F$2:$J$259,3,0))</f>
        <v xml:space="preserve"> </v>
      </c>
      <c r="AG267" s="228">
        <f>IF(TYPE(VLOOKUP(AE267,[2]Catalogue!$F$2:$J$259,5,0))=16,0,VLOOKUP(AE267,[2]Catalogue!$F$2:$J$259,5,0))</f>
        <v>0</v>
      </c>
      <c r="AH267" s="227"/>
      <c r="AI267" s="228">
        <f t="shared" si="36"/>
        <v>0</v>
      </c>
      <c r="AJ267" s="228" t="s">
        <v>925</v>
      </c>
      <c r="AK267" s="261">
        <f t="shared" si="40"/>
        <v>577037.5</v>
      </c>
      <c r="AL267" s="297"/>
    </row>
    <row r="268" spans="1:38" s="265" customFormat="1">
      <c r="A268" s="403"/>
      <c r="B268" s="279"/>
      <c r="C268" s="298" t="s">
        <v>1302</v>
      </c>
      <c r="D268" s="298" t="s">
        <v>1303</v>
      </c>
      <c r="E268" s="298" t="s">
        <v>1304</v>
      </c>
      <c r="F268" s="298" t="s">
        <v>1305</v>
      </c>
      <c r="G268" s="298"/>
      <c r="H268" s="298"/>
      <c r="I268" s="298" t="s">
        <v>1269</v>
      </c>
      <c r="J268" s="298" t="s">
        <v>1270</v>
      </c>
      <c r="K268" s="262"/>
      <c r="L268" s="263">
        <f>IF(TYPE(VLOOKUP(K268,[2]Catalogue!$F$2:$J$259,5,0))=16,0,VLOOKUP(K268,[2]Catalogue!$F$2:$J$259,5,0))</f>
        <v>0</v>
      </c>
      <c r="M268" s="262"/>
      <c r="N268" s="263">
        <f>IF(TYPE(VLOOKUP(M268,[2]Catalogue!$F$2:$J$259,5,0))=16,0,VLOOKUP(M268,[2]Catalogue!$F$2:$J$259,5,0))</f>
        <v>0</v>
      </c>
      <c r="O268" s="262" t="s">
        <v>182</v>
      </c>
      <c r="P268" s="299" t="str">
        <f>IF(TYPE(VLOOKUP(O268,[2]Catalogue!$F$2:$J$259,3,0))=16," ",VLOOKUP(O268,[2]Catalogue!$F$2:$J$259,3,0))</f>
        <v>m2</v>
      </c>
      <c r="Q268" s="263">
        <f>IF(TYPE(VLOOKUP(O268,[2]Catalogue!$F$2:$J$259,5,0))=16,0,VLOOKUP(O268,[2]Catalogue!$F$2:$J$259,5,0))</f>
        <v>355000</v>
      </c>
      <c r="R268" s="262" t="s">
        <v>280</v>
      </c>
      <c r="S268" s="299" t="str">
        <f>IF(TYPE(VLOOKUP(R268,[2]Catalogue!$F$2:$J$259,3,0))=16," ",VLOOKUP(R268,[2]Catalogue!$F$2:$J$259,3,0))</f>
        <v>m2</v>
      </c>
      <c r="T268" s="263">
        <f>IF(TYPE(VLOOKUP(R268,[2]Catalogue!$F$2:$J$259,5,0))=16,0,VLOOKUP(R268,[2]Catalogue!$F$2:$J$259,5,0))</f>
        <v>60000</v>
      </c>
      <c r="U268" s="262"/>
      <c r="V268" s="262" t="str">
        <f>IF(TYPE(VLOOKUP(U268,[2]Catalogue!$F$2:$J$259,3,0))=16," ",VLOOKUP(U268,[2]Catalogue!$F$2:$J$259,3,0))</f>
        <v xml:space="preserve"> </v>
      </c>
      <c r="W268" s="263">
        <f>IF(TYPE(VLOOKUP(U268,[2]Catalogue!$F$2:$J$259,5,0))=16,0,VLOOKUP(U268,[2]Catalogue!$F$2:$J$259,5,0))</f>
        <v>0</v>
      </c>
      <c r="X268" s="264">
        <v>1.39</v>
      </c>
      <c r="Y268" s="264">
        <v>0.75</v>
      </c>
      <c r="Z268" s="264">
        <v>1</v>
      </c>
      <c r="AA268" s="264">
        <f t="shared" si="41"/>
        <v>1.0425</v>
      </c>
      <c r="AB268" s="263">
        <f t="shared" si="37"/>
        <v>370087.5</v>
      </c>
      <c r="AC268" s="263">
        <f t="shared" si="38"/>
        <v>62550</v>
      </c>
      <c r="AD268" s="263">
        <f t="shared" si="39"/>
        <v>0</v>
      </c>
      <c r="AE268" s="262"/>
      <c r="AF268" s="262" t="str">
        <f>IF(TYPE(VLOOKUP(AE268,[2]Catalogue!$F$2:$J$259,3,0))=16," ",VLOOKUP(AE268,[2]Catalogue!$F$2:$J$259,3,0))</f>
        <v xml:space="preserve"> </v>
      </c>
      <c r="AG268" s="263">
        <f>IF(TYPE(VLOOKUP(AE268,[2]Catalogue!$F$2:$J$259,5,0))=16,0,VLOOKUP(AE268,[2]Catalogue!$F$2:$J$259,5,0))</f>
        <v>0</v>
      </c>
      <c r="AH268" s="262"/>
      <c r="AI268" s="263">
        <f t="shared" si="36"/>
        <v>0</v>
      </c>
      <c r="AJ268" s="263" t="s">
        <v>927</v>
      </c>
      <c r="AK268" s="261">
        <f t="shared" si="40"/>
        <v>432637.5</v>
      </c>
      <c r="AL268" s="300"/>
    </row>
    <row r="269" spans="1:38" s="265" customFormat="1">
      <c r="A269" s="403"/>
      <c r="B269" s="279"/>
      <c r="C269" s="298" t="s">
        <v>1302</v>
      </c>
      <c r="D269" s="298" t="s">
        <v>1303</v>
      </c>
      <c r="E269" s="298" t="s">
        <v>1304</v>
      </c>
      <c r="F269" s="298" t="s">
        <v>1305</v>
      </c>
      <c r="G269" s="298"/>
      <c r="H269" s="298"/>
      <c r="I269" s="298" t="s">
        <v>1269</v>
      </c>
      <c r="J269" s="298" t="s">
        <v>1270</v>
      </c>
      <c r="K269" s="262"/>
      <c r="L269" s="263">
        <f>IF(TYPE(VLOOKUP(K269,[2]Catalogue!$F$2:$J$259,5,0))=16,0,VLOOKUP(K269,[2]Catalogue!$F$2:$J$259,5,0))</f>
        <v>0</v>
      </c>
      <c r="M269" s="262"/>
      <c r="N269" s="263">
        <f>IF(TYPE(VLOOKUP(M269,[2]Catalogue!$F$2:$J$259,5,0))=16,0,VLOOKUP(M269,[2]Catalogue!$F$2:$J$259,5,0))</f>
        <v>0</v>
      </c>
      <c r="O269" s="262" t="s">
        <v>173</v>
      </c>
      <c r="P269" s="299" t="str">
        <f>IF(TYPE(VLOOKUP(O269,[2]Catalogue!$F$2:$J$259,3,0))=16," ",VLOOKUP(O269,[2]Catalogue!$F$2:$J$259,3,0))</f>
        <v>m2</v>
      </c>
      <c r="Q269" s="263">
        <f>IF(TYPE(VLOOKUP(O269,[2]Catalogue!$F$2:$J$259,5,0))=16,0,VLOOKUP(O269,[2]Catalogue!$F$2:$J$259,5,0))</f>
        <v>255000</v>
      </c>
      <c r="R269" s="262"/>
      <c r="S269" s="299" t="str">
        <f>IF(TYPE(VLOOKUP(R269,[2]Catalogue!$F$2:$J$259,3,0))=16," ",VLOOKUP(R269,[2]Catalogue!$F$2:$J$259,3,0))</f>
        <v xml:space="preserve"> </v>
      </c>
      <c r="T269" s="263">
        <f>IF(TYPE(VLOOKUP(R269,[2]Catalogue!$F$2:$J$259,5,0))=16,0,VLOOKUP(R269,[2]Catalogue!$F$2:$J$259,5,0))</f>
        <v>0</v>
      </c>
      <c r="U269" s="262"/>
      <c r="V269" s="262" t="str">
        <f>IF(TYPE(VLOOKUP(U269,[2]Catalogue!$F$2:$J$259,3,0))=16," ",VLOOKUP(U269,[2]Catalogue!$F$2:$J$259,3,0))</f>
        <v xml:space="preserve"> </v>
      </c>
      <c r="W269" s="263">
        <f>IF(TYPE(VLOOKUP(U269,[2]Catalogue!$F$2:$J$259,5,0))=16,0,VLOOKUP(U269,[2]Catalogue!$F$2:$J$259,5,0))</f>
        <v>0</v>
      </c>
      <c r="X269" s="264">
        <v>1.4</v>
      </c>
      <c r="Y269" s="264">
        <v>0.95</v>
      </c>
      <c r="Z269" s="264">
        <v>1</v>
      </c>
      <c r="AA269" s="264">
        <f t="shared" si="41"/>
        <v>1.3299999999999998</v>
      </c>
      <c r="AB269" s="263">
        <f t="shared" si="37"/>
        <v>339149.99999999994</v>
      </c>
      <c r="AC269" s="263">
        <f t="shared" si="38"/>
        <v>0</v>
      </c>
      <c r="AD269" s="263">
        <f t="shared" si="39"/>
        <v>0</v>
      </c>
      <c r="AE269" s="262"/>
      <c r="AF269" s="262" t="str">
        <f>IF(TYPE(VLOOKUP(AE269,[2]Catalogue!$F$2:$J$259,3,0))=16," ",VLOOKUP(AE269,[2]Catalogue!$F$2:$J$259,3,0))</f>
        <v xml:space="preserve"> </v>
      </c>
      <c r="AG269" s="263">
        <f>IF(TYPE(VLOOKUP(AE269,[2]Catalogue!$F$2:$J$259,5,0))=16,0,VLOOKUP(AE269,[2]Catalogue!$F$2:$J$259,5,0))</f>
        <v>0</v>
      </c>
      <c r="AH269" s="262"/>
      <c r="AI269" s="263">
        <f t="shared" si="36"/>
        <v>0</v>
      </c>
      <c r="AJ269" s="263" t="s">
        <v>924</v>
      </c>
      <c r="AK269" s="261">
        <f t="shared" si="40"/>
        <v>339149.99999999994</v>
      </c>
      <c r="AL269" s="300"/>
    </row>
    <row r="270" spans="1:38" s="265" customFormat="1">
      <c r="A270" s="401"/>
      <c r="B270" s="279"/>
      <c r="C270" s="298" t="s">
        <v>1302</v>
      </c>
      <c r="D270" s="298" t="s">
        <v>1303</v>
      </c>
      <c r="E270" s="298" t="s">
        <v>1304</v>
      </c>
      <c r="F270" s="298" t="s">
        <v>1305</v>
      </c>
      <c r="G270" s="298"/>
      <c r="H270" s="298"/>
      <c r="I270" s="298" t="s">
        <v>1269</v>
      </c>
      <c r="J270" s="298" t="s">
        <v>1270</v>
      </c>
      <c r="K270" s="262"/>
      <c r="L270" s="263"/>
      <c r="M270" s="262"/>
      <c r="N270" s="263"/>
      <c r="O270" s="262" t="s">
        <v>173</v>
      </c>
      <c r="P270" s="299" t="str">
        <f>IF(TYPE(VLOOKUP(O270,[2]Catalogue!$F$2:$J$259,3,0))=16," ",VLOOKUP(O270,[2]Catalogue!$F$2:$J$259,3,0))</f>
        <v>m2</v>
      </c>
      <c r="Q270" s="263">
        <f>IF(TYPE(VLOOKUP(O270,[2]Catalogue!$F$2:$J$259,5,0))=16,0,VLOOKUP(O270,[2]Catalogue!$F$2:$J$259,5,0))</f>
        <v>255000</v>
      </c>
      <c r="R270" s="262"/>
      <c r="S270" s="299"/>
      <c r="T270" s="263"/>
      <c r="U270" s="262"/>
      <c r="V270" s="262"/>
      <c r="W270" s="263"/>
      <c r="X270" s="264">
        <v>1.35</v>
      </c>
      <c r="Y270" s="264">
        <v>0.95</v>
      </c>
      <c r="Z270" s="264">
        <v>1</v>
      </c>
      <c r="AA270" s="264">
        <f t="shared" si="41"/>
        <v>1.2825</v>
      </c>
      <c r="AB270" s="263">
        <f t="shared" si="37"/>
        <v>327037.5</v>
      </c>
      <c r="AC270" s="263">
        <f t="shared" si="38"/>
        <v>0</v>
      </c>
      <c r="AD270" s="263"/>
      <c r="AE270" s="262"/>
      <c r="AF270" s="262"/>
      <c r="AG270" s="263"/>
      <c r="AH270" s="262"/>
      <c r="AI270" s="263"/>
      <c r="AJ270" s="263" t="s">
        <v>925</v>
      </c>
      <c r="AK270" s="261">
        <f t="shared" si="40"/>
        <v>327037.5</v>
      </c>
      <c r="AL270" s="300"/>
    </row>
    <row r="271" spans="1:38" s="265" customFormat="1" ht="22.5">
      <c r="A271" s="307">
        <v>339</v>
      </c>
      <c r="B271" s="279"/>
      <c r="C271" s="298" t="s">
        <v>1306</v>
      </c>
      <c r="D271" s="298" t="s">
        <v>1307</v>
      </c>
      <c r="E271" s="298" t="s">
        <v>1289</v>
      </c>
      <c r="F271" s="298" t="s">
        <v>1290</v>
      </c>
      <c r="G271" s="298"/>
      <c r="H271" s="298"/>
      <c r="I271" s="298" t="s">
        <v>1269</v>
      </c>
      <c r="J271" s="298" t="s">
        <v>1270</v>
      </c>
      <c r="K271" s="262" t="s">
        <v>247</v>
      </c>
      <c r="L271" s="263">
        <f>IF(TYPE(VLOOKUP(K271,[2]Catalogue!$F$2:$J$259,5,0))=16,0,VLOOKUP(K271,[2]Catalogue!$F$2:$J$259,5,0))</f>
        <v>60000</v>
      </c>
      <c r="M271" s="262" t="s">
        <v>170</v>
      </c>
      <c r="N271" s="263">
        <f>IF(TYPE(VLOOKUP(M271,[2]Catalogue!$F$2:$J$259,5,0))=16,0,VLOOKUP(M271,[2]Catalogue!$F$2:$J$259,5,0))</f>
        <v>190000</v>
      </c>
      <c r="O271" s="262" t="s">
        <v>173</v>
      </c>
      <c r="P271" s="299" t="str">
        <f>IF(TYPE(VLOOKUP(O271,[2]Catalogue!$F$2:$J$259,3,0))=16," ",VLOOKUP(O271,[2]Catalogue!$F$2:$J$259,3,0))</f>
        <v>m2</v>
      </c>
      <c r="Q271" s="263">
        <f>IF(TYPE(VLOOKUP(O271,[2]Catalogue!$F$2:$J$259,5,0))=16,0,VLOOKUP(O271,[2]Catalogue!$F$2:$J$259,5,0))</f>
        <v>255000</v>
      </c>
      <c r="R271" s="262"/>
      <c r="S271" s="299" t="str">
        <f>IF(TYPE(VLOOKUP(R271,[2]Catalogue!$F$2:$J$259,3,0))=16," ",VLOOKUP(R271,[2]Catalogue!$F$2:$J$259,3,0))</f>
        <v xml:space="preserve"> </v>
      </c>
      <c r="T271" s="263">
        <f>IF(TYPE(VLOOKUP(R271,[2]Catalogue!$F$2:$J$259,5,0))=16,0,VLOOKUP(R271,[2]Catalogue!$F$2:$J$259,5,0))</f>
        <v>0</v>
      </c>
      <c r="U271" s="262"/>
      <c r="V271" s="262" t="str">
        <f>IF(TYPE(VLOOKUP(U271,[2]Catalogue!$F$2:$J$259,3,0))=16," ",VLOOKUP(U271,[2]Catalogue!$F$2:$J$259,3,0))</f>
        <v xml:space="preserve"> </v>
      </c>
      <c r="W271" s="263">
        <f>IF(TYPE(VLOOKUP(U271,[2]Catalogue!$F$2:$J$259,5,0))=16,0,VLOOKUP(U271,[2]Catalogue!$F$2:$J$259,5,0))</f>
        <v>0</v>
      </c>
      <c r="X271" s="264">
        <v>1.24</v>
      </c>
      <c r="Y271" s="264">
        <v>0.97</v>
      </c>
      <c r="Z271" s="264">
        <v>3</v>
      </c>
      <c r="AA271" s="264">
        <f t="shared" si="41"/>
        <v>3.6083999999999996</v>
      </c>
      <c r="AB271" s="263">
        <f t="shared" si="37"/>
        <v>920141.99999999988</v>
      </c>
      <c r="AC271" s="263">
        <f t="shared" si="38"/>
        <v>0</v>
      </c>
      <c r="AD271" s="263">
        <f t="shared" si="39"/>
        <v>0</v>
      </c>
      <c r="AE271" s="262"/>
      <c r="AF271" s="262" t="str">
        <f>IF(TYPE(VLOOKUP(AE271,[2]Catalogue!$F$2:$J$259,3,0))=16," ",VLOOKUP(AE271,[2]Catalogue!$F$2:$J$259,3,0))</f>
        <v xml:space="preserve"> </v>
      </c>
      <c r="AG271" s="263">
        <f>IF(TYPE(VLOOKUP(AE271,[2]Catalogue!$F$2:$J$259,5,0))=16,0,VLOOKUP(AE271,[2]Catalogue!$F$2:$J$259,5,0))</f>
        <v>0</v>
      </c>
      <c r="AH271" s="262"/>
      <c r="AI271" s="263">
        <f t="shared" si="36"/>
        <v>0</v>
      </c>
      <c r="AJ271" s="263"/>
      <c r="AK271" s="261">
        <f t="shared" si="40"/>
        <v>1170142</v>
      </c>
      <c r="AL271" s="300"/>
    </row>
    <row r="272" spans="1:38" s="265" customFormat="1" ht="22.5">
      <c r="A272" s="402">
        <v>340</v>
      </c>
      <c r="B272" s="279"/>
      <c r="C272" s="298" t="s">
        <v>1308</v>
      </c>
      <c r="D272" s="298" t="s">
        <v>1309</v>
      </c>
      <c r="E272" s="298" t="s">
        <v>1310</v>
      </c>
      <c r="F272" s="298" t="s">
        <v>1311</v>
      </c>
      <c r="G272" s="298"/>
      <c r="H272" s="298"/>
      <c r="I272" s="298" t="s">
        <v>1269</v>
      </c>
      <c r="J272" s="298" t="s">
        <v>1270</v>
      </c>
      <c r="K272" s="262" t="s">
        <v>247</v>
      </c>
      <c r="L272" s="263">
        <f>IF(TYPE(VLOOKUP(K272,[2]Catalogue!$F$2:$J$259,5,0))=16,0,VLOOKUP(K272,[2]Catalogue!$F$2:$J$259,5,0))</f>
        <v>60000</v>
      </c>
      <c r="M272" s="262" t="s">
        <v>170</v>
      </c>
      <c r="N272" s="263">
        <f>IF(TYPE(VLOOKUP(M272,[2]Catalogue!$F$2:$J$259,5,0))=16,0,VLOOKUP(M272,[2]Catalogue!$F$2:$J$259,5,0))</f>
        <v>190000</v>
      </c>
      <c r="O272" s="262" t="s">
        <v>173</v>
      </c>
      <c r="P272" s="299" t="str">
        <f>IF(TYPE(VLOOKUP(O272,[2]Catalogue!$F$2:$J$259,3,0))=16," ",VLOOKUP(O272,[2]Catalogue!$F$2:$J$259,3,0))</f>
        <v>m2</v>
      </c>
      <c r="Q272" s="263">
        <f>IF(TYPE(VLOOKUP(O272,[2]Catalogue!$F$2:$J$259,5,0))=16,0,VLOOKUP(O272,[2]Catalogue!$F$2:$J$259,5,0))</f>
        <v>255000</v>
      </c>
      <c r="R272" s="262"/>
      <c r="S272" s="299" t="str">
        <f>IF(TYPE(VLOOKUP(R272,[2]Catalogue!$F$2:$J$259,3,0))=16," ",VLOOKUP(R272,[2]Catalogue!$F$2:$J$259,3,0))</f>
        <v xml:space="preserve"> </v>
      </c>
      <c r="T272" s="263">
        <f>IF(TYPE(VLOOKUP(R272,[2]Catalogue!$F$2:$J$259,5,0))=16,0,VLOOKUP(R272,[2]Catalogue!$F$2:$J$259,5,0))</f>
        <v>0</v>
      </c>
      <c r="U272" s="262"/>
      <c r="V272" s="262" t="str">
        <f>IF(TYPE(VLOOKUP(U272,[2]Catalogue!$F$2:$J$259,3,0))=16," ",VLOOKUP(U272,[2]Catalogue!$F$2:$J$259,3,0))</f>
        <v xml:space="preserve"> </v>
      </c>
      <c r="W272" s="263">
        <f>IF(TYPE(VLOOKUP(U272,[2]Catalogue!$F$2:$J$259,5,0))=16,0,VLOOKUP(U272,[2]Catalogue!$F$2:$J$259,5,0))</f>
        <v>0</v>
      </c>
      <c r="X272" s="264">
        <v>1.46</v>
      </c>
      <c r="Y272" s="264">
        <v>0.8</v>
      </c>
      <c r="Z272" s="264">
        <v>1</v>
      </c>
      <c r="AA272" s="264">
        <f t="shared" si="41"/>
        <v>1.1679999999999999</v>
      </c>
      <c r="AB272" s="263">
        <f t="shared" si="37"/>
        <v>297840</v>
      </c>
      <c r="AC272" s="263">
        <f t="shared" si="38"/>
        <v>0</v>
      </c>
      <c r="AD272" s="263">
        <f t="shared" si="39"/>
        <v>0</v>
      </c>
      <c r="AE272" s="262"/>
      <c r="AF272" s="262" t="str">
        <f>IF(TYPE(VLOOKUP(AE272,[2]Catalogue!$F$2:$J$259,3,0))=16," ",VLOOKUP(AE272,[2]Catalogue!$F$2:$J$259,3,0))</f>
        <v xml:space="preserve"> </v>
      </c>
      <c r="AG272" s="263">
        <f>IF(TYPE(VLOOKUP(AE272,[2]Catalogue!$F$2:$J$259,5,0))=16,0,VLOOKUP(AE272,[2]Catalogue!$F$2:$J$259,5,0))</f>
        <v>0</v>
      </c>
      <c r="AH272" s="262"/>
      <c r="AI272" s="263">
        <f t="shared" si="36"/>
        <v>0</v>
      </c>
      <c r="AJ272" s="263" t="s">
        <v>1494</v>
      </c>
      <c r="AK272" s="261">
        <f t="shared" si="40"/>
        <v>547840</v>
      </c>
      <c r="AL272" s="300"/>
    </row>
    <row r="273" spans="1:38" ht="22.5">
      <c r="A273" s="402"/>
      <c r="B273" s="271"/>
      <c r="C273" s="258" t="s">
        <v>1308</v>
      </c>
      <c r="D273" s="258" t="s">
        <v>1309</v>
      </c>
      <c r="E273" s="258" t="s">
        <v>1310</v>
      </c>
      <c r="F273" s="258" t="s">
        <v>1311</v>
      </c>
      <c r="G273" s="258"/>
      <c r="H273" s="258"/>
      <c r="I273" s="258" t="s">
        <v>1269</v>
      </c>
      <c r="J273" s="258" t="s">
        <v>1270</v>
      </c>
      <c r="K273" s="227"/>
      <c r="L273" s="228">
        <f>IF(TYPE(VLOOKUP(K273,[2]Catalogue!$F$2:$J$259,5,0))=16,0,VLOOKUP(K273,[2]Catalogue!$F$2:$J$259,5,0))</f>
        <v>0</v>
      </c>
      <c r="M273" s="227"/>
      <c r="N273" s="228">
        <f>IF(TYPE(VLOOKUP(M273,[2]Catalogue!$F$2:$J$259,5,0))=16,0,VLOOKUP(M273,[2]Catalogue!$F$2:$J$259,5,0))</f>
        <v>0</v>
      </c>
      <c r="O273" s="227" t="s">
        <v>182</v>
      </c>
      <c r="P273" s="282" t="str">
        <f>IF(TYPE(VLOOKUP(O273,[2]Catalogue!$F$2:$J$259,3,0))=16," ",VLOOKUP(O273,[2]Catalogue!$F$2:$J$259,3,0))</f>
        <v>m2</v>
      </c>
      <c r="Q273" s="228">
        <f>IF(TYPE(VLOOKUP(O273,[2]Catalogue!$F$2:$J$259,5,0))=16,0,VLOOKUP(O273,[2]Catalogue!$F$2:$J$259,5,0))</f>
        <v>355000</v>
      </c>
      <c r="R273" s="227" t="s">
        <v>280</v>
      </c>
      <c r="S273" s="282" t="str">
        <f>IF(TYPE(VLOOKUP(R273,[2]Catalogue!$F$2:$J$259,3,0))=16," ",VLOOKUP(R273,[2]Catalogue!$F$2:$J$259,3,0))</f>
        <v>m2</v>
      </c>
      <c r="T273" s="228">
        <f>IF(TYPE(VLOOKUP(R273,[2]Catalogue!$F$2:$J$259,5,0))=16,0,VLOOKUP(R273,[2]Catalogue!$F$2:$J$259,5,0))</f>
        <v>60000</v>
      </c>
      <c r="U273" s="227"/>
      <c r="V273" s="227" t="str">
        <f>IF(TYPE(VLOOKUP(U273,[2]Catalogue!$F$2:$J$259,3,0))=16," ",VLOOKUP(U273,[2]Catalogue!$F$2:$J$259,3,0))</f>
        <v xml:space="preserve"> </v>
      </c>
      <c r="W273" s="228">
        <f>IF(TYPE(VLOOKUP(U273,[2]Catalogue!$F$2:$J$259,5,0))=16,0,VLOOKUP(U273,[2]Catalogue!$F$2:$J$259,5,0))</f>
        <v>0</v>
      </c>
      <c r="X273" s="256">
        <v>1.45</v>
      </c>
      <c r="Y273" s="256">
        <v>0.75</v>
      </c>
      <c r="Z273" s="256">
        <v>1</v>
      </c>
      <c r="AA273" s="256">
        <f t="shared" si="41"/>
        <v>1.0874999999999999</v>
      </c>
      <c r="AB273" s="228">
        <f t="shared" si="37"/>
        <v>386062.49999999994</v>
      </c>
      <c r="AC273" s="228">
        <f t="shared" si="38"/>
        <v>65249.999999999993</v>
      </c>
      <c r="AD273" s="228">
        <f t="shared" si="39"/>
        <v>0</v>
      </c>
      <c r="AE273" s="227"/>
      <c r="AF273" s="227" t="str">
        <f>IF(TYPE(VLOOKUP(AE273,[2]Catalogue!$F$2:$J$259,3,0))=16," ",VLOOKUP(AE273,[2]Catalogue!$F$2:$J$259,3,0))</f>
        <v xml:space="preserve"> </v>
      </c>
      <c r="AG273" s="228">
        <f>IF(TYPE(VLOOKUP(AE273,[2]Catalogue!$F$2:$J$259,5,0))=16,0,VLOOKUP(AE273,[2]Catalogue!$F$2:$J$259,5,0))</f>
        <v>0</v>
      </c>
      <c r="AH273" s="227"/>
      <c r="AI273" s="228">
        <f t="shared" si="36"/>
        <v>0</v>
      </c>
      <c r="AJ273" s="228" t="s">
        <v>925</v>
      </c>
      <c r="AK273" s="261">
        <f t="shared" si="40"/>
        <v>451312.49999999994</v>
      </c>
      <c r="AL273" s="297"/>
    </row>
    <row r="274" spans="1:38" ht="22.5">
      <c r="A274" s="402"/>
      <c r="B274" s="271"/>
      <c r="C274" s="258" t="s">
        <v>1308</v>
      </c>
      <c r="D274" s="258" t="s">
        <v>1309</v>
      </c>
      <c r="E274" s="258" t="s">
        <v>1310</v>
      </c>
      <c r="F274" s="258" t="s">
        <v>1311</v>
      </c>
      <c r="G274" s="258"/>
      <c r="H274" s="258"/>
      <c r="I274" s="258" t="s">
        <v>1269</v>
      </c>
      <c r="J274" s="258" t="s">
        <v>1270</v>
      </c>
      <c r="K274" s="227"/>
      <c r="L274" s="228">
        <f>IF(TYPE(VLOOKUP(K274,[2]Catalogue!$F$2:$J$259,5,0))=16,0,VLOOKUP(K274,[2]Catalogue!$F$2:$J$259,5,0))</f>
        <v>0</v>
      </c>
      <c r="M274" s="227"/>
      <c r="N274" s="228">
        <f>IF(TYPE(VLOOKUP(M274,[2]Catalogue!$F$2:$J$259,5,0))=16,0,VLOOKUP(M274,[2]Catalogue!$F$2:$J$259,5,0))</f>
        <v>0</v>
      </c>
      <c r="O274" s="227" t="s">
        <v>158</v>
      </c>
      <c r="P274" s="282" t="str">
        <f>IF(TYPE(VLOOKUP(O274,[2]Catalogue!$F$2:$J$259,3,0))=16," ",VLOOKUP(O274,[2]Catalogue!$F$2:$J$259,3,0))</f>
        <v>m2</v>
      </c>
      <c r="Q274" s="228">
        <f>IF(TYPE(VLOOKUP(O274,[2]Catalogue!$F$2:$J$259,5,0))=16,0,VLOOKUP(O274,[2]Catalogue!$F$2:$J$259,5,0))</f>
        <v>242000</v>
      </c>
      <c r="R274" s="227" t="s">
        <v>276</v>
      </c>
      <c r="S274" s="282" t="str">
        <f>IF(TYPE(VLOOKUP(R274,[2]Catalogue!$F$2:$J$259,3,0))=16," ",VLOOKUP(R274,[2]Catalogue!$F$2:$J$259,3,0))</f>
        <v>m2</v>
      </c>
      <c r="T274" s="228">
        <f>IF(TYPE(VLOOKUP(R274,[2]Catalogue!$F$2:$J$259,5,0))=16,0,VLOOKUP(R274,[2]Catalogue!$F$2:$J$259,5,0))</f>
        <v>60000</v>
      </c>
      <c r="U274" s="227"/>
      <c r="V274" s="227" t="str">
        <f>IF(TYPE(VLOOKUP(U274,[2]Catalogue!$F$2:$J$259,3,0))=16," ",VLOOKUP(U274,[2]Catalogue!$F$2:$J$259,3,0))</f>
        <v xml:space="preserve"> </v>
      </c>
      <c r="W274" s="228">
        <f>IF(TYPE(VLOOKUP(U274,[2]Catalogue!$F$2:$J$259,5,0))=16,0,VLOOKUP(U274,[2]Catalogue!$F$2:$J$259,5,0))</f>
        <v>0</v>
      </c>
      <c r="X274" s="256">
        <v>0.49</v>
      </c>
      <c r="Y274" s="256">
        <v>2.72</v>
      </c>
      <c r="Z274" s="256">
        <v>1</v>
      </c>
      <c r="AA274" s="256">
        <f t="shared" si="41"/>
        <v>1.3328</v>
      </c>
      <c r="AB274" s="228">
        <f t="shared" si="37"/>
        <v>322537.59999999998</v>
      </c>
      <c r="AC274" s="228">
        <f t="shared" si="38"/>
        <v>79968</v>
      </c>
      <c r="AD274" s="228">
        <f t="shared" si="39"/>
        <v>0</v>
      </c>
      <c r="AE274" s="227"/>
      <c r="AF274" s="227" t="str">
        <f>IF(TYPE(VLOOKUP(AE274,[2]Catalogue!$F$2:$J$259,3,0))=16," ",VLOOKUP(AE274,[2]Catalogue!$F$2:$J$259,3,0))</f>
        <v xml:space="preserve"> </v>
      </c>
      <c r="AG274" s="228">
        <f>IF(TYPE(VLOOKUP(AE274,[2]Catalogue!$F$2:$J$259,5,0))=16,0,VLOOKUP(AE274,[2]Catalogue!$F$2:$J$259,5,0))</f>
        <v>0</v>
      </c>
      <c r="AH274" s="227"/>
      <c r="AI274" s="228">
        <f t="shared" si="36"/>
        <v>0</v>
      </c>
      <c r="AJ274" s="228" t="s">
        <v>1191</v>
      </c>
      <c r="AK274" s="261">
        <f t="shared" si="40"/>
        <v>402505.6</v>
      </c>
      <c r="AL274" s="297"/>
    </row>
    <row r="275" spans="1:38">
      <c r="A275" s="402">
        <v>341</v>
      </c>
      <c r="B275" s="271"/>
      <c r="C275" s="258" t="s">
        <v>1312</v>
      </c>
      <c r="D275" s="258" t="s">
        <v>1313</v>
      </c>
      <c r="E275" s="258" t="s">
        <v>1314</v>
      </c>
      <c r="F275" s="258" t="s">
        <v>1305</v>
      </c>
      <c r="G275" s="258"/>
      <c r="H275" s="258"/>
      <c r="I275" s="258" t="s">
        <v>1269</v>
      </c>
      <c r="J275" s="258" t="s">
        <v>1270</v>
      </c>
      <c r="K275" s="227" t="s">
        <v>247</v>
      </c>
      <c r="L275" s="228">
        <f>IF(TYPE(VLOOKUP(K275,[2]Catalogue!$F$2:$J$259,5,0))=16,0,VLOOKUP(K275,[2]Catalogue!$F$2:$J$259,5,0))</f>
        <v>60000</v>
      </c>
      <c r="M275" s="227" t="s">
        <v>341</v>
      </c>
      <c r="N275" s="228">
        <f>IF(TYPE(VLOOKUP(M275,[2]Catalogue!$F$2:$J$259,5,0))=16,0,VLOOKUP(M275,[2]Catalogue!$F$2:$J$259,5,0))</f>
        <v>350000</v>
      </c>
      <c r="O275" s="227" t="s">
        <v>161</v>
      </c>
      <c r="P275" s="282" t="str">
        <f>IF(TYPE(VLOOKUP(O275,[2]Catalogue!$F$2:$J$259,3,0))=16," ",VLOOKUP(O275,[2]Catalogue!$F$2:$J$259,3,0))</f>
        <v>m2</v>
      </c>
      <c r="Q275" s="228">
        <f>IF(TYPE(VLOOKUP(O275,[2]Catalogue!$F$2:$J$259,5,0))=16,0,VLOOKUP(O275,[2]Catalogue!$F$2:$J$259,5,0))</f>
        <v>628000</v>
      </c>
      <c r="R275" s="227" t="s">
        <v>276</v>
      </c>
      <c r="S275" s="282" t="str">
        <f>IF(TYPE(VLOOKUP(R275,[2]Catalogue!$F$2:$J$259,3,0))=16," ",VLOOKUP(R275,[2]Catalogue!$F$2:$J$259,3,0))</f>
        <v>m2</v>
      </c>
      <c r="T275" s="228">
        <f>IF(TYPE(VLOOKUP(R275,[2]Catalogue!$F$2:$J$259,5,0))=16,0,VLOOKUP(R275,[2]Catalogue!$F$2:$J$259,5,0))</f>
        <v>60000</v>
      </c>
      <c r="U275" s="227" t="s">
        <v>220</v>
      </c>
      <c r="V275" s="227" t="str">
        <f>IF(TYPE(VLOOKUP(U275,[2]Catalogue!$F$2:$J$259,3,0))=16," ",VLOOKUP(U275,[2]Catalogue!$F$2:$J$259,3,0))</f>
        <v>m2</v>
      </c>
      <c r="W275" s="228">
        <f>IF(TYPE(VLOOKUP(U275,[2]Catalogue!$F$2:$J$259,5,0))=16,0,VLOOKUP(U275,[2]Catalogue!$F$2:$J$259,5,0))</f>
        <v>175000</v>
      </c>
      <c r="X275" s="256">
        <v>0.49</v>
      </c>
      <c r="Y275" s="256">
        <v>2.25</v>
      </c>
      <c r="Z275" s="256">
        <v>2</v>
      </c>
      <c r="AA275" s="256">
        <f t="shared" si="41"/>
        <v>2.2050000000000001</v>
      </c>
      <c r="AB275" s="228">
        <f t="shared" si="37"/>
        <v>1384740</v>
      </c>
      <c r="AC275" s="228">
        <f t="shared" si="38"/>
        <v>132300</v>
      </c>
      <c r="AD275" s="228">
        <f t="shared" si="39"/>
        <v>385875</v>
      </c>
      <c r="AE275" s="227"/>
      <c r="AF275" s="227" t="str">
        <f>IF(TYPE(VLOOKUP(AE275,[2]Catalogue!$F$2:$J$259,3,0))=16," ",VLOOKUP(AE275,[2]Catalogue!$F$2:$J$259,3,0))</f>
        <v xml:space="preserve"> </v>
      </c>
      <c r="AG275" s="228">
        <f>IF(TYPE(VLOOKUP(AE275,[2]Catalogue!$F$2:$J$259,5,0))=16,0,VLOOKUP(AE275,[2]Catalogue!$F$2:$J$259,5,0))</f>
        <v>0</v>
      </c>
      <c r="AH275" s="227"/>
      <c r="AI275" s="228">
        <f t="shared" si="36"/>
        <v>0</v>
      </c>
      <c r="AJ275" s="228" t="s">
        <v>1569</v>
      </c>
      <c r="AK275" s="261">
        <f t="shared" si="40"/>
        <v>2312915</v>
      </c>
      <c r="AL275" s="297"/>
    </row>
    <row r="276" spans="1:38">
      <c r="A276" s="402"/>
      <c r="B276" s="271"/>
      <c r="C276" s="258" t="s">
        <v>1312</v>
      </c>
      <c r="D276" s="258" t="s">
        <v>1313</v>
      </c>
      <c r="E276" s="258" t="s">
        <v>1314</v>
      </c>
      <c r="F276" s="258" t="s">
        <v>1305</v>
      </c>
      <c r="G276" s="258"/>
      <c r="H276" s="258"/>
      <c r="I276" s="258" t="s">
        <v>1269</v>
      </c>
      <c r="J276" s="258" t="s">
        <v>1270</v>
      </c>
      <c r="K276" s="227"/>
      <c r="L276" s="228">
        <f>IF(TYPE(VLOOKUP(K276,[2]Catalogue!$F$2:$J$259,5,0))=16,0,VLOOKUP(K276,[2]Catalogue!$F$2:$J$259,5,0))</f>
        <v>0</v>
      </c>
      <c r="M276" s="227"/>
      <c r="N276" s="228">
        <f>IF(TYPE(VLOOKUP(M276,[2]Catalogue!$F$2:$J$259,5,0))=16,0,VLOOKUP(M276,[2]Catalogue!$F$2:$J$259,5,0))</f>
        <v>0</v>
      </c>
      <c r="O276" s="227" t="s">
        <v>173</v>
      </c>
      <c r="P276" s="282" t="str">
        <f>IF(TYPE(VLOOKUP(O276,[2]Catalogue!$F$2:$J$259,3,0))=16," ",VLOOKUP(O276,[2]Catalogue!$F$2:$J$259,3,0))</f>
        <v>m2</v>
      </c>
      <c r="Q276" s="228">
        <f>IF(TYPE(VLOOKUP(O276,[2]Catalogue!$F$2:$J$259,5,0))=16,0,VLOOKUP(O276,[2]Catalogue!$F$2:$J$259,5,0))</f>
        <v>255000</v>
      </c>
      <c r="R276" s="227"/>
      <c r="S276" s="282" t="str">
        <f>IF(TYPE(VLOOKUP(R276,[2]Catalogue!$F$2:$J$259,3,0))=16," ",VLOOKUP(R276,[2]Catalogue!$F$2:$J$259,3,0))</f>
        <v xml:space="preserve"> </v>
      </c>
      <c r="T276" s="228">
        <f>IF(TYPE(VLOOKUP(R276,[2]Catalogue!$F$2:$J$259,5,0))=16,0,VLOOKUP(R276,[2]Catalogue!$F$2:$J$259,5,0))</f>
        <v>0</v>
      </c>
      <c r="U276" s="227"/>
      <c r="V276" s="227" t="str">
        <f>IF(TYPE(VLOOKUP(U276,[2]Catalogue!$F$2:$J$259,3,0))=16," ",VLOOKUP(U276,[2]Catalogue!$F$2:$J$259,3,0))</f>
        <v xml:space="preserve"> </v>
      </c>
      <c r="W276" s="228">
        <f>IF(TYPE(VLOOKUP(U276,[2]Catalogue!$F$2:$J$259,5,0))=16,0,VLOOKUP(U276,[2]Catalogue!$F$2:$J$259,5,0))</f>
        <v>0</v>
      </c>
      <c r="X276" s="256">
        <v>0.9</v>
      </c>
      <c r="Y276" s="256">
        <v>1.1000000000000001</v>
      </c>
      <c r="Z276" s="256">
        <v>1</v>
      </c>
      <c r="AA276" s="256">
        <f t="shared" si="41"/>
        <v>0.9900000000000001</v>
      </c>
      <c r="AB276" s="228">
        <f t="shared" si="37"/>
        <v>252450.00000000003</v>
      </c>
      <c r="AC276" s="228">
        <f t="shared" si="38"/>
        <v>0</v>
      </c>
      <c r="AD276" s="228">
        <f t="shared" si="39"/>
        <v>0</v>
      </c>
      <c r="AE276" s="227"/>
      <c r="AF276" s="227" t="str">
        <f>IF(TYPE(VLOOKUP(AE276,[2]Catalogue!$F$2:$J$259,3,0))=16," ",VLOOKUP(AE276,[2]Catalogue!$F$2:$J$259,3,0))</f>
        <v xml:space="preserve"> </v>
      </c>
      <c r="AG276" s="228">
        <f>IF(TYPE(VLOOKUP(AE276,[2]Catalogue!$F$2:$J$259,5,0))=16,0,VLOOKUP(AE276,[2]Catalogue!$F$2:$J$259,5,0))</f>
        <v>0</v>
      </c>
      <c r="AH276" s="227"/>
      <c r="AI276" s="228">
        <f t="shared" ref="AI276:AI300" si="42">AG276*AH276</f>
        <v>0</v>
      </c>
      <c r="AJ276" s="228" t="s">
        <v>923</v>
      </c>
      <c r="AK276" s="261">
        <f t="shared" si="40"/>
        <v>252450.00000000003</v>
      </c>
      <c r="AL276" s="297"/>
    </row>
    <row r="277" spans="1:38">
      <c r="A277" s="402"/>
      <c r="B277" s="271"/>
      <c r="C277" s="258" t="s">
        <v>1312</v>
      </c>
      <c r="D277" s="258" t="s">
        <v>1313</v>
      </c>
      <c r="E277" s="258" t="s">
        <v>1314</v>
      </c>
      <c r="F277" s="258" t="s">
        <v>1305</v>
      </c>
      <c r="G277" s="258"/>
      <c r="H277" s="258"/>
      <c r="I277" s="258" t="s">
        <v>1269</v>
      </c>
      <c r="J277" s="258" t="s">
        <v>1270</v>
      </c>
      <c r="K277" s="227"/>
      <c r="L277" s="228">
        <f>IF(TYPE(VLOOKUP(K277,[2]Catalogue!$F$2:$J$259,5,0))=16,0,VLOOKUP(K277,[2]Catalogue!$F$2:$J$259,5,0))</f>
        <v>0</v>
      </c>
      <c r="M277" s="227"/>
      <c r="N277" s="228">
        <f>IF(TYPE(VLOOKUP(M277,[2]Catalogue!$F$2:$J$259,5,0))=16,0,VLOOKUP(M277,[2]Catalogue!$F$2:$J$259,5,0))</f>
        <v>0</v>
      </c>
      <c r="O277" s="227" t="s">
        <v>173</v>
      </c>
      <c r="P277" s="282" t="str">
        <f>IF(TYPE(VLOOKUP(O277,[2]Catalogue!$F$2:$J$259,3,0))=16," ",VLOOKUP(O277,[2]Catalogue!$F$2:$J$259,3,0))</f>
        <v>m2</v>
      </c>
      <c r="Q277" s="228">
        <f>IF(TYPE(VLOOKUP(O277,[2]Catalogue!$F$2:$J$259,5,0))=16,0,VLOOKUP(O277,[2]Catalogue!$F$2:$J$259,5,0))</f>
        <v>255000</v>
      </c>
      <c r="R277" s="227"/>
      <c r="S277" s="282" t="str">
        <f>IF(TYPE(VLOOKUP(R277,[2]Catalogue!$F$2:$J$259,3,0))=16," ",VLOOKUP(R277,[2]Catalogue!$F$2:$J$259,3,0))</f>
        <v xml:space="preserve"> </v>
      </c>
      <c r="T277" s="228">
        <f>IF(TYPE(VLOOKUP(R277,[2]Catalogue!$F$2:$J$259,5,0))=16,0,VLOOKUP(R277,[2]Catalogue!$F$2:$J$259,5,0))</f>
        <v>0</v>
      </c>
      <c r="U277" s="227"/>
      <c r="V277" s="227" t="str">
        <f>IF(TYPE(VLOOKUP(U277,[2]Catalogue!$F$2:$J$259,3,0))=16," ",VLOOKUP(U277,[2]Catalogue!$F$2:$J$259,3,0))</f>
        <v xml:space="preserve"> </v>
      </c>
      <c r="W277" s="228">
        <f>IF(TYPE(VLOOKUP(U277,[2]Catalogue!$F$2:$J$259,5,0))=16,0,VLOOKUP(U277,[2]Catalogue!$F$2:$J$259,5,0))</f>
        <v>0</v>
      </c>
      <c r="X277" s="256">
        <v>2.15</v>
      </c>
      <c r="Y277" s="256">
        <v>1.1000000000000001</v>
      </c>
      <c r="Z277" s="256">
        <v>1</v>
      </c>
      <c r="AA277" s="256">
        <f t="shared" si="41"/>
        <v>2.3650000000000002</v>
      </c>
      <c r="AB277" s="228">
        <f t="shared" si="37"/>
        <v>603075</v>
      </c>
      <c r="AC277" s="228">
        <f t="shared" si="38"/>
        <v>0</v>
      </c>
      <c r="AD277" s="228">
        <f t="shared" si="39"/>
        <v>0</v>
      </c>
      <c r="AE277" s="227"/>
      <c r="AF277" s="227" t="str">
        <f>IF(TYPE(VLOOKUP(AE277,[2]Catalogue!$F$2:$J$259,3,0))=16," ",VLOOKUP(AE277,[2]Catalogue!$F$2:$J$259,3,0))</f>
        <v xml:space="preserve"> </v>
      </c>
      <c r="AG277" s="228">
        <f>IF(TYPE(VLOOKUP(AE277,[2]Catalogue!$F$2:$J$259,5,0))=16,0,VLOOKUP(AE277,[2]Catalogue!$F$2:$J$259,5,0))</f>
        <v>0</v>
      </c>
      <c r="AH277" s="227"/>
      <c r="AI277" s="228">
        <f t="shared" si="42"/>
        <v>0</v>
      </c>
      <c r="AJ277" s="228" t="s">
        <v>918</v>
      </c>
      <c r="AK277" s="261">
        <f t="shared" si="40"/>
        <v>603075</v>
      </c>
      <c r="AL277" s="297"/>
    </row>
    <row r="278" spans="1:38">
      <c r="A278" s="402"/>
      <c r="B278" s="271"/>
      <c r="C278" s="258" t="s">
        <v>1312</v>
      </c>
      <c r="D278" s="258" t="s">
        <v>1313</v>
      </c>
      <c r="E278" s="258" t="s">
        <v>1314</v>
      </c>
      <c r="F278" s="258" t="s">
        <v>1305</v>
      </c>
      <c r="G278" s="258"/>
      <c r="H278" s="258"/>
      <c r="I278" s="258" t="s">
        <v>1269</v>
      </c>
      <c r="J278" s="258" t="s">
        <v>1270</v>
      </c>
      <c r="K278" s="227"/>
      <c r="L278" s="228">
        <f>IF(TYPE(VLOOKUP(K278,[2]Catalogue!$F$2:$J$259,5,0))=16,0,VLOOKUP(K278,[2]Catalogue!$F$2:$J$259,5,0))</f>
        <v>0</v>
      </c>
      <c r="M278" s="227"/>
      <c r="N278" s="228">
        <f>IF(TYPE(VLOOKUP(M278,[2]Catalogue!$F$2:$J$259,5,0))=16,0,VLOOKUP(M278,[2]Catalogue!$F$2:$J$259,5,0))</f>
        <v>0</v>
      </c>
      <c r="O278" s="227" t="s">
        <v>182</v>
      </c>
      <c r="P278" s="282" t="str">
        <f>IF(TYPE(VLOOKUP(O278,[2]Catalogue!$F$2:$J$259,3,0))=16," ",VLOOKUP(O278,[2]Catalogue!$F$2:$J$259,3,0))</f>
        <v>m2</v>
      </c>
      <c r="Q278" s="228">
        <f>IF(TYPE(VLOOKUP(O278,[2]Catalogue!$F$2:$J$259,5,0))=16,0,VLOOKUP(O278,[2]Catalogue!$F$2:$J$259,5,0))</f>
        <v>355000</v>
      </c>
      <c r="R278" s="227" t="s">
        <v>280</v>
      </c>
      <c r="S278" s="282" t="str">
        <f>IF(TYPE(VLOOKUP(R278,[2]Catalogue!$F$2:$J$259,3,0))=16," ",VLOOKUP(R278,[2]Catalogue!$F$2:$J$259,3,0))</f>
        <v>m2</v>
      </c>
      <c r="T278" s="228">
        <f>IF(TYPE(VLOOKUP(R278,[2]Catalogue!$F$2:$J$259,5,0))=16,0,VLOOKUP(R278,[2]Catalogue!$F$2:$J$259,5,0))</f>
        <v>60000</v>
      </c>
      <c r="U278" s="227"/>
      <c r="V278" s="227" t="str">
        <f>IF(TYPE(VLOOKUP(U278,[2]Catalogue!$F$2:$J$259,3,0))=16," ",VLOOKUP(U278,[2]Catalogue!$F$2:$J$259,3,0))</f>
        <v xml:space="preserve"> </v>
      </c>
      <c r="W278" s="228">
        <f>IF(TYPE(VLOOKUP(U278,[2]Catalogue!$F$2:$J$259,5,0))=16,0,VLOOKUP(U278,[2]Catalogue!$F$2:$J$259,5,0))</f>
        <v>0</v>
      </c>
      <c r="X278" s="256">
        <v>1.43</v>
      </c>
      <c r="Y278" s="256">
        <v>0.69</v>
      </c>
      <c r="Z278" s="256">
        <v>1</v>
      </c>
      <c r="AA278" s="256">
        <f t="shared" si="41"/>
        <v>0.98669999999999991</v>
      </c>
      <c r="AB278" s="228">
        <f t="shared" si="37"/>
        <v>350278.49999999994</v>
      </c>
      <c r="AC278" s="228">
        <f t="shared" si="38"/>
        <v>59201.999999999993</v>
      </c>
      <c r="AD278" s="228">
        <f t="shared" si="39"/>
        <v>0</v>
      </c>
      <c r="AE278" s="227"/>
      <c r="AF278" s="227" t="str">
        <f>IF(TYPE(VLOOKUP(AE278,[2]Catalogue!$F$2:$J$259,3,0))=16," ",VLOOKUP(AE278,[2]Catalogue!$F$2:$J$259,3,0))</f>
        <v xml:space="preserve"> </v>
      </c>
      <c r="AG278" s="228">
        <f>IF(TYPE(VLOOKUP(AE278,[2]Catalogue!$F$2:$J$259,5,0))=16,0,VLOOKUP(AE278,[2]Catalogue!$F$2:$J$259,5,0))</f>
        <v>0</v>
      </c>
      <c r="AH278" s="227"/>
      <c r="AI278" s="228">
        <f t="shared" si="42"/>
        <v>0</v>
      </c>
      <c r="AJ278" s="228" t="s">
        <v>1222</v>
      </c>
      <c r="AK278" s="261">
        <f t="shared" si="40"/>
        <v>409480.49999999994</v>
      </c>
      <c r="AL278" s="297"/>
    </row>
    <row r="279" spans="1:38" ht="22.5">
      <c r="A279" s="402">
        <v>342</v>
      </c>
      <c r="B279" s="271"/>
      <c r="C279" s="258" t="s">
        <v>1315</v>
      </c>
      <c r="D279" s="258" t="s">
        <v>1316</v>
      </c>
      <c r="E279" s="258" t="s">
        <v>1317</v>
      </c>
      <c r="F279" s="258" t="s">
        <v>1294</v>
      </c>
      <c r="G279" s="258" t="s">
        <v>1318</v>
      </c>
      <c r="H279" s="258"/>
      <c r="I279" s="258" t="s">
        <v>1269</v>
      </c>
      <c r="J279" s="258" t="s">
        <v>1270</v>
      </c>
      <c r="K279" s="227" t="s">
        <v>247</v>
      </c>
      <c r="L279" s="228">
        <f>IF(TYPE(VLOOKUP(K279,[2]Catalogue!$F$2:$J$259,5,0))=16,0,VLOOKUP(K279,[2]Catalogue!$F$2:$J$259,5,0))</f>
        <v>60000</v>
      </c>
      <c r="M279" s="227" t="s">
        <v>341</v>
      </c>
      <c r="N279" s="228">
        <f>IF(TYPE(VLOOKUP(M279,[2]Catalogue!$F$2:$J$259,5,0))=16,0,VLOOKUP(M279,[2]Catalogue!$F$2:$J$259,5,0))</f>
        <v>350000</v>
      </c>
      <c r="O279" s="227" t="s">
        <v>173</v>
      </c>
      <c r="P279" s="282" t="str">
        <f>IF(TYPE(VLOOKUP(O279,[2]Catalogue!$F$2:$J$259,3,0))=16," ",VLOOKUP(O279,[2]Catalogue!$F$2:$J$259,3,0))</f>
        <v>m2</v>
      </c>
      <c r="Q279" s="228">
        <f>IF(TYPE(VLOOKUP(O279,[2]Catalogue!$F$2:$J$259,5,0))=16,0,VLOOKUP(O279,[2]Catalogue!$F$2:$J$259,5,0))</f>
        <v>255000</v>
      </c>
      <c r="R279" s="227"/>
      <c r="S279" s="282" t="str">
        <f>IF(TYPE(VLOOKUP(R279,[2]Catalogue!$F$2:$J$259,3,0))=16," ",VLOOKUP(R279,[2]Catalogue!$F$2:$J$259,3,0))</f>
        <v xml:space="preserve"> </v>
      </c>
      <c r="T279" s="228">
        <f>IF(TYPE(VLOOKUP(R279,[2]Catalogue!$F$2:$J$259,5,0))=16,0,VLOOKUP(R279,[2]Catalogue!$F$2:$J$259,5,0))</f>
        <v>0</v>
      </c>
      <c r="U279" s="227"/>
      <c r="V279" s="227" t="str">
        <f>IF(TYPE(VLOOKUP(U279,[2]Catalogue!$F$2:$J$259,3,0))=16," ",VLOOKUP(U279,[2]Catalogue!$F$2:$J$259,3,0))</f>
        <v xml:space="preserve"> </v>
      </c>
      <c r="W279" s="228">
        <f>IF(TYPE(VLOOKUP(U279,[2]Catalogue!$F$2:$J$259,5,0))=16,0,VLOOKUP(U279,[2]Catalogue!$F$2:$J$259,5,0))</f>
        <v>0</v>
      </c>
      <c r="X279" s="256">
        <v>1.5</v>
      </c>
      <c r="Y279" s="256">
        <v>0.95</v>
      </c>
      <c r="Z279" s="256">
        <v>1</v>
      </c>
      <c r="AA279" s="256">
        <f t="shared" si="41"/>
        <v>1.4249999999999998</v>
      </c>
      <c r="AB279" s="228">
        <f t="shared" si="37"/>
        <v>363374.99999999994</v>
      </c>
      <c r="AC279" s="228">
        <f t="shared" si="38"/>
        <v>0</v>
      </c>
      <c r="AD279" s="228">
        <f t="shared" si="39"/>
        <v>0</v>
      </c>
      <c r="AE279" s="227"/>
      <c r="AF279" s="227" t="str">
        <f>IF(TYPE(VLOOKUP(AE279,[2]Catalogue!$F$2:$J$259,3,0))=16," ",VLOOKUP(AE279,[2]Catalogue!$F$2:$J$259,3,0))</f>
        <v xml:space="preserve"> </v>
      </c>
      <c r="AG279" s="228">
        <f>IF(TYPE(VLOOKUP(AE279,[2]Catalogue!$F$2:$J$259,5,0))=16,0,VLOOKUP(AE279,[2]Catalogue!$F$2:$J$259,5,0))</f>
        <v>0</v>
      </c>
      <c r="AH279" s="227"/>
      <c r="AI279" s="228">
        <f t="shared" si="42"/>
        <v>0</v>
      </c>
      <c r="AJ279" s="228" t="s">
        <v>922</v>
      </c>
      <c r="AK279" s="261">
        <f t="shared" si="40"/>
        <v>773375</v>
      </c>
      <c r="AL279" s="297"/>
    </row>
    <row r="280" spans="1:38" ht="22.5">
      <c r="A280" s="402"/>
      <c r="B280" s="271"/>
      <c r="C280" s="258" t="s">
        <v>1315</v>
      </c>
      <c r="D280" s="258" t="s">
        <v>1316</v>
      </c>
      <c r="E280" s="258" t="s">
        <v>1317</v>
      </c>
      <c r="F280" s="258" t="s">
        <v>1294</v>
      </c>
      <c r="G280" s="258" t="s">
        <v>1318</v>
      </c>
      <c r="H280" s="258"/>
      <c r="I280" s="258" t="s">
        <v>1269</v>
      </c>
      <c r="J280" s="258" t="s">
        <v>1270</v>
      </c>
      <c r="K280" s="227"/>
      <c r="L280" s="228">
        <f>IF(TYPE(VLOOKUP(K280,[2]Catalogue!$F$2:$J$259,5,0))=16,0,VLOOKUP(K280,[2]Catalogue!$F$2:$J$259,5,0))</f>
        <v>0</v>
      </c>
      <c r="M280" s="227"/>
      <c r="N280" s="228">
        <f>IF(TYPE(VLOOKUP(M280,[2]Catalogue!$F$2:$J$259,5,0))=16,0,VLOOKUP(M280,[2]Catalogue!$F$2:$J$259,5,0))</f>
        <v>0</v>
      </c>
      <c r="O280" s="227" t="s">
        <v>173</v>
      </c>
      <c r="P280" s="282" t="str">
        <f>IF(TYPE(VLOOKUP(O280,[2]Catalogue!$F$2:$J$259,3,0))=16," ",VLOOKUP(O280,[2]Catalogue!$F$2:$J$259,3,0))</f>
        <v>m2</v>
      </c>
      <c r="Q280" s="228">
        <f>IF(TYPE(VLOOKUP(O280,[2]Catalogue!$F$2:$J$259,5,0))=16,0,VLOOKUP(O280,[2]Catalogue!$F$2:$J$259,5,0))</f>
        <v>255000</v>
      </c>
      <c r="R280" s="227"/>
      <c r="S280" s="282" t="str">
        <f>IF(TYPE(VLOOKUP(R280,[2]Catalogue!$F$2:$J$259,3,0))=16," ",VLOOKUP(R280,[2]Catalogue!$F$2:$J$259,3,0))</f>
        <v xml:space="preserve"> </v>
      </c>
      <c r="T280" s="228">
        <f>IF(TYPE(VLOOKUP(R280,[2]Catalogue!$F$2:$J$259,5,0))=16,0,VLOOKUP(R280,[2]Catalogue!$F$2:$J$259,5,0))</f>
        <v>0</v>
      </c>
      <c r="U280" s="227"/>
      <c r="V280" s="227" t="str">
        <f>IF(TYPE(VLOOKUP(U280,[2]Catalogue!$F$2:$J$259,3,0))=16," ",VLOOKUP(U280,[2]Catalogue!$F$2:$J$259,3,0))</f>
        <v xml:space="preserve"> </v>
      </c>
      <c r="W280" s="228">
        <f>IF(TYPE(VLOOKUP(U280,[2]Catalogue!$F$2:$J$259,5,0))=16,0,VLOOKUP(U280,[2]Catalogue!$F$2:$J$259,5,0))</f>
        <v>0</v>
      </c>
      <c r="X280" s="256">
        <v>2.46</v>
      </c>
      <c r="Y280" s="256">
        <v>0.98</v>
      </c>
      <c r="Z280" s="256">
        <v>1</v>
      </c>
      <c r="AA280" s="256">
        <f t="shared" si="41"/>
        <v>2.4108000000000001</v>
      </c>
      <c r="AB280" s="228">
        <f t="shared" si="37"/>
        <v>614754</v>
      </c>
      <c r="AC280" s="228">
        <f t="shared" si="38"/>
        <v>0</v>
      </c>
      <c r="AD280" s="228">
        <f t="shared" si="39"/>
        <v>0</v>
      </c>
      <c r="AE280" s="227"/>
      <c r="AF280" s="227" t="str">
        <f>IF(TYPE(VLOOKUP(AE280,[2]Catalogue!$F$2:$J$259,3,0))=16," ",VLOOKUP(AE280,[2]Catalogue!$F$2:$J$259,3,0))</f>
        <v xml:space="preserve"> </v>
      </c>
      <c r="AG280" s="228">
        <f>IF(TYPE(VLOOKUP(AE280,[2]Catalogue!$F$2:$J$259,5,0))=16,0,VLOOKUP(AE280,[2]Catalogue!$F$2:$J$259,5,0))</f>
        <v>0</v>
      </c>
      <c r="AH280" s="227"/>
      <c r="AI280" s="228">
        <f t="shared" si="42"/>
        <v>0</v>
      </c>
      <c r="AJ280" s="228" t="s">
        <v>925</v>
      </c>
      <c r="AK280" s="261">
        <f t="shared" si="40"/>
        <v>614754</v>
      </c>
      <c r="AL280" s="297"/>
    </row>
    <row r="281" spans="1:38" ht="22.5">
      <c r="A281" s="402"/>
      <c r="B281" s="271"/>
      <c r="C281" s="258" t="s">
        <v>1315</v>
      </c>
      <c r="D281" s="258" t="s">
        <v>1316</v>
      </c>
      <c r="E281" s="258" t="s">
        <v>1317</v>
      </c>
      <c r="F281" s="258" t="s">
        <v>1294</v>
      </c>
      <c r="G281" s="258" t="s">
        <v>1318</v>
      </c>
      <c r="H281" s="258"/>
      <c r="I281" s="258" t="s">
        <v>1269</v>
      </c>
      <c r="J281" s="258" t="s">
        <v>1270</v>
      </c>
      <c r="K281" s="227"/>
      <c r="L281" s="228">
        <f>IF(TYPE(VLOOKUP(K281,[2]Catalogue!$F$2:$J$259,5,0))=16,0,VLOOKUP(K281,[2]Catalogue!$F$2:$J$259,5,0))</f>
        <v>0</v>
      </c>
      <c r="M281" s="227"/>
      <c r="N281" s="228">
        <f>IF(TYPE(VLOOKUP(M281,[2]Catalogue!$F$2:$J$259,5,0))=16,0,VLOOKUP(M281,[2]Catalogue!$F$2:$J$259,5,0))</f>
        <v>0</v>
      </c>
      <c r="O281" s="227" t="s">
        <v>182</v>
      </c>
      <c r="P281" s="282" t="str">
        <f>IF(TYPE(VLOOKUP(O281,[2]Catalogue!$F$2:$J$259,3,0))=16," ",VLOOKUP(O281,[2]Catalogue!$F$2:$J$259,3,0))</f>
        <v>m2</v>
      </c>
      <c r="Q281" s="228">
        <f>IF(TYPE(VLOOKUP(O281,[2]Catalogue!$F$2:$J$259,5,0))=16,0,VLOOKUP(O281,[2]Catalogue!$F$2:$J$259,5,0))</f>
        <v>355000</v>
      </c>
      <c r="R281" s="227" t="s">
        <v>280</v>
      </c>
      <c r="S281" s="282" t="str">
        <f>IF(TYPE(VLOOKUP(R281,[2]Catalogue!$F$2:$J$259,3,0))=16," ",VLOOKUP(R281,[2]Catalogue!$F$2:$J$259,3,0))</f>
        <v>m2</v>
      </c>
      <c r="T281" s="228">
        <f>IF(TYPE(VLOOKUP(R281,[2]Catalogue!$F$2:$J$259,5,0))=16,0,VLOOKUP(R281,[2]Catalogue!$F$2:$J$259,5,0))</f>
        <v>60000</v>
      </c>
      <c r="U281" s="227"/>
      <c r="V281" s="227" t="str">
        <f>IF(TYPE(VLOOKUP(U281,[2]Catalogue!$F$2:$J$259,3,0))=16," ",VLOOKUP(U281,[2]Catalogue!$F$2:$J$259,3,0))</f>
        <v xml:space="preserve"> </v>
      </c>
      <c r="W281" s="228">
        <f>IF(TYPE(VLOOKUP(U281,[2]Catalogue!$F$2:$J$259,5,0))=16,0,VLOOKUP(U281,[2]Catalogue!$F$2:$J$259,5,0))</f>
        <v>0</v>
      </c>
      <c r="X281" s="256">
        <v>0.51</v>
      </c>
      <c r="Y281" s="256">
        <v>2</v>
      </c>
      <c r="Z281" s="256">
        <v>2</v>
      </c>
      <c r="AA281" s="256">
        <f t="shared" si="41"/>
        <v>2.04</v>
      </c>
      <c r="AB281" s="228">
        <f t="shared" si="37"/>
        <v>724200</v>
      </c>
      <c r="AC281" s="228">
        <f t="shared" si="38"/>
        <v>122400</v>
      </c>
      <c r="AD281" s="228">
        <f t="shared" si="39"/>
        <v>0</v>
      </c>
      <c r="AE281" s="227"/>
      <c r="AF281" s="227" t="str">
        <f>IF(TYPE(VLOOKUP(AE281,[2]Catalogue!$F$2:$J$259,3,0))=16," ",VLOOKUP(AE281,[2]Catalogue!$F$2:$J$259,3,0))</f>
        <v xml:space="preserve"> </v>
      </c>
      <c r="AG281" s="228">
        <f>IF(TYPE(VLOOKUP(AE281,[2]Catalogue!$F$2:$J$259,5,0))=16,0,VLOOKUP(AE281,[2]Catalogue!$F$2:$J$259,5,0))</f>
        <v>0</v>
      </c>
      <c r="AH281" s="227"/>
      <c r="AI281" s="228">
        <f t="shared" si="42"/>
        <v>0</v>
      </c>
      <c r="AJ281" s="228" t="s">
        <v>921</v>
      </c>
      <c r="AK281" s="261">
        <f t="shared" si="40"/>
        <v>846600</v>
      </c>
      <c r="AL281" s="297"/>
    </row>
    <row r="282" spans="1:38">
      <c r="A282" s="303">
        <v>343</v>
      </c>
      <c r="B282" s="271"/>
      <c r="C282" s="258" t="s">
        <v>1319</v>
      </c>
      <c r="D282" s="258" t="s">
        <v>1320</v>
      </c>
      <c r="E282" s="258" t="s">
        <v>1321</v>
      </c>
      <c r="F282" s="258" t="s">
        <v>1322</v>
      </c>
      <c r="G282" s="258"/>
      <c r="H282" s="258"/>
      <c r="I282" s="258" t="s">
        <v>1269</v>
      </c>
      <c r="J282" s="258" t="s">
        <v>1270</v>
      </c>
      <c r="K282" s="227" t="s">
        <v>247</v>
      </c>
      <c r="L282" s="228">
        <f>IF(TYPE(VLOOKUP(K282,[2]Catalogue!$F$2:$J$259,5,0))=16,0,VLOOKUP(K282,[2]Catalogue!$F$2:$J$259,5,0))</f>
        <v>60000</v>
      </c>
      <c r="M282" s="227"/>
      <c r="N282" s="228">
        <f>IF(TYPE(VLOOKUP(M282,[2]Catalogue!$F$2:$J$259,5,0))=16,0,VLOOKUP(M282,[2]Catalogue!$F$2:$J$259,5,0))</f>
        <v>0</v>
      </c>
      <c r="O282" s="227" t="s">
        <v>173</v>
      </c>
      <c r="P282" s="282" t="str">
        <f>IF(TYPE(VLOOKUP(O282,[2]Catalogue!$F$2:$J$259,3,0))=16," ",VLOOKUP(O282,[2]Catalogue!$F$2:$J$259,3,0))</f>
        <v>m2</v>
      </c>
      <c r="Q282" s="228">
        <f>IF(TYPE(VLOOKUP(O282,[2]Catalogue!$F$2:$J$259,5,0))=16,0,VLOOKUP(O282,[2]Catalogue!$F$2:$J$259,5,0))</f>
        <v>255000</v>
      </c>
      <c r="R282" s="227"/>
      <c r="S282" s="282" t="str">
        <f>IF(TYPE(VLOOKUP(R282,[2]Catalogue!$F$2:$J$259,3,0))=16," ",VLOOKUP(R282,[2]Catalogue!$F$2:$J$259,3,0))</f>
        <v xml:space="preserve"> </v>
      </c>
      <c r="T282" s="228">
        <f>IF(TYPE(VLOOKUP(R282,[2]Catalogue!$F$2:$J$259,5,0))=16,0,VLOOKUP(R282,[2]Catalogue!$F$2:$J$259,5,0))</f>
        <v>0</v>
      </c>
      <c r="U282" s="227"/>
      <c r="V282" s="227" t="str">
        <f>IF(TYPE(VLOOKUP(U282,[2]Catalogue!$F$2:$J$259,3,0))=16," ",VLOOKUP(U282,[2]Catalogue!$F$2:$J$259,3,0))</f>
        <v xml:space="preserve"> </v>
      </c>
      <c r="W282" s="228">
        <f>IF(TYPE(VLOOKUP(U282,[2]Catalogue!$F$2:$J$259,5,0))=16,0,VLOOKUP(U282,[2]Catalogue!$F$2:$J$259,5,0))</f>
        <v>0</v>
      </c>
      <c r="X282" s="256">
        <v>1.37</v>
      </c>
      <c r="Y282" s="256">
        <v>0.65</v>
      </c>
      <c r="Z282" s="256">
        <v>3</v>
      </c>
      <c r="AA282" s="256">
        <f t="shared" si="41"/>
        <v>2.6715</v>
      </c>
      <c r="AB282" s="228">
        <f t="shared" si="37"/>
        <v>681232.5</v>
      </c>
      <c r="AC282" s="228">
        <f t="shared" si="38"/>
        <v>0</v>
      </c>
      <c r="AD282" s="228">
        <f t="shared" si="39"/>
        <v>0</v>
      </c>
      <c r="AE282" s="227"/>
      <c r="AF282" s="227" t="str">
        <f>IF(TYPE(VLOOKUP(AE282,[2]Catalogue!$F$2:$J$259,3,0))=16," ",VLOOKUP(AE282,[2]Catalogue!$F$2:$J$259,3,0))</f>
        <v xml:space="preserve"> </v>
      </c>
      <c r="AG282" s="228">
        <f>IF(TYPE(VLOOKUP(AE282,[2]Catalogue!$F$2:$J$259,5,0))=16,0,VLOOKUP(AE282,[2]Catalogue!$F$2:$J$259,5,0))</f>
        <v>0</v>
      </c>
      <c r="AH282" s="227"/>
      <c r="AI282" s="228">
        <f t="shared" si="42"/>
        <v>0</v>
      </c>
      <c r="AJ282" s="228" t="s">
        <v>918</v>
      </c>
      <c r="AK282" s="261">
        <f t="shared" si="40"/>
        <v>741232.5</v>
      </c>
      <c r="AL282" s="297"/>
    </row>
    <row r="283" spans="1:38" s="265" customFormat="1" ht="22.5">
      <c r="A283" s="307">
        <v>344</v>
      </c>
      <c r="B283" s="279"/>
      <c r="C283" s="298" t="s">
        <v>1323</v>
      </c>
      <c r="D283" s="298" t="s">
        <v>1324</v>
      </c>
      <c r="E283" s="298" t="s">
        <v>1325</v>
      </c>
      <c r="F283" s="298" t="s">
        <v>1268</v>
      </c>
      <c r="G283" s="298"/>
      <c r="H283" s="298"/>
      <c r="I283" s="298" t="s">
        <v>1269</v>
      </c>
      <c r="J283" s="298" t="s">
        <v>1270</v>
      </c>
      <c r="K283" s="262" t="s">
        <v>247</v>
      </c>
      <c r="L283" s="263">
        <f>IF(TYPE(VLOOKUP(K283,[2]Catalogue!$F$2:$J$259,5,0))=16,0,VLOOKUP(K283,[2]Catalogue!$F$2:$J$259,5,0))</f>
        <v>60000</v>
      </c>
      <c r="M283" s="262" t="s">
        <v>341</v>
      </c>
      <c r="N283" s="263">
        <f>IF(TYPE(VLOOKUP(M283,[2]Catalogue!$F$2:$J$259,5,0))=16,0,VLOOKUP(M283,[2]Catalogue!$F$2:$J$259,5,0))</f>
        <v>350000</v>
      </c>
      <c r="O283" s="262" t="s">
        <v>182</v>
      </c>
      <c r="P283" s="299" t="str">
        <f>IF(TYPE(VLOOKUP(O283,[2]Catalogue!$F$2:$J$259,3,0))=16," ",VLOOKUP(O283,[2]Catalogue!$F$2:$J$259,3,0))</f>
        <v>m2</v>
      </c>
      <c r="Q283" s="263">
        <f>IF(TYPE(VLOOKUP(O283,[2]Catalogue!$F$2:$J$259,5,0))=16,0,VLOOKUP(O283,[2]Catalogue!$F$2:$J$259,5,0))</f>
        <v>355000</v>
      </c>
      <c r="R283" s="262" t="s">
        <v>280</v>
      </c>
      <c r="S283" s="299" t="str">
        <f>IF(TYPE(VLOOKUP(R283,[2]Catalogue!$F$2:$J$259,3,0))=16," ",VLOOKUP(R283,[2]Catalogue!$F$2:$J$259,3,0))</f>
        <v>m2</v>
      </c>
      <c r="T283" s="263">
        <f>IF(TYPE(VLOOKUP(R283,[2]Catalogue!$F$2:$J$259,5,0))=16,0,VLOOKUP(R283,[2]Catalogue!$F$2:$J$259,5,0))</f>
        <v>60000</v>
      </c>
      <c r="U283" s="262"/>
      <c r="V283" s="262" t="str">
        <f>IF(TYPE(VLOOKUP(U283,[2]Catalogue!$F$2:$J$259,3,0))=16," ",VLOOKUP(U283,[2]Catalogue!$F$2:$J$259,3,0))</f>
        <v xml:space="preserve"> </v>
      </c>
      <c r="W283" s="263">
        <f>IF(TYPE(VLOOKUP(U283,[2]Catalogue!$F$2:$J$259,5,0))=16,0,VLOOKUP(U283,[2]Catalogue!$F$2:$J$259,5,0))</f>
        <v>0</v>
      </c>
      <c r="X283" s="264">
        <v>0.7</v>
      </c>
      <c r="Y283" s="264">
        <v>0.45</v>
      </c>
      <c r="Z283" s="264">
        <v>4</v>
      </c>
      <c r="AA283" s="264">
        <f t="shared" si="41"/>
        <v>1.26</v>
      </c>
      <c r="AB283" s="263">
        <f t="shared" si="37"/>
        <v>447300</v>
      </c>
      <c r="AC283" s="263">
        <f t="shared" si="38"/>
        <v>75600</v>
      </c>
      <c r="AD283" s="263">
        <f t="shared" si="39"/>
        <v>0</v>
      </c>
      <c r="AE283" s="262"/>
      <c r="AF283" s="262" t="str">
        <f>IF(TYPE(VLOOKUP(AE283,[2]Catalogue!$F$2:$J$259,3,0))=16," ",VLOOKUP(AE283,[2]Catalogue!$F$2:$J$259,3,0))</f>
        <v xml:space="preserve"> </v>
      </c>
      <c r="AG283" s="263">
        <f>IF(TYPE(VLOOKUP(AE283,[2]Catalogue!$F$2:$J$259,5,0))=16,0,VLOOKUP(AE283,[2]Catalogue!$F$2:$J$259,5,0))</f>
        <v>0</v>
      </c>
      <c r="AH283" s="262"/>
      <c r="AI283" s="263">
        <f t="shared" si="42"/>
        <v>0</v>
      </c>
      <c r="AJ283" s="263" t="s">
        <v>1570</v>
      </c>
      <c r="AK283" s="261">
        <f t="shared" si="40"/>
        <v>932900</v>
      </c>
      <c r="AL283" s="300"/>
    </row>
    <row r="284" spans="1:38">
      <c r="A284" s="400">
        <v>345</v>
      </c>
      <c r="B284" s="271"/>
      <c r="C284" s="258" t="s">
        <v>1326</v>
      </c>
      <c r="D284" s="258" t="s">
        <v>1327</v>
      </c>
      <c r="E284" s="258" t="s">
        <v>1328</v>
      </c>
      <c r="F284" s="258" t="s">
        <v>1329</v>
      </c>
      <c r="G284" s="258"/>
      <c r="H284" s="258"/>
      <c r="I284" s="258" t="s">
        <v>1269</v>
      </c>
      <c r="J284" s="258" t="s">
        <v>1270</v>
      </c>
      <c r="K284" s="227" t="s">
        <v>247</v>
      </c>
      <c r="L284" s="228">
        <f>IF(TYPE(VLOOKUP(K284,[2]Catalogue!$F$2:$J$259,5,0))=16,0,VLOOKUP(K284,[2]Catalogue!$F$2:$J$259,5,0))</f>
        <v>60000</v>
      </c>
      <c r="M284" s="227" t="s">
        <v>341</v>
      </c>
      <c r="N284" s="228">
        <f>IF(TYPE(VLOOKUP(M284,[2]Catalogue!$F$2:$J$259,5,0))=16,0,VLOOKUP(M284,[2]Catalogue!$F$2:$J$259,5,0))</f>
        <v>350000</v>
      </c>
      <c r="O284" s="227" t="s">
        <v>173</v>
      </c>
      <c r="P284" s="282" t="str">
        <f>IF(TYPE(VLOOKUP(O284,[2]Catalogue!$F$2:$J$259,3,0))=16," ",VLOOKUP(O284,[2]Catalogue!$F$2:$J$259,3,0))</f>
        <v>m2</v>
      </c>
      <c r="Q284" s="228">
        <f>IF(TYPE(VLOOKUP(O284,[2]Catalogue!$F$2:$J$259,5,0))=16,0,VLOOKUP(O284,[2]Catalogue!$F$2:$J$259,5,0))</f>
        <v>255000</v>
      </c>
      <c r="R284" s="227"/>
      <c r="S284" s="282" t="str">
        <f>IF(TYPE(VLOOKUP(R284,[2]Catalogue!$F$2:$J$259,3,0))=16," ",VLOOKUP(R284,[2]Catalogue!$F$2:$J$259,3,0))</f>
        <v xml:space="preserve"> </v>
      </c>
      <c r="T284" s="228">
        <f>IF(TYPE(VLOOKUP(R284,[2]Catalogue!$F$2:$J$259,5,0))=16,0,VLOOKUP(R284,[2]Catalogue!$F$2:$J$259,5,0))</f>
        <v>0</v>
      </c>
      <c r="U284" s="227"/>
      <c r="V284" s="227" t="str">
        <f>IF(TYPE(VLOOKUP(U284,[2]Catalogue!$F$2:$J$259,3,0))=16," ",VLOOKUP(U284,[2]Catalogue!$F$2:$J$259,3,0))</f>
        <v xml:space="preserve"> </v>
      </c>
      <c r="W284" s="228">
        <f>IF(TYPE(VLOOKUP(U284,[2]Catalogue!$F$2:$J$259,5,0))=16,0,VLOOKUP(U284,[2]Catalogue!$F$2:$J$259,5,0))</f>
        <v>0</v>
      </c>
      <c r="X284" s="256">
        <v>1.22</v>
      </c>
      <c r="Y284" s="256">
        <v>1.1000000000000001</v>
      </c>
      <c r="Z284" s="256">
        <v>1</v>
      </c>
      <c r="AA284" s="256">
        <f t="shared" si="41"/>
        <v>1.3420000000000001</v>
      </c>
      <c r="AB284" s="228">
        <f t="shared" si="37"/>
        <v>342210</v>
      </c>
      <c r="AC284" s="228">
        <f t="shared" si="38"/>
        <v>0</v>
      </c>
      <c r="AD284" s="228">
        <f t="shared" si="39"/>
        <v>0</v>
      </c>
      <c r="AE284" s="227"/>
      <c r="AF284" s="227" t="str">
        <f>IF(TYPE(VLOOKUP(AE284,[2]Catalogue!$F$2:$J$259,3,0))=16," ",VLOOKUP(AE284,[2]Catalogue!$F$2:$J$259,3,0))</f>
        <v xml:space="preserve"> </v>
      </c>
      <c r="AG284" s="228">
        <f>IF(TYPE(VLOOKUP(AE284,[2]Catalogue!$F$2:$J$259,5,0))=16,0,VLOOKUP(AE284,[2]Catalogue!$F$2:$J$259,5,0))</f>
        <v>0</v>
      </c>
      <c r="AH284" s="227"/>
      <c r="AI284" s="228">
        <f t="shared" si="42"/>
        <v>0</v>
      </c>
      <c r="AJ284" s="228" t="s">
        <v>1571</v>
      </c>
      <c r="AK284" s="261">
        <f t="shared" si="40"/>
        <v>752210</v>
      </c>
      <c r="AL284" s="297"/>
    </row>
    <row r="285" spans="1:38">
      <c r="A285" s="401"/>
      <c r="B285" s="271"/>
      <c r="C285" s="258" t="s">
        <v>1326</v>
      </c>
      <c r="D285" s="258" t="s">
        <v>1327</v>
      </c>
      <c r="E285" s="258" t="s">
        <v>1328</v>
      </c>
      <c r="F285" s="258" t="s">
        <v>1329</v>
      </c>
      <c r="G285" s="258"/>
      <c r="H285" s="258"/>
      <c r="I285" s="258" t="s">
        <v>1269</v>
      </c>
      <c r="J285" s="258" t="s">
        <v>1270</v>
      </c>
      <c r="K285" s="227"/>
      <c r="L285" s="228">
        <f>IF(TYPE(VLOOKUP(K285,[2]Catalogue!$F$2:$J$259,5,0))=16,0,VLOOKUP(K285,[2]Catalogue!$F$2:$J$259,5,0))</f>
        <v>0</v>
      </c>
      <c r="M285" s="227"/>
      <c r="N285" s="228">
        <f>IF(TYPE(VLOOKUP(M285,[2]Catalogue!$F$2:$J$259,5,0))=16,0,VLOOKUP(M285,[2]Catalogue!$F$2:$J$259,5,0))</f>
        <v>0</v>
      </c>
      <c r="O285" s="227" t="s">
        <v>182</v>
      </c>
      <c r="P285" s="282" t="str">
        <f>IF(TYPE(VLOOKUP(O285,[2]Catalogue!$F$2:$J$259,3,0))=16," ",VLOOKUP(O285,[2]Catalogue!$F$2:$J$259,3,0))</f>
        <v>m2</v>
      </c>
      <c r="Q285" s="228">
        <f>IF(TYPE(VLOOKUP(O285,[2]Catalogue!$F$2:$J$259,5,0))=16,0,VLOOKUP(O285,[2]Catalogue!$F$2:$J$259,5,0))</f>
        <v>355000</v>
      </c>
      <c r="R285" s="227" t="s">
        <v>280</v>
      </c>
      <c r="S285" s="282" t="str">
        <f>IF(TYPE(VLOOKUP(R285,[2]Catalogue!$F$2:$J$259,3,0))=16," ",VLOOKUP(R285,[2]Catalogue!$F$2:$J$259,3,0))</f>
        <v>m2</v>
      </c>
      <c r="T285" s="228">
        <f>IF(TYPE(VLOOKUP(R285,[2]Catalogue!$F$2:$J$259,5,0))=16,0,VLOOKUP(R285,[2]Catalogue!$F$2:$J$259,5,0))</f>
        <v>60000</v>
      </c>
      <c r="U285" s="227"/>
      <c r="V285" s="227" t="str">
        <f>IF(TYPE(VLOOKUP(U285,[2]Catalogue!$F$2:$J$259,3,0))=16," ",VLOOKUP(U285,[2]Catalogue!$F$2:$J$259,3,0))</f>
        <v xml:space="preserve"> </v>
      </c>
      <c r="W285" s="228">
        <f>IF(TYPE(VLOOKUP(U285,[2]Catalogue!$F$2:$J$259,5,0))=16,0,VLOOKUP(U285,[2]Catalogue!$F$2:$J$259,5,0))</f>
        <v>0</v>
      </c>
      <c r="X285" s="256">
        <v>0.91</v>
      </c>
      <c r="Y285" s="256">
        <v>0.52</v>
      </c>
      <c r="Z285" s="256">
        <v>2</v>
      </c>
      <c r="AA285" s="256">
        <f t="shared" si="41"/>
        <v>0.94640000000000002</v>
      </c>
      <c r="AB285" s="228">
        <f t="shared" si="37"/>
        <v>335972</v>
      </c>
      <c r="AC285" s="228">
        <f t="shared" si="38"/>
        <v>56784</v>
      </c>
      <c r="AD285" s="228">
        <f t="shared" si="39"/>
        <v>0</v>
      </c>
      <c r="AE285" s="227"/>
      <c r="AF285" s="227" t="str">
        <f>IF(TYPE(VLOOKUP(AE285,[2]Catalogue!$F$2:$J$259,3,0))=16," ",VLOOKUP(AE285,[2]Catalogue!$F$2:$J$259,3,0))</f>
        <v xml:space="preserve"> </v>
      </c>
      <c r="AG285" s="228">
        <f>IF(TYPE(VLOOKUP(AE285,[2]Catalogue!$F$2:$J$259,5,0))=16,0,VLOOKUP(AE285,[2]Catalogue!$F$2:$J$259,5,0))</f>
        <v>0</v>
      </c>
      <c r="AH285" s="227"/>
      <c r="AI285" s="228">
        <f t="shared" si="42"/>
        <v>0</v>
      </c>
      <c r="AJ285" s="228" t="s">
        <v>927</v>
      </c>
      <c r="AK285" s="261">
        <f t="shared" si="40"/>
        <v>392756</v>
      </c>
      <c r="AL285" s="297"/>
    </row>
    <row r="286" spans="1:38" ht="22.5">
      <c r="A286" s="303">
        <v>346</v>
      </c>
      <c r="B286" s="271"/>
      <c r="C286" s="258" t="s">
        <v>1330</v>
      </c>
      <c r="D286" s="258" t="s">
        <v>1331</v>
      </c>
      <c r="E286" s="258" t="s">
        <v>1332</v>
      </c>
      <c r="F286" s="258" t="s">
        <v>1333</v>
      </c>
      <c r="G286" s="258"/>
      <c r="H286" s="258"/>
      <c r="I286" s="258" t="s">
        <v>1269</v>
      </c>
      <c r="J286" s="258" t="s">
        <v>1270</v>
      </c>
      <c r="K286" s="227" t="s">
        <v>247</v>
      </c>
      <c r="L286" s="258"/>
      <c r="M286" s="258"/>
      <c r="N286" s="228">
        <f>IF(TYPE(VLOOKUP(M286,[2]Catalogue!$F$2:$J$259,5,0))=16,0,VLOOKUP(M286,[2]Catalogue!$F$2:$J$259,5,0))</f>
        <v>0</v>
      </c>
      <c r="O286" s="227" t="s">
        <v>182</v>
      </c>
      <c r="P286" s="282" t="str">
        <f>IF(TYPE(VLOOKUP(O286,[2]Catalogue!$F$2:$J$259,3,0))=16," ",VLOOKUP(O286,[2]Catalogue!$F$2:$J$259,3,0))</f>
        <v>m2</v>
      </c>
      <c r="Q286" s="228">
        <f>IF(TYPE(VLOOKUP(O286,[2]Catalogue!$F$2:$J$259,5,0))=16,0,VLOOKUP(O286,[2]Catalogue!$F$2:$J$259,5,0))</f>
        <v>355000</v>
      </c>
      <c r="R286" s="227" t="s">
        <v>280</v>
      </c>
      <c r="S286" s="282" t="str">
        <f>IF(TYPE(VLOOKUP(R286,[2]Catalogue!$F$2:$J$259,3,0))=16," ",VLOOKUP(R286,[2]Catalogue!$F$2:$J$259,3,0))</f>
        <v>m2</v>
      </c>
      <c r="T286" s="228">
        <f>IF(TYPE(VLOOKUP(R286,[2]Catalogue!$F$2:$J$259,5,0))=16,0,VLOOKUP(R286,[2]Catalogue!$F$2:$J$259,5,0))</f>
        <v>60000</v>
      </c>
      <c r="U286" s="227"/>
      <c r="V286" s="227" t="str">
        <f>IF(TYPE(VLOOKUP(U286,[2]Catalogue!$F$2:$J$259,3,0))=16," ",VLOOKUP(U286,[2]Catalogue!$F$2:$J$259,3,0))</f>
        <v xml:space="preserve"> </v>
      </c>
      <c r="W286" s="228">
        <f>IF(TYPE(VLOOKUP(U286,[2]Catalogue!$F$2:$J$259,5,0))=16,0,VLOOKUP(U286,[2]Catalogue!$F$2:$J$259,5,0))</f>
        <v>0</v>
      </c>
      <c r="X286" s="256">
        <v>0.73</v>
      </c>
      <c r="Y286" s="256">
        <v>0.4</v>
      </c>
      <c r="Z286" s="256">
        <v>2</v>
      </c>
      <c r="AA286" s="256">
        <f t="shared" si="41"/>
        <v>0.58399999999999996</v>
      </c>
      <c r="AB286" s="228">
        <f t="shared" si="37"/>
        <v>207320</v>
      </c>
      <c r="AC286" s="228">
        <f t="shared" si="38"/>
        <v>35040</v>
      </c>
      <c r="AD286" s="228">
        <f t="shared" si="39"/>
        <v>0</v>
      </c>
      <c r="AE286" s="227"/>
      <c r="AF286" s="227" t="str">
        <f>IF(TYPE(VLOOKUP(AE286,[2]Catalogue!$F$2:$J$259,3,0))=16," ",VLOOKUP(AE286,[2]Catalogue!$F$2:$J$259,3,0))</f>
        <v xml:space="preserve"> </v>
      </c>
      <c r="AG286" s="228">
        <f>IF(TYPE(VLOOKUP(AE286,[2]Catalogue!$F$2:$J$259,5,0))=16,0,VLOOKUP(AE286,[2]Catalogue!$F$2:$J$259,5,0))</f>
        <v>0</v>
      </c>
      <c r="AH286" s="227"/>
      <c r="AI286" s="228">
        <f t="shared" si="42"/>
        <v>0</v>
      </c>
      <c r="AJ286" s="228" t="s">
        <v>1030</v>
      </c>
      <c r="AK286" s="261">
        <f t="shared" si="40"/>
        <v>242360</v>
      </c>
      <c r="AL286" s="297"/>
    </row>
    <row r="287" spans="1:38" s="265" customFormat="1">
      <c r="A287" s="404">
        <v>347</v>
      </c>
      <c r="B287" s="279"/>
      <c r="C287" s="309"/>
      <c r="D287" s="262" t="s">
        <v>1334</v>
      </c>
      <c r="E287" s="262">
        <v>25</v>
      </c>
      <c r="F287" s="262" t="s">
        <v>1335</v>
      </c>
      <c r="G287" s="262"/>
      <c r="H287" s="262"/>
      <c r="I287" s="298" t="s">
        <v>1269</v>
      </c>
      <c r="J287" s="298" t="s">
        <v>1270</v>
      </c>
      <c r="K287" s="262" t="s">
        <v>247</v>
      </c>
      <c r="L287" s="298"/>
      <c r="M287" s="262" t="s">
        <v>341</v>
      </c>
      <c r="N287" s="263">
        <f>IF(TYPE(VLOOKUP(M287,[2]Catalogue!$F$2:$J$259,5,0))=16,0,VLOOKUP(M287,[2]Catalogue!$F$2:$J$259,5,0))</f>
        <v>350000</v>
      </c>
      <c r="O287" s="262" t="s">
        <v>182</v>
      </c>
      <c r="P287" s="299" t="str">
        <f>IF(TYPE(VLOOKUP(O287,[2]Catalogue!$F$2:$J$259,3,0))=16," ",VLOOKUP(O287,[2]Catalogue!$F$2:$J$259,3,0))</f>
        <v>m2</v>
      </c>
      <c r="Q287" s="263">
        <f>IF(TYPE(VLOOKUP(O287,[2]Catalogue!$F$2:$J$259,5,0))=16,0,VLOOKUP(O287,[2]Catalogue!$F$2:$J$259,5,0))</f>
        <v>355000</v>
      </c>
      <c r="R287" s="262" t="s">
        <v>280</v>
      </c>
      <c r="S287" s="299" t="str">
        <f>IF(TYPE(VLOOKUP(R287,[2]Catalogue!$F$2:$J$259,3,0))=16," ",VLOOKUP(R287,[2]Catalogue!$F$2:$J$259,3,0))</f>
        <v>m2</v>
      </c>
      <c r="T287" s="263">
        <f>IF(TYPE(VLOOKUP(R287,[2]Catalogue!$F$2:$J$259,5,0))=16,0,VLOOKUP(R287,[2]Catalogue!$F$2:$J$259,5,0))</f>
        <v>60000</v>
      </c>
      <c r="U287" s="262"/>
      <c r="V287" s="262" t="str">
        <f>IF(TYPE(VLOOKUP(U287,[2]Catalogue!$F$2:$J$259,3,0))=16," ",VLOOKUP(U287,[2]Catalogue!$F$2:$J$259,3,0))</f>
        <v xml:space="preserve"> </v>
      </c>
      <c r="W287" s="263">
        <f>IF(TYPE(VLOOKUP(U287,[2]Catalogue!$F$2:$J$259,5,0))=16,0,VLOOKUP(U287,[2]Catalogue!$F$2:$J$259,5,0))</f>
        <v>0</v>
      </c>
      <c r="X287" s="264">
        <v>0.91</v>
      </c>
      <c r="Y287" s="264">
        <v>0.5</v>
      </c>
      <c r="Z287" s="264">
        <v>4</v>
      </c>
      <c r="AA287" s="264">
        <f t="shared" si="41"/>
        <v>1.82</v>
      </c>
      <c r="AB287" s="263">
        <f t="shared" ref="AB287:AB336" si="43">AA287*Q287</f>
        <v>646100</v>
      </c>
      <c r="AC287" s="263">
        <f t="shared" ref="AC287:AC336" si="44">T287*AA287</f>
        <v>109200</v>
      </c>
      <c r="AD287" s="263">
        <f t="shared" ref="AD287:AD336" si="45">W287*AA287</f>
        <v>0</v>
      </c>
      <c r="AE287" s="262"/>
      <c r="AF287" s="262" t="str">
        <f>IF(TYPE(VLOOKUP(AE287,[2]Catalogue!$F$2:$J$259,3,0))=16," ",VLOOKUP(AE287,[2]Catalogue!$F$2:$J$259,3,0))</f>
        <v xml:space="preserve"> </v>
      </c>
      <c r="AG287" s="263">
        <f>IF(TYPE(VLOOKUP(AE287,[2]Catalogue!$F$2:$J$259,5,0))=16,0,VLOOKUP(AE287,[2]Catalogue!$F$2:$J$259,5,0))</f>
        <v>0</v>
      </c>
      <c r="AH287" s="262"/>
      <c r="AI287" s="263">
        <f t="shared" si="42"/>
        <v>0</v>
      </c>
      <c r="AJ287" s="263"/>
      <c r="AK287" s="261">
        <f t="shared" ref="AK287:AK336" si="46">AI287+AC287+AD287+AB287+L287+N287</f>
        <v>1105300</v>
      </c>
      <c r="AL287" s="300"/>
    </row>
    <row r="288" spans="1:38" s="265" customFormat="1">
      <c r="A288" s="405"/>
      <c r="B288" s="279"/>
      <c r="C288" s="309"/>
      <c r="D288" s="262" t="s">
        <v>1334</v>
      </c>
      <c r="E288" s="262">
        <v>25</v>
      </c>
      <c r="F288" s="262" t="s">
        <v>1335</v>
      </c>
      <c r="G288" s="262"/>
      <c r="H288" s="262"/>
      <c r="I288" s="298" t="s">
        <v>1269</v>
      </c>
      <c r="J288" s="298" t="s">
        <v>1270</v>
      </c>
      <c r="K288" s="262"/>
      <c r="L288" s="263">
        <f>IF(TYPE(VLOOKUP(K288,[2]Catalogue!$F$2:$J$259,5,0))=16,0,VLOOKUP(K288,[2]Catalogue!$F$2:$J$259,5,0))</f>
        <v>0</v>
      </c>
      <c r="M288" s="262"/>
      <c r="N288" s="263">
        <f>IF(TYPE(VLOOKUP(M288,[2]Catalogue!$F$2:$J$259,5,0))=16,0,VLOOKUP(M288,[2]Catalogue!$F$2:$J$259,5,0))</f>
        <v>0</v>
      </c>
      <c r="O288" s="262" t="s">
        <v>173</v>
      </c>
      <c r="P288" s="299" t="str">
        <f>IF(TYPE(VLOOKUP(O288,[2]Catalogue!$F$2:$J$259,3,0))=16," ",VLOOKUP(O288,[2]Catalogue!$F$2:$J$259,3,0))</f>
        <v>m2</v>
      </c>
      <c r="Q288" s="263">
        <f>IF(TYPE(VLOOKUP(O288,[2]Catalogue!$F$2:$J$259,5,0))=16,0,VLOOKUP(O288,[2]Catalogue!$F$2:$J$259,5,0))</f>
        <v>255000</v>
      </c>
      <c r="R288" s="262"/>
      <c r="S288" s="299" t="str">
        <f>IF(TYPE(VLOOKUP(R288,[2]Catalogue!$F$2:$J$259,3,0))=16," ",VLOOKUP(R288,[2]Catalogue!$F$2:$J$259,3,0))</f>
        <v xml:space="preserve"> </v>
      </c>
      <c r="T288" s="263">
        <f>IF(TYPE(VLOOKUP(R288,[2]Catalogue!$F$2:$J$259,5,0))=16,0,VLOOKUP(R288,[2]Catalogue!$F$2:$J$259,5,0))</f>
        <v>0</v>
      </c>
      <c r="U288" s="262"/>
      <c r="V288" s="262" t="str">
        <f>IF(TYPE(VLOOKUP(U288,[2]Catalogue!$F$2:$J$259,3,0))=16," ",VLOOKUP(U288,[2]Catalogue!$F$2:$J$259,3,0))</f>
        <v xml:space="preserve"> </v>
      </c>
      <c r="W288" s="263">
        <f>IF(TYPE(VLOOKUP(U288,[2]Catalogue!$F$2:$J$259,5,0))=16,0,VLOOKUP(U288,[2]Catalogue!$F$2:$J$259,5,0))</f>
        <v>0</v>
      </c>
      <c r="X288" s="264">
        <v>1.85</v>
      </c>
      <c r="Y288" s="264">
        <v>0.93</v>
      </c>
      <c r="Z288" s="264">
        <v>1</v>
      </c>
      <c r="AA288" s="264">
        <f t="shared" si="41"/>
        <v>1.7205000000000001</v>
      </c>
      <c r="AB288" s="263">
        <f t="shared" si="43"/>
        <v>438727.50000000006</v>
      </c>
      <c r="AC288" s="263">
        <f t="shared" si="44"/>
        <v>0</v>
      </c>
      <c r="AD288" s="263">
        <f t="shared" si="45"/>
        <v>0</v>
      </c>
      <c r="AE288" s="262"/>
      <c r="AF288" s="262" t="str">
        <f>IF(TYPE(VLOOKUP(AE288,[2]Catalogue!$F$2:$J$259,3,0))=16," ",VLOOKUP(AE288,[2]Catalogue!$F$2:$J$259,3,0))</f>
        <v xml:space="preserve"> </v>
      </c>
      <c r="AG288" s="263">
        <f>IF(TYPE(VLOOKUP(AE288,[2]Catalogue!$F$2:$J$259,5,0))=16,0,VLOOKUP(AE288,[2]Catalogue!$F$2:$J$259,5,0))</f>
        <v>0</v>
      </c>
      <c r="AH288" s="262"/>
      <c r="AI288" s="263">
        <f t="shared" si="42"/>
        <v>0</v>
      </c>
      <c r="AJ288" s="263"/>
      <c r="AK288" s="261">
        <f t="shared" si="46"/>
        <v>438727.50000000006</v>
      </c>
      <c r="AL288" s="300"/>
    </row>
    <row r="289" spans="1:38" ht="22.5">
      <c r="A289" s="400">
        <v>348</v>
      </c>
      <c r="B289" s="271"/>
      <c r="C289" s="258" t="s">
        <v>1336</v>
      </c>
      <c r="D289" s="258" t="s">
        <v>1337</v>
      </c>
      <c r="E289" s="258">
        <v>59</v>
      </c>
      <c r="F289" s="258" t="s">
        <v>1290</v>
      </c>
      <c r="G289" s="258"/>
      <c r="H289" s="258"/>
      <c r="I289" s="258" t="s">
        <v>1269</v>
      </c>
      <c r="J289" s="258" t="s">
        <v>1270</v>
      </c>
      <c r="K289" s="227" t="s">
        <v>247</v>
      </c>
      <c r="L289" s="228">
        <f>IF(TYPE(VLOOKUP(K289,[2]Catalogue!$F$2:$J$259,5,0))=16,0,VLOOKUP(K289,[2]Catalogue!$F$2:$J$259,5,0))</f>
        <v>60000</v>
      </c>
      <c r="M289" s="227" t="s">
        <v>341</v>
      </c>
      <c r="N289" s="228">
        <f>IF(TYPE(VLOOKUP(M289,[2]Catalogue!$F$2:$J$259,5,0))=16,0,VLOOKUP(M289,[2]Catalogue!$F$2:$J$259,5,0))</f>
        <v>350000</v>
      </c>
      <c r="O289" s="227" t="s">
        <v>173</v>
      </c>
      <c r="P289" s="282" t="str">
        <f>IF(TYPE(VLOOKUP(O289,[2]Catalogue!$F$2:$J$259,3,0))=16," ",VLOOKUP(O289,[2]Catalogue!$F$2:$J$259,3,0))</f>
        <v>m2</v>
      </c>
      <c r="Q289" s="228">
        <f>IF(TYPE(VLOOKUP(O289,[2]Catalogue!$F$2:$J$259,5,0))=16,0,VLOOKUP(O289,[2]Catalogue!$F$2:$J$259,5,0))</f>
        <v>255000</v>
      </c>
      <c r="R289" s="227"/>
      <c r="S289" s="282" t="str">
        <f>IF(TYPE(VLOOKUP(R289,[2]Catalogue!$F$2:$J$259,3,0))=16," ",VLOOKUP(R289,[2]Catalogue!$F$2:$J$259,3,0))</f>
        <v xml:space="preserve"> </v>
      </c>
      <c r="T289" s="228">
        <f>IF(TYPE(VLOOKUP(R289,[2]Catalogue!$F$2:$J$259,5,0))=16,0,VLOOKUP(R289,[2]Catalogue!$F$2:$J$259,5,0))</f>
        <v>0</v>
      </c>
      <c r="U289" s="227"/>
      <c r="V289" s="227" t="str">
        <f>IF(TYPE(VLOOKUP(U289,[2]Catalogue!$F$2:$J$259,3,0))=16," ",VLOOKUP(U289,[2]Catalogue!$F$2:$J$259,3,0))</f>
        <v xml:space="preserve"> </v>
      </c>
      <c r="W289" s="228">
        <f>IF(TYPE(VLOOKUP(U289,[2]Catalogue!$F$2:$J$259,5,0))=16,0,VLOOKUP(U289,[2]Catalogue!$F$2:$J$259,5,0))</f>
        <v>0</v>
      </c>
      <c r="X289" s="256">
        <v>0.56999999999999995</v>
      </c>
      <c r="Y289" s="256">
        <v>0.91</v>
      </c>
      <c r="Z289" s="256">
        <v>1</v>
      </c>
      <c r="AA289" s="256">
        <f t="shared" si="41"/>
        <v>0.51869999999999994</v>
      </c>
      <c r="AB289" s="228">
        <f t="shared" si="43"/>
        <v>132268.49999999997</v>
      </c>
      <c r="AC289" s="228">
        <f t="shared" si="44"/>
        <v>0</v>
      </c>
      <c r="AD289" s="228">
        <f t="shared" si="45"/>
        <v>0</v>
      </c>
      <c r="AE289" s="227"/>
      <c r="AF289" s="227" t="str">
        <f>IF(TYPE(VLOOKUP(AE289,[2]Catalogue!$F$2:$J$259,3,0))=16," ",VLOOKUP(AE289,[2]Catalogue!$F$2:$J$259,3,0))</f>
        <v xml:space="preserve"> </v>
      </c>
      <c r="AG289" s="228">
        <f>IF(TYPE(VLOOKUP(AE289,[2]Catalogue!$F$2:$J$259,5,0))=16,0,VLOOKUP(AE289,[2]Catalogue!$F$2:$J$259,5,0))</f>
        <v>0</v>
      </c>
      <c r="AH289" s="227"/>
      <c r="AI289" s="228">
        <f t="shared" si="42"/>
        <v>0</v>
      </c>
      <c r="AJ289" s="228" t="s">
        <v>923</v>
      </c>
      <c r="AK289" s="261">
        <f t="shared" si="46"/>
        <v>542268.5</v>
      </c>
      <c r="AL289" s="297"/>
    </row>
    <row r="290" spans="1:38" ht="22.5">
      <c r="A290" s="403"/>
      <c r="B290" s="271"/>
      <c r="C290" s="258" t="s">
        <v>1336</v>
      </c>
      <c r="D290" s="258" t="s">
        <v>1337</v>
      </c>
      <c r="E290" s="258">
        <v>59</v>
      </c>
      <c r="F290" s="258" t="s">
        <v>1290</v>
      </c>
      <c r="G290" s="258"/>
      <c r="H290" s="258"/>
      <c r="I290" s="258" t="s">
        <v>1269</v>
      </c>
      <c r="J290" s="258" t="s">
        <v>1270</v>
      </c>
      <c r="K290" s="227"/>
      <c r="L290" s="228">
        <f>IF(TYPE(VLOOKUP(K290,[2]Catalogue!$F$2:$J$259,5,0))=16,0,VLOOKUP(K290,[2]Catalogue!$F$2:$J$259,5,0))</f>
        <v>0</v>
      </c>
      <c r="M290" s="227"/>
      <c r="N290" s="228">
        <f>IF(TYPE(VLOOKUP(M290,[2]Catalogue!$F$2:$J$259,5,0))=16,0,VLOOKUP(M290,[2]Catalogue!$F$2:$J$259,5,0))</f>
        <v>0</v>
      </c>
      <c r="O290" s="227" t="s">
        <v>173</v>
      </c>
      <c r="P290" s="282" t="str">
        <f>IF(TYPE(VLOOKUP(O290,[2]Catalogue!$F$2:$J$259,3,0))=16," ",VLOOKUP(O290,[2]Catalogue!$F$2:$J$259,3,0))</f>
        <v>m2</v>
      </c>
      <c r="Q290" s="228">
        <f>IF(TYPE(VLOOKUP(O290,[2]Catalogue!$F$2:$J$259,5,0))=16,0,VLOOKUP(O290,[2]Catalogue!$F$2:$J$259,5,0))</f>
        <v>255000</v>
      </c>
      <c r="R290" s="227"/>
      <c r="S290" s="282" t="str">
        <f>IF(TYPE(VLOOKUP(R290,[2]Catalogue!$F$2:$J$259,3,0))=16," ",VLOOKUP(R290,[2]Catalogue!$F$2:$J$259,3,0))</f>
        <v xml:space="preserve"> </v>
      </c>
      <c r="T290" s="228">
        <f>IF(TYPE(VLOOKUP(R290,[2]Catalogue!$F$2:$J$259,5,0))=16,0,VLOOKUP(R290,[2]Catalogue!$F$2:$J$259,5,0))</f>
        <v>0</v>
      </c>
      <c r="U290" s="227"/>
      <c r="V290" s="227" t="str">
        <f>IF(TYPE(VLOOKUP(U290,[2]Catalogue!$F$2:$J$259,3,0))=16," ",VLOOKUP(U290,[2]Catalogue!$F$2:$J$259,3,0))</f>
        <v xml:space="preserve"> </v>
      </c>
      <c r="W290" s="228">
        <f>IF(TYPE(VLOOKUP(U290,[2]Catalogue!$F$2:$J$259,5,0))=16,0,VLOOKUP(U290,[2]Catalogue!$F$2:$J$259,5,0))</f>
        <v>0</v>
      </c>
      <c r="X290" s="256">
        <v>1</v>
      </c>
      <c r="Y290" s="256">
        <v>0.91</v>
      </c>
      <c r="Z290" s="256">
        <v>1</v>
      </c>
      <c r="AA290" s="256">
        <f t="shared" si="41"/>
        <v>0.91</v>
      </c>
      <c r="AB290" s="228">
        <f t="shared" si="43"/>
        <v>232050</v>
      </c>
      <c r="AC290" s="228">
        <f t="shared" si="44"/>
        <v>0</v>
      </c>
      <c r="AD290" s="228">
        <f t="shared" si="45"/>
        <v>0</v>
      </c>
      <c r="AE290" s="227"/>
      <c r="AF290" s="227" t="str">
        <f>IF(TYPE(VLOOKUP(AE290,[2]Catalogue!$F$2:$J$259,3,0))=16," ",VLOOKUP(AE290,[2]Catalogue!$F$2:$J$259,3,0))</f>
        <v xml:space="preserve"> </v>
      </c>
      <c r="AG290" s="228">
        <f>IF(TYPE(VLOOKUP(AE290,[2]Catalogue!$F$2:$J$259,5,0))=16,0,VLOOKUP(AE290,[2]Catalogue!$F$2:$J$259,5,0))</f>
        <v>0</v>
      </c>
      <c r="AH290" s="227"/>
      <c r="AI290" s="228">
        <f t="shared" si="42"/>
        <v>0</v>
      </c>
      <c r="AJ290" s="228" t="s">
        <v>1182</v>
      </c>
      <c r="AK290" s="261">
        <f t="shared" si="46"/>
        <v>232050</v>
      </c>
      <c r="AL290" s="297"/>
    </row>
    <row r="291" spans="1:38" ht="22.5">
      <c r="A291" s="400">
        <v>349</v>
      </c>
      <c r="B291" s="271"/>
      <c r="C291" s="258" t="s">
        <v>1338</v>
      </c>
      <c r="D291" s="258" t="s">
        <v>1339</v>
      </c>
      <c r="E291" s="258" t="s">
        <v>1340</v>
      </c>
      <c r="F291" s="258" t="s">
        <v>1322</v>
      </c>
      <c r="G291" s="258"/>
      <c r="H291" s="258"/>
      <c r="I291" s="258" t="s">
        <v>1269</v>
      </c>
      <c r="J291" s="258" t="s">
        <v>1270</v>
      </c>
      <c r="K291" s="227" t="s">
        <v>247</v>
      </c>
      <c r="L291" s="228">
        <f>IF(TYPE(VLOOKUP(K291,[2]Catalogue!$F$2:$J$259,5,0))=16,0,VLOOKUP(K291,[2]Catalogue!$F$2:$J$259,5,0))</f>
        <v>60000</v>
      </c>
      <c r="M291" s="227" t="s">
        <v>341</v>
      </c>
      <c r="N291" s="228">
        <f>IF(TYPE(VLOOKUP(M291,[2]Catalogue!$F$2:$J$259,5,0))=16,0,VLOOKUP(M291,[2]Catalogue!$F$2:$J$259,5,0))</f>
        <v>350000</v>
      </c>
      <c r="O291" s="227" t="s">
        <v>182</v>
      </c>
      <c r="P291" s="282" t="str">
        <f>IF(TYPE(VLOOKUP(O291,[2]Catalogue!$F$2:$J$259,3,0))=16," ",VLOOKUP(O291,[2]Catalogue!$F$2:$J$259,3,0))</f>
        <v>m2</v>
      </c>
      <c r="Q291" s="228">
        <f>IF(TYPE(VLOOKUP(O291,[2]Catalogue!$F$2:$J$259,5,0))=16,0,VLOOKUP(O291,[2]Catalogue!$F$2:$J$259,5,0))</f>
        <v>355000</v>
      </c>
      <c r="R291" s="227" t="s">
        <v>280</v>
      </c>
      <c r="S291" s="282" t="str">
        <f>IF(TYPE(VLOOKUP(R291,[2]Catalogue!$F$2:$J$259,3,0))=16," ",VLOOKUP(R291,[2]Catalogue!$F$2:$J$259,3,0))</f>
        <v>m2</v>
      </c>
      <c r="T291" s="228">
        <f>IF(TYPE(VLOOKUP(R291,[2]Catalogue!$F$2:$J$259,5,0))=16,0,VLOOKUP(R291,[2]Catalogue!$F$2:$J$259,5,0))</f>
        <v>60000</v>
      </c>
      <c r="U291" s="227"/>
      <c r="V291" s="227" t="str">
        <f>IF(TYPE(VLOOKUP(U291,[2]Catalogue!$F$2:$J$259,3,0))=16," ",VLOOKUP(U291,[2]Catalogue!$F$2:$J$259,3,0))</f>
        <v xml:space="preserve"> </v>
      </c>
      <c r="W291" s="228">
        <f>IF(TYPE(VLOOKUP(U291,[2]Catalogue!$F$2:$J$259,5,0))=16,0,VLOOKUP(U291,[2]Catalogue!$F$2:$J$259,5,0))</f>
        <v>0</v>
      </c>
      <c r="X291" s="256">
        <v>0.6</v>
      </c>
      <c r="Y291" s="256">
        <v>0.5</v>
      </c>
      <c r="Z291" s="256">
        <v>2</v>
      </c>
      <c r="AA291" s="256">
        <f t="shared" si="41"/>
        <v>0.6</v>
      </c>
      <c r="AB291" s="228">
        <f t="shared" si="43"/>
        <v>213000</v>
      </c>
      <c r="AC291" s="228">
        <f t="shared" si="44"/>
        <v>36000</v>
      </c>
      <c r="AD291" s="228">
        <f t="shared" si="45"/>
        <v>0</v>
      </c>
      <c r="AE291" s="227"/>
      <c r="AF291" s="227" t="str">
        <f>IF(TYPE(VLOOKUP(AE291,[2]Catalogue!$F$2:$J$259,3,0))=16," ",VLOOKUP(AE291,[2]Catalogue!$F$2:$J$259,3,0))</f>
        <v xml:space="preserve"> </v>
      </c>
      <c r="AG291" s="228">
        <f>IF(TYPE(VLOOKUP(AE291,[2]Catalogue!$F$2:$J$259,5,0))=16,0,VLOOKUP(AE291,[2]Catalogue!$F$2:$J$259,5,0))</f>
        <v>0</v>
      </c>
      <c r="AH291" s="227"/>
      <c r="AI291" s="228">
        <f t="shared" si="42"/>
        <v>0</v>
      </c>
      <c r="AJ291" s="228" t="s">
        <v>939</v>
      </c>
      <c r="AK291" s="261">
        <f t="shared" si="46"/>
        <v>659000</v>
      </c>
      <c r="AL291" s="297"/>
    </row>
    <row r="292" spans="1:38" ht="22.5">
      <c r="A292" s="403"/>
      <c r="B292" s="271"/>
      <c r="C292" s="258" t="s">
        <v>1338</v>
      </c>
      <c r="D292" s="258" t="s">
        <v>1339</v>
      </c>
      <c r="E292" s="258" t="s">
        <v>1340</v>
      </c>
      <c r="F292" s="258" t="s">
        <v>1322</v>
      </c>
      <c r="G292" s="258"/>
      <c r="H292" s="258"/>
      <c r="I292" s="258" t="s">
        <v>1269</v>
      </c>
      <c r="J292" s="258" t="s">
        <v>1270</v>
      </c>
      <c r="K292" s="227"/>
      <c r="L292" s="228">
        <f>IF(TYPE(VLOOKUP(K292,[2]Catalogue!$F$2:$J$259,5,0))=16,0,VLOOKUP(K292,[2]Catalogue!$F$2:$J$259,5,0))</f>
        <v>0</v>
      </c>
      <c r="M292" s="227"/>
      <c r="N292" s="228">
        <f>IF(TYPE(VLOOKUP(M292,[2]Catalogue!$F$2:$J$259,5,0))=16,0,VLOOKUP(M292,[2]Catalogue!$F$2:$J$259,5,0))</f>
        <v>0</v>
      </c>
      <c r="O292" s="227" t="s">
        <v>158</v>
      </c>
      <c r="P292" s="282" t="str">
        <f>IF(TYPE(VLOOKUP(O292,[2]Catalogue!$F$2:$J$259,3,0))=16," ",VLOOKUP(O292,[2]Catalogue!$F$2:$J$259,3,0))</f>
        <v>m2</v>
      </c>
      <c r="Q292" s="228">
        <f>IF(TYPE(VLOOKUP(O292,[2]Catalogue!$F$2:$J$259,5,0))=16,0,VLOOKUP(O292,[2]Catalogue!$F$2:$J$259,5,0))</f>
        <v>242000</v>
      </c>
      <c r="R292" s="227" t="s">
        <v>276</v>
      </c>
      <c r="S292" s="282" t="str">
        <f>IF(TYPE(VLOOKUP(R292,[2]Catalogue!$F$2:$J$259,3,0))=16," ",VLOOKUP(R292,[2]Catalogue!$F$2:$J$259,3,0))</f>
        <v>m2</v>
      </c>
      <c r="T292" s="228">
        <f>IF(TYPE(VLOOKUP(R292,[2]Catalogue!$F$2:$J$259,5,0))=16,0,VLOOKUP(R292,[2]Catalogue!$F$2:$J$259,5,0))</f>
        <v>60000</v>
      </c>
      <c r="U292" s="227" t="s">
        <v>220</v>
      </c>
      <c r="V292" s="227" t="str">
        <f>IF(TYPE(VLOOKUP(U292,[2]Catalogue!$F$2:$J$259,3,0))=16," ",VLOOKUP(U292,[2]Catalogue!$F$2:$J$259,3,0))</f>
        <v>m2</v>
      </c>
      <c r="W292" s="228">
        <f>IF(TYPE(VLOOKUP(U292,[2]Catalogue!$F$2:$J$259,5,0))=16,0,VLOOKUP(U292,[2]Catalogue!$F$2:$J$259,5,0))</f>
        <v>175000</v>
      </c>
      <c r="X292" s="256">
        <v>0.4</v>
      </c>
      <c r="Y292" s="256">
        <v>2</v>
      </c>
      <c r="Z292" s="256">
        <v>2</v>
      </c>
      <c r="AA292" s="256">
        <f t="shared" si="41"/>
        <v>1.6</v>
      </c>
      <c r="AB292" s="228">
        <f t="shared" si="43"/>
        <v>387200</v>
      </c>
      <c r="AC292" s="228">
        <f t="shared" si="44"/>
        <v>96000</v>
      </c>
      <c r="AD292" s="228">
        <f t="shared" si="45"/>
        <v>280000</v>
      </c>
      <c r="AE292" s="227"/>
      <c r="AF292" s="227" t="str">
        <f>IF(TYPE(VLOOKUP(AE292,[2]Catalogue!$F$2:$J$259,3,0))=16," ",VLOOKUP(AE292,[2]Catalogue!$F$2:$J$259,3,0))</f>
        <v xml:space="preserve"> </v>
      </c>
      <c r="AG292" s="228">
        <f>IF(TYPE(VLOOKUP(AE292,[2]Catalogue!$F$2:$J$259,5,0))=16,0,VLOOKUP(AE292,[2]Catalogue!$F$2:$J$259,5,0))</f>
        <v>0</v>
      </c>
      <c r="AH292" s="227"/>
      <c r="AI292" s="228">
        <f t="shared" si="42"/>
        <v>0</v>
      </c>
      <c r="AJ292" s="228" t="s">
        <v>1572</v>
      </c>
      <c r="AK292" s="261">
        <f t="shared" si="46"/>
        <v>763200</v>
      </c>
      <c r="AL292" s="297"/>
    </row>
    <row r="293" spans="1:38" ht="22.5">
      <c r="A293" s="403"/>
      <c r="B293" s="271"/>
      <c r="C293" s="258" t="s">
        <v>1338</v>
      </c>
      <c r="D293" s="258" t="s">
        <v>1339</v>
      </c>
      <c r="E293" s="258" t="s">
        <v>1340</v>
      </c>
      <c r="F293" s="258" t="s">
        <v>1322</v>
      </c>
      <c r="G293" s="258"/>
      <c r="H293" s="258"/>
      <c r="I293" s="258" t="s">
        <v>1269</v>
      </c>
      <c r="J293" s="258" t="s">
        <v>1270</v>
      </c>
      <c r="K293" s="227"/>
      <c r="L293" s="228">
        <f>IF(TYPE(VLOOKUP(K293,[2]Catalogue!$F$2:$J$259,5,0))=16,0,VLOOKUP(K293,[2]Catalogue!$F$2:$J$259,5,0))</f>
        <v>0</v>
      </c>
      <c r="M293" s="227"/>
      <c r="N293" s="228">
        <f>IF(TYPE(VLOOKUP(M293,[2]Catalogue!$F$2:$J$259,5,0))=16,0,VLOOKUP(M293,[2]Catalogue!$F$2:$J$259,5,0))</f>
        <v>0</v>
      </c>
      <c r="O293" s="227" t="s">
        <v>59</v>
      </c>
      <c r="P293" s="282" t="str">
        <f>IF(TYPE(VLOOKUP(O293,[2]Catalogue!$F$2:$J$259,3,0))=16," ",VLOOKUP(O293,[2]Catalogue!$F$2:$J$259,3,0))</f>
        <v>m2</v>
      </c>
      <c r="Q293" s="228">
        <f>IF(TYPE(VLOOKUP(O293,[2]Catalogue!$F$2:$J$259,5,0))=16,0,VLOOKUP(O293,[2]Catalogue!$F$2:$J$259,5,0))</f>
        <v>248000</v>
      </c>
      <c r="R293" s="227" t="s">
        <v>280</v>
      </c>
      <c r="S293" s="282" t="str">
        <f>IF(TYPE(VLOOKUP(R293,[2]Catalogue!$F$2:$J$259,3,0))=16," ",VLOOKUP(R293,[2]Catalogue!$F$2:$J$259,3,0))</f>
        <v>m2</v>
      </c>
      <c r="T293" s="228">
        <f>IF(TYPE(VLOOKUP(R293,[2]Catalogue!$F$2:$J$259,5,0))=16,0,VLOOKUP(R293,[2]Catalogue!$F$2:$J$259,5,0))</f>
        <v>60000</v>
      </c>
      <c r="U293" s="227" t="s">
        <v>220</v>
      </c>
      <c r="V293" s="227" t="str">
        <f>IF(TYPE(VLOOKUP(U293,[2]Catalogue!$F$2:$J$259,3,0))=16," ",VLOOKUP(U293,[2]Catalogue!$F$2:$J$259,3,0))</f>
        <v>m2</v>
      </c>
      <c r="W293" s="228">
        <f>IF(TYPE(VLOOKUP(U293,[2]Catalogue!$F$2:$J$259,5,0))=16,0,VLOOKUP(U293,[2]Catalogue!$F$2:$J$259,5,0))</f>
        <v>175000</v>
      </c>
      <c r="X293" s="256">
        <v>0.83</v>
      </c>
      <c r="Y293" s="256">
        <v>1.2</v>
      </c>
      <c r="Z293" s="256">
        <v>1</v>
      </c>
      <c r="AA293" s="256">
        <f t="shared" si="41"/>
        <v>0.99599999999999989</v>
      </c>
      <c r="AB293" s="228">
        <f t="shared" si="43"/>
        <v>247007.99999999997</v>
      </c>
      <c r="AC293" s="228">
        <f t="shared" si="44"/>
        <v>59759.999999999993</v>
      </c>
      <c r="AD293" s="228">
        <f t="shared" si="45"/>
        <v>174299.99999999997</v>
      </c>
      <c r="AE293" s="227" t="s">
        <v>104</v>
      </c>
      <c r="AF293" s="227" t="str">
        <f>IF(TYPE(VLOOKUP(AE293,[2]Catalogue!$F$2:$J$259,3,0))=16," ",VLOOKUP(AE293,[2]Catalogue!$F$2:$J$259,3,0))</f>
        <v>Job</v>
      </c>
      <c r="AG293" s="228">
        <f>IF(TYPE(VLOOKUP(AE293,[2]Catalogue!$F$2:$J$259,5,0))=16,0,VLOOKUP(AE293,[2]Catalogue!$F$2:$J$259,5,0))</f>
        <v>150000</v>
      </c>
      <c r="AH293" s="227">
        <v>1</v>
      </c>
      <c r="AI293" s="228">
        <f t="shared" si="42"/>
        <v>150000</v>
      </c>
      <c r="AJ293" s="228" t="s">
        <v>919</v>
      </c>
      <c r="AK293" s="261">
        <f t="shared" si="46"/>
        <v>631068</v>
      </c>
      <c r="AL293" s="297"/>
    </row>
    <row r="294" spans="1:38" ht="22.5">
      <c r="A294" s="403"/>
      <c r="B294" s="271"/>
      <c r="C294" s="258" t="s">
        <v>1338</v>
      </c>
      <c r="D294" s="258" t="s">
        <v>1339</v>
      </c>
      <c r="E294" s="258" t="s">
        <v>1340</v>
      </c>
      <c r="F294" s="258" t="s">
        <v>1322</v>
      </c>
      <c r="G294" s="258"/>
      <c r="H294" s="258"/>
      <c r="I294" s="258" t="s">
        <v>1269</v>
      </c>
      <c r="J294" s="258" t="s">
        <v>1270</v>
      </c>
      <c r="K294" s="227"/>
      <c r="L294" s="228"/>
      <c r="M294" s="227"/>
      <c r="N294" s="228"/>
      <c r="O294" s="227"/>
      <c r="P294" s="282"/>
      <c r="Q294" s="228"/>
      <c r="R294" s="227"/>
      <c r="S294" s="282"/>
      <c r="T294" s="228"/>
      <c r="U294" s="227"/>
      <c r="V294" s="227"/>
      <c r="W294" s="228"/>
      <c r="X294" s="256"/>
      <c r="Y294" s="256"/>
      <c r="Z294" s="256"/>
      <c r="AA294" s="256"/>
      <c r="AB294" s="228"/>
      <c r="AC294" s="228">
        <f t="shared" si="44"/>
        <v>0</v>
      </c>
      <c r="AD294" s="228"/>
      <c r="AE294" s="227" t="s">
        <v>145</v>
      </c>
      <c r="AF294" s="227"/>
      <c r="AG294" s="228">
        <f>IF(TYPE(VLOOKUP(AE294,[2]Catalogue!$F$2:$J$259,5,0))=16,0,VLOOKUP(AE294,[2]Catalogue!$F$2:$J$259,5,0))</f>
        <v>15000</v>
      </c>
      <c r="AH294" s="227">
        <v>3</v>
      </c>
      <c r="AI294" s="228">
        <f t="shared" si="42"/>
        <v>45000</v>
      </c>
      <c r="AJ294" s="228"/>
      <c r="AK294" s="261">
        <f t="shared" si="46"/>
        <v>45000</v>
      </c>
      <c r="AL294" s="297"/>
    </row>
    <row r="295" spans="1:38" ht="22.5">
      <c r="A295" s="401"/>
      <c r="B295" s="271"/>
      <c r="C295" s="258" t="s">
        <v>1338</v>
      </c>
      <c r="D295" s="258" t="s">
        <v>1339</v>
      </c>
      <c r="E295" s="258" t="s">
        <v>1340</v>
      </c>
      <c r="F295" s="258" t="s">
        <v>1322</v>
      </c>
      <c r="G295" s="258"/>
      <c r="H295" s="258"/>
      <c r="I295" s="258" t="s">
        <v>1269</v>
      </c>
      <c r="J295" s="258" t="s">
        <v>1270</v>
      </c>
      <c r="K295" s="227"/>
      <c r="L295" s="228"/>
      <c r="M295" s="227"/>
      <c r="N295" s="228"/>
      <c r="O295" s="227"/>
      <c r="P295" s="282"/>
      <c r="Q295" s="228"/>
      <c r="R295" s="227"/>
      <c r="S295" s="282"/>
      <c r="T295" s="228"/>
      <c r="U295" s="227"/>
      <c r="V295" s="227"/>
      <c r="W295" s="228"/>
      <c r="X295" s="256"/>
      <c r="Y295" s="256"/>
      <c r="Z295" s="256"/>
      <c r="AA295" s="256"/>
      <c r="AB295" s="228"/>
      <c r="AC295" s="228">
        <f t="shared" si="44"/>
        <v>0</v>
      </c>
      <c r="AD295" s="228"/>
      <c r="AE295" s="227" t="s">
        <v>148</v>
      </c>
      <c r="AF295" s="227"/>
      <c r="AG295" s="228">
        <f>IF(TYPE(VLOOKUP(AE295,[2]Catalogue!$F$2:$J$259,5,0))=16,0,VLOOKUP(AE295,[2]Catalogue!$F$2:$J$259,5,0))</f>
        <v>300000</v>
      </c>
      <c r="AH295" s="227">
        <v>1</v>
      </c>
      <c r="AI295" s="228">
        <f t="shared" si="42"/>
        <v>300000</v>
      </c>
      <c r="AJ295" s="228"/>
      <c r="AK295" s="261">
        <f t="shared" si="46"/>
        <v>300000</v>
      </c>
      <c r="AL295" s="297"/>
    </row>
    <row r="296" spans="1:38">
      <c r="A296" s="402">
        <v>350</v>
      </c>
      <c r="B296" s="271"/>
      <c r="C296" s="258" t="s">
        <v>1573</v>
      </c>
      <c r="D296" s="227" t="s">
        <v>1341</v>
      </c>
      <c r="E296" s="227" t="s">
        <v>1342</v>
      </c>
      <c r="F296" s="227" t="s">
        <v>1343</v>
      </c>
      <c r="G296" s="227"/>
      <c r="H296" s="227"/>
      <c r="I296" s="258" t="s">
        <v>1269</v>
      </c>
      <c r="J296" s="258" t="s">
        <v>1270</v>
      </c>
      <c r="K296" s="227" t="s">
        <v>247</v>
      </c>
      <c r="L296" s="228">
        <f>IF(TYPE(VLOOKUP(K296,[2]Catalogue!$F$2:$J$259,5,0))=16,0,VLOOKUP(K296,[2]Catalogue!$F$2:$J$259,5,0))</f>
        <v>60000</v>
      </c>
      <c r="M296" s="227" t="s">
        <v>341</v>
      </c>
      <c r="N296" s="228">
        <f>IF(TYPE(VLOOKUP(M296,[2]Catalogue!$F$2:$J$259,5,0))=16,0,VLOOKUP(M296,[2]Catalogue!$F$2:$J$259,5,0))</f>
        <v>350000</v>
      </c>
      <c r="O296" s="227" t="s">
        <v>173</v>
      </c>
      <c r="P296" s="282" t="str">
        <f>IF(TYPE(VLOOKUP(O296,[2]Catalogue!$F$2:$J$259,3,0))=16," ",VLOOKUP(O296,[2]Catalogue!$F$2:$J$259,3,0))</f>
        <v>m2</v>
      </c>
      <c r="Q296" s="228">
        <f>IF(TYPE(VLOOKUP(O296,[2]Catalogue!$F$2:$J$259,5,0))=16,0,VLOOKUP(O296,[2]Catalogue!$F$2:$J$259,5,0))</f>
        <v>255000</v>
      </c>
      <c r="R296" s="227"/>
      <c r="S296" s="282" t="str">
        <f>IF(TYPE(VLOOKUP(R296,[2]Catalogue!$F$2:$J$259,3,0))=16," ",VLOOKUP(R296,[2]Catalogue!$F$2:$J$259,3,0))</f>
        <v xml:space="preserve"> </v>
      </c>
      <c r="T296" s="228">
        <f>IF(TYPE(VLOOKUP(R296,[2]Catalogue!$F$2:$J$259,5,0))=16,0,VLOOKUP(R296,[2]Catalogue!$F$2:$J$259,5,0))</f>
        <v>0</v>
      </c>
      <c r="U296" s="227"/>
      <c r="V296" s="227" t="str">
        <f>IF(TYPE(VLOOKUP(U296,[2]Catalogue!$F$2:$J$259,3,0))=16," ",VLOOKUP(U296,[2]Catalogue!$F$2:$J$259,3,0))</f>
        <v xml:space="preserve"> </v>
      </c>
      <c r="W296" s="228">
        <f>IF(TYPE(VLOOKUP(U296,[2]Catalogue!$F$2:$J$259,5,0))=16,0,VLOOKUP(U296,[2]Catalogue!$F$2:$J$259,5,0))</f>
        <v>0</v>
      </c>
      <c r="X296" s="256">
        <v>1.38</v>
      </c>
      <c r="Y296" s="256">
        <v>0.95</v>
      </c>
      <c r="Z296" s="256">
        <v>1</v>
      </c>
      <c r="AA296" s="256">
        <f t="shared" si="41"/>
        <v>1.3109999999999999</v>
      </c>
      <c r="AB296" s="228">
        <f t="shared" si="43"/>
        <v>334305</v>
      </c>
      <c r="AC296" s="228">
        <f t="shared" si="44"/>
        <v>0</v>
      </c>
      <c r="AD296" s="228">
        <f t="shared" si="45"/>
        <v>0</v>
      </c>
      <c r="AE296" s="227"/>
      <c r="AF296" s="227" t="str">
        <f>IF(TYPE(VLOOKUP(AE296,[2]Catalogue!$F$2:$J$259,3,0))=16," ",VLOOKUP(AE296,[2]Catalogue!$F$2:$J$259,3,0))</f>
        <v xml:space="preserve"> </v>
      </c>
      <c r="AG296" s="228">
        <f>IF(TYPE(VLOOKUP(AE296,[2]Catalogue!$F$2:$J$259,5,0))=16,0,VLOOKUP(AE296,[2]Catalogue!$F$2:$J$259,5,0))</f>
        <v>0</v>
      </c>
      <c r="AH296" s="227"/>
      <c r="AI296" s="228">
        <f t="shared" si="42"/>
        <v>0</v>
      </c>
      <c r="AJ296" s="228" t="s">
        <v>918</v>
      </c>
      <c r="AK296" s="261">
        <f t="shared" si="46"/>
        <v>744305</v>
      </c>
      <c r="AL296" s="297"/>
    </row>
    <row r="297" spans="1:38">
      <c r="A297" s="402"/>
      <c r="B297" s="271"/>
      <c r="C297" s="258" t="s">
        <v>1573</v>
      </c>
      <c r="D297" s="227" t="s">
        <v>1341</v>
      </c>
      <c r="E297" s="227" t="s">
        <v>1342</v>
      </c>
      <c r="F297" s="227" t="s">
        <v>1343</v>
      </c>
      <c r="G297" s="227"/>
      <c r="H297" s="227"/>
      <c r="I297" s="258" t="s">
        <v>1269</v>
      </c>
      <c r="J297" s="258" t="s">
        <v>1270</v>
      </c>
      <c r="K297" s="227"/>
      <c r="L297" s="228">
        <f>IF(TYPE(VLOOKUP(K297,[2]Catalogue!$F$2:$J$259,5,0))=16,0,VLOOKUP(K297,[2]Catalogue!$F$2:$J$259,5,0))</f>
        <v>0</v>
      </c>
      <c r="M297" s="227"/>
      <c r="N297" s="228">
        <f>IF(TYPE(VLOOKUP(M297,[2]Catalogue!$F$2:$J$259,5,0))=16,0,VLOOKUP(M297,[2]Catalogue!$F$2:$J$259,5,0))</f>
        <v>0</v>
      </c>
      <c r="O297" s="227" t="s">
        <v>59</v>
      </c>
      <c r="P297" s="282" t="str">
        <f>IF(TYPE(VLOOKUP(O297,[2]Catalogue!$F$2:$J$259,3,0))=16," ",VLOOKUP(O297,[2]Catalogue!$F$2:$J$259,3,0))</f>
        <v>m2</v>
      </c>
      <c r="Q297" s="228">
        <f>IF(TYPE(VLOOKUP(O297,[2]Catalogue!$F$2:$J$259,5,0))=16,0,VLOOKUP(O297,[2]Catalogue!$F$2:$J$259,5,0))</f>
        <v>248000</v>
      </c>
      <c r="R297" s="227" t="s">
        <v>280</v>
      </c>
      <c r="S297" s="282" t="str">
        <f>IF(TYPE(VLOOKUP(R297,[2]Catalogue!$F$2:$J$259,3,0))=16," ",VLOOKUP(R297,[2]Catalogue!$F$2:$J$259,3,0))</f>
        <v>m2</v>
      </c>
      <c r="T297" s="228">
        <f>IF(TYPE(VLOOKUP(R297,[2]Catalogue!$F$2:$J$259,5,0))=16,0,VLOOKUP(R297,[2]Catalogue!$F$2:$J$259,5,0))</f>
        <v>60000</v>
      </c>
      <c r="U297" s="227"/>
      <c r="V297" s="227" t="str">
        <f>IF(TYPE(VLOOKUP(U297,[2]Catalogue!$F$2:$J$259,3,0))=16," ",VLOOKUP(U297,[2]Catalogue!$F$2:$J$259,3,0))</f>
        <v xml:space="preserve"> </v>
      </c>
      <c r="W297" s="228">
        <f>IF(TYPE(VLOOKUP(U297,[2]Catalogue!$F$2:$J$259,5,0))=16,0,VLOOKUP(U297,[2]Catalogue!$F$2:$J$259,5,0))</f>
        <v>0</v>
      </c>
      <c r="X297" s="256">
        <v>2.2599999999999998</v>
      </c>
      <c r="Y297" s="256">
        <v>0.8</v>
      </c>
      <c r="Z297" s="256">
        <v>1</v>
      </c>
      <c r="AA297" s="256">
        <f t="shared" si="41"/>
        <v>1.8079999999999998</v>
      </c>
      <c r="AB297" s="228">
        <f t="shared" si="43"/>
        <v>448383.99999999994</v>
      </c>
      <c r="AC297" s="228">
        <f t="shared" si="44"/>
        <v>108479.99999999999</v>
      </c>
      <c r="AD297" s="228">
        <f t="shared" si="45"/>
        <v>0</v>
      </c>
      <c r="AE297" s="227" t="s">
        <v>104</v>
      </c>
      <c r="AF297" s="227" t="str">
        <f>IF(TYPE(VLOOKUP(AE297,[2]Catalogue!$F$2:$J$259,3,0))=16," ",VLOOKUP(AE297,[2]Catalogue!$F$2:$J$259,3,0))</f>
        <v>Job</v>
      </c>
      <c r="AG297" s="228">
        <f>IF(TYPE(VLOOKUP(AE297,[2]Catalogue!$F$2:$J$259,5,0))=16,0,VLOOKUP(AE297,[2]Catalogue!$F$2:$J$259,5,0))</f>
        <v>150000</v>
      </c>
      <c r="AH297" s="227">
        <v>1</v>
      </c>
      <c r="AI297" s="228">
        <f t="shared" si="42"/>
        <v>150000</v>
      </c>
      <c r="AJ297" s="228" t="s">
        <v>925</v>
      </c>
      <c r="AK297" s="261">
        <f t="shared" si="46"/>
        <v>706864</v>
      </c>
      <c r="AL297" s="297"/>
    </row>
    <row r="298" spans="1:38">
      <c r="A298" s="402"/>
      <c r="B298" s="271"/>
      <c r="C298" s="258" t="s">
        <v>1573</v>
      </c>
      <c r="D298" s="227" t="s">
        <v>1341</v>
      </c>
      <c r="E298" s="227" t="s">
        <v>1342</v>
      </c>
      <c r="F298" s="227" t="s">
        <v>1343</v>
      </c>
      <c r="G298" s="227"/>
      <c r="H298" s="227"/>
      <c r="I298" s="258" t="s">
        <v>1269</v>
      </c>
      <c r="J298" s="258" t="s">
        <v>1270</v>
      </c>
      <c r="K298" s="227"/>
      <c r="L298" s="228">
        <f>IF(TYPE(VLOOKUP(K298,[2]Catalogue!$F$2:$J$259,5,0))=16,0,VLOOKUP(K298,[2]Catalogue!$F$2:$J$259,5,0))</f>
        <v>0</v>
      </c>
      <c r="M298" s="227"/>
      <c r="N298" s="228">
        <f>IF(TYPE(VLOOKUP(M298,[2]Catalogue!$F$2:$J$259,5,0))=16,0,VLOOKUP(M298,[2]Catalogue!$F$2:$J$259,5,0))</f>
        <v>0</v>
      </c>
      <c r="O298" s="227"/>
      <c r="P298" s="282" t="str">
        <f>IF(TYPE(VLOOKUP(O298,[2]Catalogue!$F$2:$J$259,3,0))=16," ",VLOOKUP(O298,[2]Catalogue!$F$2:$J$259,3,0))</f>
        <v xml:space="preserve"> </v>
      </c>
      <c r="Q298" s="228">
        <f>IF(TYPE(VLOOKUP(O298,[2]Catalogue!$F$2:$J$259,5,0))=16,0,VLOOKUP(O298,[2]Catalogue!$F$2:$J$259,5,0))</f>
        <v>0</v>
      </c>
      <c r="R298" s="227"/>
      <c r="S298" s="282" t="str">
        <f>IF(TYPE(VLOOKUP(R298,[2]Catalogue!$F$2:$J$259,3,0))=16," ",VLOOKUP(R298,[2]Catalogue!$F$2:$J$259,3,0))</f>
        <v xml:space="preserve"> </v>
      </c>
      <c r="T298" s="228">
        <f>IF(TYPE(VLOOKUP(R298,[2]Catalogue!$F$2:$J$259,5,0))=16,0,VLOOKUP(R298,[2]Catalogue!$F$2:$J$259,5,0))</f>
        <v>0</v>
      </c>
      <c r="U298" s="227" t="s">
        <v>220</v>
      </c>
      <c r="V298" s="227" t="str">
        <f>IF(TYPE(VLOOKUP(U298,[2]Catalogue!$F$2:$J$259,3,0))=16," ",VLOOKUP(U298,[2]Catalogue!$F$2:$J$259,3,0))</f>
        <v>m2</v>
      </c>
      <c r="W298" s="228">
        <f>IF(TYPE(VLOOKUP(U298,[2]Catalogue!$F$2:$J$259,5,0))=16,0,VLOOKUP(U298,[2]Catalogue!$F$2:$J$259,5,0))</f>
        <v>175000</v>
      </c>
      <c r="X298" s="256"/>
      <c r="Y298" s="256"/>
      <c r="Z298" s="256"/>
      <c r="AA298" s="256">
        <f t="shared" si="41"/>
        <v>0</v>
      </c>
      <c r="AB298" s="228">
        <f t="shared" si="43"/>
        <v>0</v>
      </c>
      <c r="AC298" s="228">
        <f t="shared" si="44"/>
        <v>0</v>
      </c>
      <c r="AD298" s="228">
        <f t="shared" si="45"/>
        <v>0</v>
      </c>
      <c r="AE298" s="227" t="s">
        <v>145</v>
      </c>
      <c r="AF298" s="227" t="str">
        <f>IF(TYPE(VLOOKUP(AE298,[2]Catalogue!$F$2:$J$259,3,0))=16," ",VLOOKUP(AE298,[2]Catalogue!$F$2:$J$259,3,0))</f>
        <v>Job</v>
      </c>
      <c r="AG298" s="228">
        <f>IF(TYPE(VLOOKUP(AE298,[2]Catalogue!$F$2:$J$259,5,0))=16,0,VLOOKUP(AE298,[2]Catalogue!$F$2:$J$259,5,0))</f>
        <v>15000</v>
      </c>
      <c r="AH298" s="227">
        <v>1</v>
      </c>
      <c r="AI298" s="228">
        <f t="shared" si="42"/>
        <v>15000</v>
      </c>
      <c r="AJ298" s="228"/>
      <c r="AK298" s="261">
        <f t="shared" si="46"/>
        <v>15000</v>
      </c>
      <c r="AL298" s="297"/>
    </row>
    <row r="299" spans="1:38">
      <c r="A299" s="402"/>
      <c r="B299" s="271"/>
      <c r="C299" s="258" t="s">
        <v>1573</v>
      </c>
      <c r="D299" s="227" t="s">
        <v>1341</v>
      </c>
      <c r="E299" s="227" t="s">
        <v>1342</v>
      </c>
      <c r="F299" s="227" t="s">
        <v>1343</v>
      </c>
      <c r="G299" s="227"/>
      <c r="H299" s="227"/>
      <c r="I299" s="258" t="s">
        <v>1269</v>
      </c>
      <c r="J299" s="258" t="s">
        <v>1270</v>
      </c>
      <c r="K299" s="227"/>
      <c r="L299" s="228">
        <f>IF(TYPE(VLOOKUP(K299,[2]Catalogue!$F$2:$J$259,5,0))=16,0,VLOOKUP(K299,[2]Catalogue!$F$2:$J$259,5,0))</f>
        <v>0</v>
      </c>
      <c r="M299" s="227"/>
      <c r="N299" s="228">
        <f>IF(TYPE(VLOOKUP(M299,[2]Catalogue!$F$2:$J$259,5,0))=16,0,VLOOKUP(M299,[2]Catalogue!$F$2:$J$259,5,0))</f>
        <v>0</v>
      </c>
      <c r="O299" s="227"/>
      <c r="P299" s="282" t="str">
        <f>IF(TYPE(VLOOKUP(O299,[2]Catalogue!$F$2:$J$259,3,0))=16," ",VLOOKUP(O299,[2]Catalogue!$F$2:$J$259,3,0))</f>
        <v xml:space="preserve"> </v>
      </c>
      <c r="Q299" s="228">
        <f>IF(TYPE(VLOOKUP(O299,[2]Catalogue!$F$2:$J$259,5,0))=16,0,VLOOKUP(O299,[2]Catalogue!$F$2:$J$259,5,0))</f>
        <v>0</v>
      </c>
      <c r="R299" s="227"/>
      <c r="S299" s="282" t="str">
        <f>IF(TYPE(VLOOKUP(R299,[2]Catalogue!$F$2:$J$259,3,0))=16," ",VLOOKUP(R299,[2]Catalogue!$F$2:$J$259,3,0))</f>
        <v xml:space="preserve"> </v>
      </c>
      <c r="T299" s="228">
        <f>IF(TYPE(VLOOKUP(R299,[2]Catalogue!$F$2:$J$259,5,0))=16,0,VLOOKUP(R299,[2]Catalogue!$F$2:$J$259,5,0))</f>
        <v>0</v>
      </c>
      <c r="U299" s="227"/>
      <c r="V299" s="227" t="str">
        <f>IF(TYPE(VLOOKUP(U299,[2]Catalogue!$F$2:$J$259,3,0))=16," ",VLOOKUP(U299,[2]Catalogue!$F$2:$J$259,3,0))</f>
        <v xml:space="preserve"> </v>
      </c>
      <c r="W299" s="228">
        <f>IF(TYPE(VLOOKUP(U299,[2]Catalogue!$F$2:$J$259,5,0))=16,0,VLOOKUP(U299,[2]Catalogue!$F$2:$J$259,5,0))</f>
        <v>0</v>
      </c>
      <c r="AA299" s="256">
        <f t="shared" si="41"/>
        <v>0</v>
      </c>
      <c r="AB299" s="228">
        <f t="shared" si="43"/>
        <v>0</v>
      </c>
      <c r="AC299" s="228">
        <f t="shared" si="44"/>
        <v>0</v>
      </c>
      <c r="AD299" s="228">
        <f t="shared" si="45"/>
        <v>0</v>
      </c>
      <c r="AE299" s="227" t="s">
        <v>148</v>
      </c>
      <c r="AF299" s="227" t="str">
        <f>IF(TYPE(VLOOKUP(AE299,[2]Catalogue!$F$2:$J$259,3,0))=16," ",VLOOKUP(AE299,[2]Catalogue!$F$2:$J$259,3,0))</f>
        <v>Job</v>
      </c>
      <c r="AG299" s="228">
        <f>IF(TYPE(VLOOKUP(AE299,[2]Catalogue!$F$2:$J$259,5,0))=16,0,VLOOKUP(AE299,[2]Catalogue!$F$2:$J$259,5,0))</f>
        <v>300000</v>
      </c>
      <c r="AH299" s="227">
        <v>1</v>
      </c>
      <c r="AI299" s="228">
        <f t="shared" si="42"/>
        <v>300000</v>
      </c>
      <c r="AJ299" s="228"/>
      <c r="AK299" s="261">
        <f t="shared" si="46"/>
        <v>300000</v>
      </c>
      <c r="AL299" s="297"/>
    </row>
    <row r="300" spans="1:38">
      <c r="A300" s="400">
        <v>351</v>
      </c>
      <c r="B300" s="271"/>
      <c r="C300" s="258" t="s">
        <v>1344</v>
      </c>
      <c r="D300" s="258" t="s">
        <v>1345</v>
      </c>
      <c r="E300" s="258" t="s">
        <v>1346</v>
      </c>
      <c r="F300" s="258" t="s">
        <v>1274</v>
      </c>
      <c r="G300" s="258"/>
      <c r="H300" s="258"/>
      <c r="I300" s="258" t="s">
        <v>1269</v>
      </c>
      <c r="J300" s="258" t="s">
        <v>1270</v>
      </c>
      <c r="K300" s="227" t="s">
        <v>247</v>
      </c>
      <c r="L300" s="228">
        <f>IF(TYPE(VLOOKUP(K300,[2]Catalogue!$F$2:$J$259,5,0))=16,0,VLOOKUP(K300,[2]Catalogue!$F$2:$J$259,5,0))</f>
        <v>60000</v>
      </c>
      <c r="M300" s="227" t="s">
        <v>341</v>
      </c>
      <c r="N300" s="228">
        <f>IF(TYPE(VLOOKUP(M300,[2]Catalogue!$F$2:$J$259,5,0))=16,0,VLOOKUP(M300,[2]Catalogue!$F$2:$J$259,5,0))</f>
        <v>350000</v>
      </c>
      <c r="O300" s="227" t="s">
        <v>173</v>
      </c>
      <c r="P300" s="282" t="str">
        <f>IF(TYPE(VLOOKUP(O300,[2]Catalogue!$F$2:$J$259,3,0))=16," ",VLOOKUP(O300,[2]Catalogue!$F$2:$J$259,3,0))</f>
        <v>m2</v>
      </c>
      <c r="Q300" s="228">
        <f>IF(TYPE(VLOOKUP(O300,[2]Catalogue!$F$2:$J$259,5,0))=16,0,VLOOKUP(O300,[2]Catalogue!$F$2:$J$259,5,0))</f>
        <v>255000</v>
      </c>
      <c r="R300" s="227"/>
      <c r="S300" s="282" t="str">
        <f>IF(TYPE(VLOOKUP(R300,[2]Catalogue!$F$2:$J$259,3,0))=16," ",VLOOKUP(R300,[2]Catalogue!$F$2:$J$259,3,0))</f>
        <v xml:space="preserve"> </v>
      </c>
      <c r="T300" s="228">
        <f>IF(TYPE(VLOOKUP(R300,[2]Catalogue!$F$2:$J$259,5,0))=16,0,VLOOKUP(R300,[2]Catalogue!$F$2:$J$259,5,0))</f>
        <v>0</v>
      </c>
      <c r="U300" s="227"/>
      <c r="V300" s="227" t="str">
        <f>IF(TYPE(VLOOKUP(U300,[2]Catalogue!$F$2:$J$259,3,0))=16," ",VLOOKUP(U300,[2]Catalogue!$F$2:$J$259,3,0))</f>
        <v xml:space="preserve"> </v>
      </c>
      <c r="W300" s="228">
        <f>IF(TYPE(VLOOKUP(U300,[2]Catalogue!$F$2:$J$259,5,0))=16,0,VLOOKUP(U300,[2]Catalogue!$F$2:$J$259,5,0))</f>
        <v>0</v>
      </c>
      <c r="X300" s="256">
        <v>1.84</v>
      </c>
      <c r="Y300" s="256">
        <v>0.97</v>
      </c>
      <c r="Z300" s="256">
        <v>1</v>
      </c>
      <c r="AA300" s="256">
        <f t="shared" si="41"/>
        <v>1.7847999999999999</v>
      </c>
      <c r="AB300" s="228">
        <f t="shared" si="43"/>
        <v>455124</v>
      </c>
      <c r="AC300" s="228">
        <f t="shared" si="44"/>
        <v>0</v>
      </c>
      <c r="AD300" s="228">
        <f t="shared" si="45"/>
        <v>0</v>
      </c>
      <c r="AE300" s="227"/>
      <c r="AF300" s="227" t="str">
        <f>IF(TYPE(VLOOKUP(AE300,[2]Catalogue!$F$2:$J$259,3,0))=16," ",VLOOKUP(AE300,[2]Catalogue!$F$2:$J$259,3,0))</f>
        <v xml:space="preserve"> </v>
      </c>
      <c r="AG300" s="228">
        <f>IF(TYPE(VLOOKUP(AE300,[2]Catalogue!$F$2:$J$259,5,0))=16,0,VLOOKUP(AE300,[2]Catalogue!$F$2:$J$259,5,0))</f>
        <v>0</v>
      </c>
      <c r="AH300" s="227"/>
      <c r="AI300" s="228">
        <f t="shared" si="42"/>
        <v>0</v>
      </c>
      <c r="AJ300" s="228" t="s">
        <v>925</v>
      </c>
      <c r="AK300" s="261">
        <f t="shared" si="46"/>
        <v>865124</v>
      </c>
      <c r="AL300" s="297"/>
    </row>
    <row r="301" spans="1:38">
      <c r="A301" s="401"/>
      <c r="B301" s="271"/>
      <c r="C301" s="258" t="s">
        <v>1344</v>
      </c>
      <c r="D301" s="258" t="s">
        <v>1345</v>
      </c>
      <c r="E301" s="258" t="s">
        <v>1346</v>
      </c>
      <c r="F301" s="258" t="s">
        <v>1274</v>
      </c>
      <c r="G301" s="258"/>
      <c r="H301" s="258"/>
      <c r="I301" s="258" t="s">
        <v>1269</v>
      </c>
      <c r="J301" s="258" t="s">
        <v>1270</v>
      </c>
      <c r="K301" s="227"/>
      <c r="L301" s="228">
        <f>IF(TYPE(VLOOKUP(K301,Catalogue!$F$2:$J$259,5,0))=16,0,VLOOKUP(K301,Catalogue!$F$2:$J$259,5,0))</f>
        <v>0</v>
      </c>
      <c r="M301" s="227"/>
      <c r="N301" s="228">
        <f>IF(TYPE(VLOOKUP(M301,Catalogue!$F$2:$J$259,5,0))=16,0,VLOOKUP(M301,Catalogue!$F$2:$J$259,5,0))</f>
        <v>0</v>
      </c>
      <c r="O301" s="227" t="s">
        <v>182</v>
      </c>
      <c r="P301" s="282" t="str">
        <f>IF(TYPE(VLOOKUP(O301,Catalogue!$F$2:$J$259,3,0))=16," ",VLOOKUP(O301,Catalogue!$F$2:$J$259,3,0))</f>
        <v>m2</v>
      </c>
      <c r="Q301" s="228">
        <f>IF(TYPE(VLOOKUP(O301,Catalogue!$F$2:$J$259,5,0))=16,0,VLOOKUP(O301,Catalogue!$F$2:$J$259,5,0))</f>
        <v>355000</v>
      </c>
      <c r="R301" s="227" t="s">
        <v>280</v>
      </c>
      <c r="S301" s="282" t="str">
        <f>IF(TYPE(VLOOKUP(R301,Catalogue!$F$2:$J$259,3,0))=16," ",VLOOKUP(R301,Catalogue!$F$2:$J$259,3,0))</f>
        <v>m2</v>
      </c>
      <c r="T301" s="228">
        <f>IF(TYPE(VLOOKUP(R301,Catalogue!$F$2:$J$259,5,0))=16,0,VLOOKUP(R301,Catalogue!$F$2:$J$259,5,0))</f>
        <v>60000</v>
      </c>
      <c r="U301" s="227"/>
      <c r="V301" s="227" t="str">
        <f>IF(TYPE(VLOOKUP(U301,[2]Catalogue!$F$2:$J$259,3,0))=16," ",VLOOKUP(U301,[2]Catalogue!$F$2:$J$259,3,0))</f>
        <v xml:space="preserve"> </v>
      </c>
      <c r="W301" s="228">
        <f>IF(TYPE(VLOOKUP(U301,Catalogue!$F$2:$J$259,5,0))=16,0,VLOOKUP(U301,Catalogue!$F$2:$J$259,5,0))</f>
        <v>0</v>
      </c>
      <c r="X301" s="256">
        <v>1.61</v>
      </c>
      <c r="Y301" s="256">
        <v>1.54</v>
      </c>
      <c r="Z301" s="256">
        <v>2</v>
      </c>
      <c r="AA301" s="256">
        <f t="shared" ref="AA301:AA346" si="47">X301*Y301*Z301</f>
        <v>4.9588000000000001</v>
      </c>
      <c r="AB301" s="228">
        <f t="shared" si="43"/>
        <v>1760374</v>
      </c>
      <c r="AC301" s="228">
        <f t="shared" si="44"/>
        <v>297528</v>
      </c>
      <c r="AD301" s="228">
        <f t="shared" si="45"/>
        <v>0</v>
      </c>
      <c r="AE301" s="227"/>
      <c r="AF301" s="227" t="str">
        <f>IF(TYPE(VLOOKUP(AE301,Catalogue!$F$2:$J$259,3,0))=16," ",VLOOKUP(AE301,Catalogue!$F$2:$J$259,3,0))</f>
        <v xml:space="preserve"> </v>
      </c>
      <c r="AG301" s="228">
        <f>IF(TYPE(VLOOKUP(AE301,Catalogue!$F$2:$J$259,5,0))=16,0,VLOOKUP(AE301,Catalogue!$F$2:$J$259,5,0))</f>
        <v>0</v>
      </c>
      <c r="AH301" s="227"/>
      <c r="AI301" s="228">
        <f t="shared" ref="AI301:AI302" si="48">AG301*AH301</f>
        <v>0</v>
      </c>
      <c r="AJ301" s="228" t="s">
        <v>1566</v>
      </c>
      <c r="AK301" s="261">
        <f t="shared" si="46"/>
        <v>2057902</v>
      </c>
      <c r="AL301" s="297"/>
    </row>
    <row r="302" spans="1:38" ht="22.5">
      <c r="A302" s="402">
        <v>352</v>
      </c>
      <c r="B302" s="271"/>
      <c r="C302" s="258" t="s">
        <v>1347</v>
      </c>
      <c r="D302" s="258" t="s">
        <v>1348</v>
      </c>
      <c r="E302" s="258" t="s">
        <v>1349</v>
      </c>
      <c r="F302" s="258" t="s">
        <v>1294</v>
      </c>
      <c r="G302" s="258"/>
      <c r="H302" s="258"/>
      <c r="I302" s="258" t="s">
        <v>1269</v>
      </c>
      <c r="J302" s="258" t="s">
        <v>1270</v>
      </c>
      <c r="K302" s="227" t="s">
        <v>247</v>
      </c>
      <c r="L302" s="228">
        <f>IF(TYPE(VLOOKUP(K302,Catalogue!$F$2:$J$259,5,0))=16,0,VLOOKUP(K302,Catalogue!$F$2:$J$259,5,0))</f>
        <v>60000</v>
      </c>
      <c r="M302" s="227" t="s">
        <v>341</v>
      </c>
      <c r="N302" s="228">
        <f>IF(TYPE(VLOOKUP(M302,Catalogue!$F$2:$J$259,5,0))=16,0,VLOOKUP(M302,Catalogue!$F$2:$J$259,5,0))</f>
        <v>350000</v>
      </c>
      <c r="O302" s="227" t="s">
        <v>173</v>
      </c>
      <c r="P302" s="282" t="str">
        <f>IF(TYPE(VLOOKUP(O302,Catalogue!$F$2:$J$259,3,0))=16," ",VLOOKUP(O302,Catalogue!$F$2:$J$259,3,0))</f>
        <v>m2</v>
      </c>
      <c r="Q302" s="228">
        <f>IF(TYPE(VLOOKUP(O302,Catalogue!$F$2:$J$259,5,0))=16,0,VLOOKUP(O302,Catalogue!$F$2:$J$259,5,0))</f>
        <v>255000</v>
      </c>
      <c r="R302" s="227"/>
      <c r="S302" s="282" t="str">
        <f>IF(TYPE(VLOOKUP(R302,Catalogue!$F$2:$J$259,3,0))=16," ",VLOOKUP(R302,Catalogue!$F$2:$J$259,3,0))</f>
        <v xml:space="preserve"> </v>
      </c>
      <c r="T302" s="228">
        <f>IF(TYPE(VLOOKUP(R302,Catalogue!$F$2:$J$259,5,0))=16,0,VLOOKUP(R302,Catalogue!$F$2:$J$259,5,0))</f>
        <v>0</v>
      </c>
      <c r="U302" s="227"/>
      <c r="V302" s="227" t="str">
        <f>IF(TYPE(VLOOKUP(U302,[2]Catalogue!$F$2:$J$259,3,0))=16," ",VLOOKUP(U302,[2]Catalogue!$F$2:$J$259,3,0))</f>
        <v xml:space="preserve"> </v>
      </c>
      <c r="W302" s="228">
        <f>IF(TYPE(VLOOKUP(U302,Catalogue!$F$2:$J$259,5,0))=16,0,VLOOKUP(U302,Catalogue!$F$2:$J$259,5,0))</f>
        <v>0</v>
      </c>
      <c r="X302" s="256">
        <v>1.55</v>
      </c>
      <c r="Y302" s="256">
        <v>0.7</v>
      </c>
      <c r="Z302" s="256">
        <v>2</v>
      </c>
      <c r="AA302" s="256">
        <f t="shared" si="47"/>
        <v>2.17</v>
      </c>
      <c r="AB302" s="228">
        <f t="shared" si="43"/>
        <v>553350</v>
      </c>
      <c r="AC302" s="228">
        <f t="shared" si="44"/>
        <v>0</v>
      </c>
      <c r="AD302" s="228">
        <f t="shared" si="45"/>
        <v>0</v>
      </c>
      <c r="AE302" s="227"/>
      <c r="AF302" s="227" t="str">
        <f>IF(TYPE(VLOOKUP(AE302,Catalogue!$F$2:$J$259,3,0))=16," ",VLOOKUP(AE302,Catalogue!$F$2:$J$259,3,0))</f>
        <v xml:space="preserve"> </v>
      </c>
      <c r="AG302" s="228">
        <f>IF(TYPE(VLOOKUP(AE302,Catalogue!$F$2:$J$259,5,0))=16,0,VLOOKUP(AE302,Catalogue!$F$2:$J$259,5,0))</f>
        <v>0</v>
      </c>
      <c r="AH302" s="227"/>
      <c r="AI302" s="228">
        <f t="shared" si="48"/>
        <v>0</v>
      </c>
      <c r="AJ302" s="228" t="s">
        <v>920</v>
      </c>
      <c r="AK302" s="261">
        <f t="shared" si="46"/>
        <v>963350</v>
      </c>
      <c r="AL302" s="297"/>
    </row>
    <row r="303" spans="1:38" ht="22.5">
      <c r="A303" s="402"/>
      <c r="B303" s="271"/>
      <c r="C303" s="258" t="s">
        <v>1347</v>
      </c>
      <c r="D303" s="258" t="s">
        <v>1348</v>
      </c>
      <c r="E303" s="258" t="s">
        <v>1349</v>
      </c>
      <c r="F303" s="258" t="s">
        <v>1294</v>
      </c>
      <c r="G303" s="258"/>
      <c r="H303" s="258"/>
      <c r="I303" s="258" t="s">
        <v>1269</v>
      </c>
      <c r="J303" s="258" t="s">
        <v>1270</v>
      </c>
      <c r="K303" s="227"/>
      <c r="L303" s="228">
        <f>IF(TYPE(VLOOKUP(K303,Catalogue!$F$2:$J$259,5,0))=16,0,VLOOKUP(K303,Catalogue!$F$2:$J$259,5,0))</f>
        <v>0</v>
      </c>
      <c r="M303" s="227"/>
      <c r="N303" s="228">
        <f>IF(TYPE(VLOOKUP(M303,Catalogue!$F$2:$J$259,5,0))=16,0,VLOOKUP(M303,Catalogue!$F$2:$J$259,5,0))</f>
        <v>0</v>
      </c>
      <c r="O303" s="227" t="s">
        <v>158</v>
      </c>
      <c r="P303" s="282" t="str">
        <f>IF(TYPE(VLOOKUP(O303,Catalogue!$F$2:$J$259,3,0))=16," ",VLOOKUP(O303,Catalogue!$F$2:$J$259,3,0))</f>
        <v>m2</v>
      </c>
      <c r="Q303" s="228">
        <f>IF(TYPE(VLOOKUP(O303,Catalogue!$F$2:$J$259,5,0))=16,0,VLOOKUP(O303,Catalogue!$F$2:$J$259,5,0))</f>
        <v>242000</v>
      </c>
      <c r="R303" s="227" t="s">
        <v>276</v>
      </c>
      <c r="S303" s="282" t="str">
        <f>IF(TYPE(VLOOKUP(R303,Catalogue!$F$2:$J$259,3,0))=16," ",VLOOKUP(R303,Catalogue!$F$2:$J$259,3,0))</f>
        <v>m2</v>
      </c>
      <c r="T303" s="228">
        <f>IF(TYPE(VLOOKUP(R303,Catalogue!$F$2:$J$259,5,0))=16,0,VLOOKUP(R303,Catalogue!$F$2:$J$259,5,0))</f>
        <v>60000</v>
      </c>
      <c r="U303" s="227"/>
      <c r="V303" s="227" t="str">
        <f>IF(TYPE(VLOOKUP(U303,[2]Catalogue!$F$2:$J$259,3,0))=16," ",VLOOKUP(U303,[2]Catalogue!$F$2:$J$259,3,0))</f>
        <v xml:space="preserve"> </v>
      </c>
      <c r="W303" s="228">
        <f>IF(TYPE(VLOOKUP(U303,Catalogue!$F$2:$J$259,5,0))=16,0,VLOOKUP(U303,Catalogue!$F$2:$J$259,5,0))</f>
        <v>0</v>
      </c>
      <c r="X303" s="256">
        <v>1.96</v>
      </c>
      <c r="Y303" s="256">
        <v>2</v>
      </c>
      <c r="Z303" s="256">
        <v>1</v>
      </c>
      <c r="AA303" s="256">
        <f t="shared" si="47"/>
        <v>3.92</v>
      </c>
      <c r="AB303" s="228">
        <f t="shared" si="43"/>
        <v>948640</v>
      </c>
      <c r="AC303" s="228">
        <f t="shared" si="44"/>
        <v>235200</v>
      </c>
      <c r="AD303" s="228">
        <f t="shared" si="45"/>
        <v>0</v>
      </c>
      <c r="AE303" s="227"/>
      <c r="AF303" s="227" t="str">
        <f>IF(TYPE(VLOOKUP(AE303,Catalogue!$F$2:$J$259,3,0))=16," ",VLOOKUP(AE303,Catalogue!$F$2:$J$259,3,0))</f>
        <v xml:space="preserve"> </v>
      </c>
      <c r="AG303" s="228">
        <f>IF(TYPE(VLOOKUP(AE303,Catalogue!$F$2:$J$259,5,0))=16,0,VLOOKUP(AE303,Catalogue!$F$2:$J$259,5,0))</f>
        <v>0</v>
      </c>
      <c r="AH303" s="227"/>
      <c r="AI303" s="228">
        <f t="shared" ref="AI303:AI349" si="49">AG303*AH303</f>
        <v>0</v>
      </c>
      <c r="AJ303" s="228" t="s">
        <v>922</v>
      </c>
      <c r="AK303" s="261">
        <f t="shared" si="46"/>
        <v>1183840</v>
      </c>
      <c r="AL303" s="297"/>
    </row>
    <row r="304" spans="1:38" ht="22.5">
      <c r="A304" s="402"/>
      <c r="B304" s="271"/>
      <c r="C304" s="258" t="s">
        <v>1347</v>
      </c>
      <c r="D304" s="258" t="s">
        <v>1348</v>
      </c>
      <c r="E304" s="258" t="s">
        <v>1349</v>
      </c>
      <c r="F304" s="258" t="s">
        <v>1294</v>
      </c>
      <c r="G304" s="258"/>
      <c r="H304" s="258"/>
      <c r="I304" s="258" t="s">
        <v>1269</v>
      </c>
      <c r="J304" s="258" t="s">
        <v>1270</v>
      </c>
      <c r="K304" s="227"/>
      <c r="L304" s="228">
        <f>IF(TYPE(VLOOKUP(K304,Catalogue!$F$2:$J$259,5,0))=16,0,VLOOKUP(K304,Catalogue!$F$2:$J$259,5,0))</f>
        <v>0</v>
      </c>
      <c r="M304" s="227"/>
      <c r="N304" s="228">
        <f>IF(TYPE(VLOOKUP(M304,Catalogue!$F$2:$J$259,5,0))=16,0,VLOOKUP(M304,Catalogue!$F$2:$J$259,5,0))</f>
        <v>0</v>
      </c>
      <c r="O304" s="227" t="s">
        <v>158</v>
      </c>
      <c r="P304" s="282" t="str">
        <f>IF(TYPE(VLOOKUP(O304,Catalogue!$F$2:$J$259,3,0))=16," ",VLOOKUP(O304,Catalogue!$F$2:$J$259,3,0))</f>
        <v>m2</v>
      </c>
      <c r="Q304" s="228">
        <f>IF(TYPE(VLOOKUP(O304,Catalogue!$F$2:$J$259,5,0))=16,0,VLOOKUP(O304,Catalogue!$F$2:$J$259,5,0))</f>
        <v>242000</v>
      </c>
      <c r="R304" s="227" t="s">
        <v>276</v>
      </c>
      <c r="S304" s="282" t="str">
        <f>IF(TYPE(VLOOKUP(R304,Catalogue!$F$2:$J$259,3,0))=16," ",VLOOKUP(R304,Catalogue!$F$2:$J$259,3,0))</f>
        <v>m2</v>
      </c>
      <c r="T304" s="228">
        <f>IF(TYPE(VLOOKUP(R304,Catalogue!$F$2:$J$259,5,0))=16,0,VLOOKUP(R304,Catalogue!$F$2:$J$259,5,0))</f>
        <v>60000</v>
      </c>
      <c r="U304" s="227"/>
      <c r="V304" s="227" t="str">
        <f>IF(TYPE(VLOOKUP(U304,Catalogue!$F$2:$J$259,3,0))=16," ",VLOOKUP(U304,Catalogue!$F$2:$J$259,3,0))</f>
        <v xml:space="preserve"> </v>
      </c>
      <c r="W304" s="228">
        <f>IF(TYPE(VLOOKUP(U304,Catalogue!$F$2:$J$259,5,0))=16,0,VLOOKUP(U304,Catalogue!$F$2:$J$259,5,0))</f>
        <v>0</v>
      </c>
      <c r="X304" s="256">
        <v>0.4</v>
      </c>
      <c r="Y304" s="256">
        <v>0.65</v>
      </c>
      <c r="Z304" s="256">
        <v>2</v>
      </c>
      <c r="AA304" s="256">
        <f t="shared" si="47"/>
        <v>0.52</v>
      </c>
      <c r="AB304" s="228">
        <f t="shared" si="43"/>
        <v>125840</v>
      </c>
      <c r="AC304" s="228">
        <f t="shared" si="44"/>
        <v>31200</v>
      </c>
      <c r="AD304" s="228">
        <f t="shared" si="45"/>
        <v>0</v>
      </c>
      <c r="AE304" s="227"/>
      <c r="AF304" s="227" t="str">
        <f>IF(TYPE(VLOOKUP(AE304,Catalogue!$F$2:$J$259,3,0))=16," ",VLOOKUP(AE304,Catalogue!$F$2:$J$259,3,0))</f>
        <v xml:space="preserve"> </v>
      </c>
      <c r="AG304" s="228">
        <f>IF(TYPE(VLOOKUP(AE304,Catalogue!$F$2:$J$259,5,0))=16,0,VLOOKUP(AE304,Catalogue!$F$2:$J$259,5,0))</f>
        <v>0</v>
      </c>
      <c r="AH304" s="227"/>
      <c r="AI304" s="228">
        <f t="shared" si="49"/>
        <v>0</v>
      </c>
      <c r="AJ304" s="228" t="s">
        <v>1123</v>
      </c>
      <c r="AK304" s="261">
        <f t="shared" si="46"/>
        <v>157040</v>
      </c>
      <c r="AL304" s="297"/>
    </row>
    <row r="305" spans="1:38">
      <c r="A305" s="402">
        <v>353</v>
      </c>
      <c r="B305" s="271"/>
      <c r="C305" s="258" t="s">
        <v>1350</v>
      </c>
      <c r="D305" s="258" t="s">
        <v>1351</v>
      </c>
      <c r="E305" s="258" t="s">
        <v>1352</v>
      </c>
      <c r="F305" s="258" t="s">
        <v>1353</v>
      </c>
      <c r="G305" s="258"/>
      <c r="H305" s="258"/>
      <c r="I305" s="258" t="s">
        <v>1269</v>
      </c>
      <c r="J305" s="258" t="s">
        <v>1270</v>
      </c>
      <c r="K305" s="227" t="s">
        <v>247</v>
      </c>
      <c r="L305" s="228">
        <f>IF(TYPE(VLOOKUP(K305,Catalogue!$F$2:$J$259,5,0))=16,0,VLOOKUP(K305,Catalogue!$F$2:$J$259,5,0))</f>
        <v>60000</v>
      </c>
      <c r="M305" s="227" t="s">
        <v>341</v>
      </c>
      <c r="N305" s="228">
        <f>IF(TYPE(VLOOKUP(M305,Catalogue!$F$2:$J$259,5,0))=16,0,VLOOKUP(M305,Catalogue!$F$2:$J$259,5,0))</f>
        <v>350000</v>
      </c>
      <c r="O305" s="227" t="s">
        <v>173</v>
      </c>
      <c r="P305" s="282" t="str">
        <f>IF(TYPE(VLOOKUP(O305,Catalogue!$F$2:$J$259,3,0))=16," ",VLOOKUP(O305,Catalogue!$F$2:$J$259,3,0))</f>
        <v>m2</v>
      </c>
      <c r="Q305" s="228">
        <f>IF(TYPE(VLOOKUP(O305,Catalogue!$F$2:$J$259,5,0))=16,0,VLOOKUP(O305,Catalogue!$F$2:$J$259,5,0))</f>
        <v>255000</v>
      </c>
      <c r="R305" s="227"/>
      <c r="S305" s="282" t="str">
        <f>IF(TYPE(VLOOKUP(R305,Catalogue!$F$2:$J$259,3,0))=16," ",VLOOKUP(R305,Catalogue!$F$2:$J$259,3,0))</f>
        <v xml:space="preserve"> </v>
      </c>
      <c r="T305" s="228">
        <f>IF(TYPE(VLOOKUP(R305,Catalogue!$F$2:$J$259,5,0))=16,0,VLOOKUP(R305,Catalogue!$F$2:$J$259,5,0))</f>
        <v>0</v>
      </c>
      <c r="U305" s="227"/>
      <c r="V305" s="227" t="str">
        <f>IF(TYPE(VLOOKUP(U305,Catalogue!$F$2:$J$259,3,0))=16," ",VLOOKUP(U305,Catalogue!$F$2:$J$259,3,0))</f>
        <v xml:space="preserve"> </v>
      </c>
      <c r="W305" s="228">
        <f>IF(TYPE(VLOOKUP(U305,Catalogue!$F$2:$J$259,5,0))=16,0,VLOOKUP(U305,Catalogue!$F$2:$J$259,5,0))</f>
        <v>0</v>
      </c>
      <c r="X305" s="256">
        <v>1.21</v>
      </c>
      <c r="Y305" s="256">
        <v>1.01</v>
      </c>
      <c r="Z305" s="256">
        <v>2</v>
      </c>
      <c r="AA305" s="256">
        <f t="shared" si="47"/>
        <v>2.4441999999999999</v>
      </c>
      <c r="AB305" s="228">
        <f t="shared" si="43"/>
        <v>623271</v>
      </c>
      <c r="AC305" s="228">
        <f t="shared" si="44"/>
        <v>0</v>
      </c>
      <c r="AD305" s="228">
        <f t="shared" si="45"/>
        <v>0</v>
      </c>
      <c r="AE305" s="227"/>
      <c r="AF305" s="227" t="str">
        <f>IF(TYPE(VLOOKUP(AE305,Catalogue!$F$2:$J$259,3,0))=16," ",VLOOKUP(AE305,Catalogue!$F$2:$J$259,3,0))</f>
        <v xml:space="preserve"> </v>
      </c>
      <c r="AG305" s="228">
        <f>IF(TYPE(VLOOKUP(AE305,Catalogue!$F$2:$J$259,5,0))=16,0,VLOOKUP(AE305,Catalogue!$F$2:$J$259,5,0))</f>
        <v>0</v>
      </c>
      <c r="AH305" s="227"/>
      <c r="AI305" s="228">
        <f t="shared" si="49"/>
        <v>0</v>
      </c>
      <c r="AJ305" s="228" t="s">
        <v>925</v>
      </c>
      <c r="AK305" s="261">
        <f t="shared" si="46"/>
        <v>1033271</v>
      </c>
      <c r="AL305" s="297"/>
    </row>
    <row r="306" spans="1:38">
      <c r="A306" s="402"/>
      <c r="B306" s="271"/>
      <c r="C306" s="258" t="s">
        <v>1350</v>
      </c>
      <c r="D306" s="258" t="s">
        <v>1351</v>
      </c>
      <c r="E306" s="258" t="s">
        <v>1352</v>
      </c>
      <c r="F306" s="258" t="s">
        <v>1353</v>
      </c>
      <c r="G306" s="258"/>
      <c r="H306" s="258"/>
      <c r="I306" s="258" t="s">
        <v>1269</v>
      </c>
      <c r="J306" s="258" t="s">
        <v>1270</v>
      </c>
      <c r="K306" s="227"/>
      <c r="L306" s="228">
        <f>IF(TYPE(VLOOKUP(K306,Catalogue!$F$2:$J$259,5,0))=16,0,VLOOKUP(K306,Catalogue!$F$2:$J$259,5,0))</f>
        <v>0</v>
      </c>
      <c r="M306" s="227"/>
      <c r="N306" s="228">
        <f>IF(TYPE(VLOOKUP(M306,Catalogue!$F$2:$J$259,5,0))=16,0,VLOOKUP(M306,Catalogue!$F$2:$J$259,5,0))</f>
        <v>0</v>
      </c>
      <c r="O306" s="227" t="s">
        <v>182</v>
      </c>
      <c r="P306" s="282" t="str">
        <f>IF(TYPE(VLOOKUP(O306,Catalogue!$F$2:$J$259,3,0))=16," ",VLOOKUP(O306,Catalogue!$F$2:$J$259,3,0))</f>
        <v>m2</v>
      </c>
      <c r="Q306" s="228">
        <f>IF(TYPE(VLOOKUP(O306,Catalogue!$F$2:$J$259,5,0))=16,0,VLOOKUP(O306,Catalogue!$F$2:$J$259,5,0))</f>
        <v>355000</v>
      </c>
      <c r="R306" s="227" t="s">
        <v>280</v>
      </c>
      <c r="S306" s="282" t="str">
        <f>IF(TYPE(VLOOKUP(R306,Catalogue!$F$2:$J$259,3,0))=16," ",VLOOKUP(R306,Catalogue!$F$2:$J$259,3,0))</f>
        <v>m2</v>
      </c>
      <c r="T306" s="228">
        <f>IF(TYPE(VLOOKUP(R306,Catalogue!$F$2:$J$259,5,0))=16,0,VLOOKUP(R306,Catalogue!$F$2:$J$259,5,0))</f>
        <v>60000</v>
      </c>
      <c r="U306" s="227"/>
      <c r="V306" s="227" t="str">
        <f>IF(TYPE(VLOOKUP(U306,Catalogue!$F$2:$J$259,3,0))=16," ",VLOOKUP(U306,Catalogue!$F$2:$J$259,3,0))</f>
        <v xml:space="preserve"> </v>
      </c>
      <c r="W306" s="228">
        <f>IF(TYPE(VLOOKUP(U306,Catalogue!$F$2:$J$259,5,0))=16,0,VLOOKUP(U306,Catalogue!$F$2:$J$259,5,0))</f>
        <v>0</v>
      </c>
      <c r="X306" s="256">
        <v>1.27</v>
      </c>
      <c r="Y306" s="256">
        <v>0.5</v>
      </c>
      <c r="Z306" s="256">
        <v>2</v>
      </c>
      <c r="AA306" s="256">
        <f t="shared" si="47"/>
        <v>1.27</v>
      </c>
      <c r="AB306" s="228">
        <f t="shared" si="43"/>
        <v>450850</v>
      </c>
      <c r="AC306" s="228">
        <f t="shared" si="44"/>
        <v>76200</v>
      </c>
      <c r="AD306" s="228">
        <f t="shared" si="45"/>
        <v>0</v>
      </c>
      <c r="AE306" s="227"/>
      <c r="AF306" s="227" t="str">
        <f>IF(TYPE(VLOOKUP(AE306,Catalogue!$F$2:$J$259,3,0))=16," ",VLOOKUP(AE306,Catalogue!$F$2:$J$259,3,0))</f>
        <v xml:space="preserve"> </v>
      </c>
      <c r="AG306" s="228">
        <f>IF(TYPE(VLOOKUP(AE306,Catalogue!$F$2:$J$259,5,0))=16,0,VLOOKUP(AE306,Catalogue!$F$2:$J$259,5,0))</f>
        <v>0</v>
      </c>
      <c r="AH306" s="227"/>
      <c r="AI306" s="228">
        <f t="shared" si="49"/>
        <v>0</v>
      </c>
      <c r="AJ306" s="228" t="s">
        <v>920</v>
      </c>
      <c r="AK306" s="261">
        <f t="shared" si="46"/>
        <v>527050</v>
      </c>
      <c r="AL306" s="297"/>
    </row>
    <row r="307" spans="1:38" ht="22.5">
      <c r="A307" s="296">
        <v>354</v>
      </c>
      <c r="B307" s="271"/>
      <c r="C307" s="258" t="s">
        <v>1354</v>
      </c>
      <c r="D307" s="258" t="s">
        <v>1355</v>
      </c>
      <c r="E307" s="258">
        <v>1</v>
      </c>
      <c r="F307" s="258" t="s">
        <v>1356</v>
      </c>
      <c r="G307" s="258"/>
      <c r="H307" s="258"/>
      <c r="I307" s="258" t="s">
        <v>1269</v>
      </c>
      <c r="J307" s="258" t="s">
        <v>1270</v>
      </c>
      <c r="K307" s="227" t="s">
        <v>247</v>
      </c>
      <c r="L307" s="228">
        <f>IF(TYPE(VLOOKUP(K307,Catalogue!$F$2:$J$259,5,0))=16,0,VLOOKUP(K307,Catalogue!$F$2:$J$259,5,0))</f>
        <v>60000</v>
      </c>
      <c r="M307" s="227" t="s">
        <v>341</v>
      </c>
      <c r="N307" s="228">
        <f>IF(TYPE(VLOOKUP(M307,Catalogue!$F$2:$J$259,5,0))=16,0,VLOOKUP(M307,Catalogue!$F$2:$J$259,5,0))</f>
        <v>350000</v>
      </c>
      <c r="O307" s="227" t="s">
        <v>182</v>
      </c>
      <c r="P307" s="282" t="str">
        <f>IF(TYPE(VLOOKUP(O307,Catalogue!$F$2:$J$259,3,0))=16," ",VLOOKUP(O307,Catalogue!$F$2:$J$259,3,0))</f>
        <v>m2</v>
      </c>
      <c r="Q307" s="228">
        <f>IF(TYPE(VLOOKUP(O307,Catalogue!$F$2:$J$259,5,0))=16,0,VLOOKUP(O307,Catalogue!$F$2:$J$259,5,0))</f>
        <v>355000</v>
      </c>
      <c r="R307" s="227" t="s">
        <v>280</v>
      </c>
      <c r="S307" s="282" t="str">
        <f>IF(TYPE(VLOOKUP(R307,Catalogue!$F$2:$J$259,3,0))=16," ",VLOOKUP(R307,Catalogue!$F$2:$J$259,3,0))</f>
        <v>m2</v>
      </c>
      <c r="T307" s="228">
        <f>IF(TYPE(VLOOKUP(R307,Catalogue!$F$2:$J$259,5,0))=16,0,VLOOKUP(R307,Catalogue!$F$2:$J$259,5,0))</f>
        <v>60000</v>
      </c>
      <c r="U307" s="227"/>
      <c r="V307" s="227" t="str">
        <f>IF(TYPE(VLOOKUP(U307,Catalogue!$F$2:$J$259,3,0))=16," ",VLOOKUP(U307,Catalogue!$F$2:$J$259,3,0))</f>
        <v xml:space="preserve"> </v>
      </c>
      <c r="W307" s="228">
        <f>IF(TYPE(VLOOKUP(U307,Catalogue!$F$2:$J$259,5,0))=16,0,VLOOKUP(U307,Catalogue!$F$2:$J$259,5,0))</f>
        <v>0</v>
      </c>
      <c r="X307" s="256">
        <v>1.0900000000000001</v>
      </c>
      <c r="Y307" s="256">
        <v>0.65</v>
      </c>
      <c r="Z307" s="256">
        <v>3</v>
      </c>
      <c r="AA307" s="256">
        <f t="shared" si="47"/>
        <v>2.1255000000000006</v>
      </c>
      <c r="AB307" s="228">
        <f t="shared" si="43"/>
        <v>754552.50000000023</v>
      </c>
      <c r="AC307" s="228">
        <f t="shared" si="44"/>
        <v>127530.00000000004</v>
      </c>
      <c r="AD307" s="228">
        <f t="shared" si="45"/>
        <v>0</v>
      </c>
      <c r="AE307" s="227"/>
      <c r="AF307" s="227" t="str">
        <f>IF(TYPE(VLOOKUP(AE307,Catalogue!$F$2:$J$259,3,0))=16," ",VLOOKUP(AE307,Catalogue!$F$2:$J$259,3,0))</f>
        <v xml:space="preserve"> </v>
      </c>
      <c r="AG307" s="228">
        <f>IF(TYPE(VLOOKUP(AE307,Catalogue!$F$2:$J$259,5,0))=16,0,VLOOKUP(AE307,Catalogue!$F$2:$J$259,5,0))</f>
        <v>0</v>
      </c>
      <c r="AH307" s="227"/>
      <c r="AI307" s="228">
        <f t="shared" si="49"/>
        <v>0</v>
      </c>
      <c r="AJ307" s="228" t="s">
        <v>1574</v>
      </c>
      <c r="AK307" s="261">
        <f t="shared" si="46"/>
        <v>1292082.5000000002</v>
      </c>
      <c r="AL307" s="297"/>
    </row>
    <row r="308" spans="1:38" s="265" customFormat="1" ht="22.5">
      <c r="A308" s="400">
        <v>355</v>
      </c>
      <c r="B308" s="279"/>
      <c r="C308" s="298" t="s">
        <v>1357</v>
      </c>
      <c r="D308" s="298" t="s">
        <v>1358</v>
      </c>
      <c r="E308" s="298" t="s">
        <v>1359</v>
      </c>
      <c r="F308" s="298" t="s">
        <v>1294</v>
      </c>
      <c r="G308" s="298" t="s">
        <v>1318</v>
      </c>
      <c r="H308" s="298"/>
      <c r="I308" s="298" t="s">
        <v>1269</v>
      </c>
      <c r="J308" s="298" t="s">
        <v>1270</v>
      </c>
      <c r="K308" s="262" t="s">
        <v>247</v>
      </c>
      <c r="L308" s="263">
        <f>IF(TYPE(VLOOKUP(K308,Catalogue!$F$2:$J$259,5,0))=16,0,VLOOKUP(K308,Catalogue!$F$2:$J$259,5,0))</f>
        <v>60000</v>
      </c>
      <c r="M308" s="262" t="s">
        <v>341</v>
      </c>
      <c r="N308" s="263">
        <f>IF(TYPE(VLOOKUP(M308,Catalogue!$F$2:$J$259,5,0))=16,0,VLOOKUP(M308,Catalogue!$F$2:$J$259,5,0))</f>
        <v>350000</v>
      </c>
      <c r="O308" s="262" t="s">
        <v>173</v>
      </c>
      <c r="P308" s="299" t="str">
        <f>IF(TYPE(VLOOKUP(O308,Catalogue!$F$2:$J$259,3,0))=16," ",VLOOKUP(O308,Catalogue!$F$2:$J$259,3,0))</f>
        <v>m2</v>
      </c>
      <c r="Q308" s="263">
        <f>IF(TYPE(VLOOKUP(O308,Catalogue!$F$2:$J$259,5,0))=16,0,VLOOKUP(O308,Catalogue!$F$2:$J$259,5,0))</f>
        <v>255000</v>
      </c>
      <c r="R308" s="262"/>
      <c r="S308" s="299" t="str">
        <f>IF(TYPE(VLOOKUP(R308,Catalogue!$F$2:$J$259,3,0))=16," ",VLOOKUP(R308,Catalogue!$F$2:$J$259,3,0))</f>
        <v xml:space="preserve"> </v>
      </c>
      <c r="T308" s="263">
        <f>IF(TYPE(VLOOKUP(R308,Catalogue!$F$2:$J$259,5,0))=16,0,VLOOKUP(R308,Catalogue!$F$2:$J$259,5,0))</f>
        <v>0</v>
      </c>
      <c r="U308" s="262"/>
      <c r="V308" s="262" t="str">
        <f>IF(TYPE(VLOOKUP(U308,Catalogue!$F$2:$J$259,3,0))=16," ",VLOOKUP(U308,Catalogue!$F$2:$J$259,3,0))</f>
        <v xml:space="preserve"> </v>
      </c>
      <c r="W308" s="263">
        <f>IF(TYPE(VLOOKUP(U308,Catalogue!$F$2:$J$259,5,0))=16,0,VLOOKUP(U308,Catalogue!$F$2:$J$259,5,0))</f>
        <v>0</v>
      </c>
      <c r="X308" s="264">
        <v>1.87</v>
      </c>
      <c r="Y308" s="264">
        <v>0.67</v>
      </c>
      <c r="Z308" s="264">
        <v>1</v>
      </c>
      <c r="AA308" s="264">
        <f t="shared" si="47"/>
        <v>1.2529000000000001</v>
      </c>
      <c r="AB308" s="263">
        <f t="shared" si="43"/>
        <v>319489.50000000006</v>
      </c>
      <c r="AC308" s="263">
        <f t="shared" si="44"/>
        <v>0</v>
      </c>
      <c r="AD308" s="263">
        <f t="shared" si="45"/>
        <v>0</v>
      </c>
      <c r="AE308" s="308"/>
      <c r="AF308" s="262" t="str">
        <f>IF(TYPE(VLOOKUP(AE308,Catalogue!$F$2:$J$259,3,0))=16," ",VLOOKUP(AE308,Catalogue!$F$2:$J$259,3,0))</f>
        <v xml:space="preserve"> </v>
      </c>
      <c r="AG308" s="263">
        <f>IF(TYPE(VLOOKUP(AE308,Catalogue!$F$2:$J$259,5,0))=16,0,VLOOKUP(AE308,Catalogue!$F$2:$J$259,5,0))</f>
        <v>0</v>
      </c>
      <c r="AH308" s="262"/>
      <c r="AI308" s="263">
        <f t="shared" si="49"/>
        <v>0</v>
      </c>
      <c r="AJ308" s="263" t="s">
        <v>925</v>
      </c>
      <c r="AK308" s="261">
        <f t="shared" si="46"/>
        <v>729489.5</v>
      </c>
      <c r="AL308" s="300"/>
    </row>
    <row r="309" spans="1:38" ht="22.5">
      <c r="A309" s="403"/>
      <c r="B309" s="271"/>
      <c r="C309" s="258" t="s">
        <v>1357</v>
      </c>
      <c r="D309" s="258" t="s">
        <v>1358</v>
      </c>
      <c r="E309" s="258" t="s">
        <v>1359</v>
      </c>
      <c r="F309" s="258" t="s">
        <v>1294</v>
      </c>
      <c r="G309" s="258" t="s">
        <v>1318</v>
      </c>
      <c r="H309" s="258"/>
      <c r="I309" s="258" t="s">
        <v>1269</v>
      </c>
      <c r="J309" s="258" t="s">
        <v>1270</v>
      </c>
      <c r="K309" s="227"/>
      <c r="L309" s="228">
        <f>IF(TYPE(VLOOKUP(K309,Catalogue!$F$2:$J$259,5,0))=16,0,VLOOKUP(K309,Catalogue!$F$2:$J$259,5,0))</f>
        <v>0</v>
      </c>
      <c r="M309" s="227"/>
      <c r="N309" s="228">
        <f>IF(TYPE(VLOOKUP(M309,Catalogue!$F$2:$J$259,5,0))=16,0,VLOOKUP(M309,Catalogue!$F$2:$J$259,5,0))</f>
        <v>0</v>
      </c>
      <c r="O309" s="227" t="s">
        <v>173</v>
      </c>
      <c r="P309" s="282" t="str">
        <f>IF(TYPE(VLOOKUP(O309,Catalogue!$F$2:$J$259,3,0))=16," ",VLOOKUP(O309,Catalogue!$F$2:$J$259,3,0))</f>
        <v>m2</v>
      </c>
      <c r="Q309" s="228">
        <f>IF(TYPE(VLOOKUP(O309,Catalogue!$F$2:$J$259,5,0))=16,0,VLOOKUP(O309,Catalogue!$F$2:$J$259,5,0))</f>
        <v>255000</v>
      </c>
      <c r="R309" s="227"/>
      <c r="S309" s="282" t="str">
        <f>IF(TYPE(VLOOKUP(R309,Catalogue!$F$2:$J$259,3,0))=16," ",VLOOKUP(R309,Catalogue!$F$2:$J$259,3,0))</f>
        <v xml:space="preserve"> </v>
      </c>
      <c r="T309" s="228">
        <f>IF(TYPE(VLOOKUP(R309,Catalogue!$F$2:$J$259,5,0))=16,0,VLOOKUP(R309,Catalogue!$F$2:$J$259,5,0))</f>
        <v>0</v>
      </c>
      <c r="U309" s="227"/>
      <c r="V309" s="227" t="str">
        <f>IF(TYPE(VLOOKUP(U309,Catalogue!$F$2:$J$259,3,0))=16," ",VLOOKUP(U309,Catalogue!$F$2:$J$259,3,0))</f>
        <v xml:space="preserve"> </v>
      </c>
      <c r="W309" s="228">
        <f>IF(TYPE(VLOOKUP(U309,Catalogue!$F$2:$J$259,5,0))=16,0,VLOOKUP(U309,Catalogue!$F$2:$J$259,5,0))</f>
        <v>0</v>
      </c>
      <c r="X309" s="256">
        <v>1.23</v>
      </c>
      <c r="Y309" s="256">
        <v>0.64</v>
      </c>
      <c r="Z309" s="256">
        <v>1</v>
      </c>
      <c r="AA309" s="256">
        <f t="shared" si="47"/>
        <v>0.78720000000000001</v>
      </c>
      <c r="AB309" s="228">
        <f t="shared" si="43"/>
        <v>200736</v>
      </c>
      <c r="AC309" s="228">
        <f t="shared" si="44"/>
        <v>0</v>
      </c>
      <c r="AD309" s="228">
        <f t="shared" si="45"/>
        <v>0</v>
      </c>
      <c r="AE309" s="231"/>
      <c r="AF309" s="227" t="str">
        <f>IF(TYPE(VLOOKUP(AE309,Catalogue!$F$2:$J$259,3,0))=16," ",VLOOKUP(AE309,Catalogue!$F$2:$J$259,3,0))</f>
        <v xml:space="preserve"> </v>
      </c>
      <c r="AG309" s="228">
        <f>IF(TYPE(VLOOKUP(AE309,Catalogue!$F$2:$J$259,5,0))=16,0,VLOOKUP(AE309,Catalogue!$F$2:$J$259,5,0))</f>
        <v>0</v>
      </c>
      <c r="AH309" s="227"/>
      <c r="AI309" s="228">
        <f t="shared" si="49"/>
        <v>0</v>
      </c>
      <c r="AJ309" s="228" t="s">
        <v>922</v>
      </c>
      <c r="AK309" s="261">
        <f t="shared" si="46"/>
        <v>200736</v>
      </c>
      <c r="AL309" s="297"/>
    </row>
    <row r="310" spans="1:38">
      <c r="A310" s="400">
        <v>356</v>
      </c>
      <c r="B310" s="271"/>
      <c r="C310" s="258" t="s">
        <v>1360</v>
      </c>
      <c r="D310" s="258" t="s">
        <v>1361</v>
      </c>
      <c r="E310" s="258" t="s">
        <v>1362</v>
      </c>
      <c r="F310" s="258" t="s">
        <v>1322</v>
      </c>
      <c r="G310" s="258"/>
      <c r="H310" s="258"/>
      <c r="I310" s="258" t="s">
        <v>1269</v>
      </c>
      <c r="J310" s="258" t="s">
        <v>1270</v>
      </c>
      <c r="K310" s="227" t="s">
        <v>247</v>
      </c>
      <c r="L310" s="228">
        <f>IF(TYPE(VLOOKUP(K310,Catalogue!$F$2:$J$259,5,0))=16,0,VLOOKUP(K310,Catalogue!$F$2:$J$259,5,0))</f>
        <v>60000</v>
      </c>
      <c r="M310" s="227" t="s">
        <v>341</v>
      </c>
      <c r="N310" s="228">
        <f>IF(TYPE(VLOOKUP(M310,Catalogue!$F$2:$J$259,5,0))=16,0,VLOOKUP(M310,Catalogue!$F$2:$J$259,5,0))</f>
        <v>350000</v>
      </c>
      <c r="O310" s="227" t="s">
        <v>173</v>
      </c>
      <c r="P310" s="282" t="str">
        <f>IF(TYPE(VLOOKUP(O310,Catalogue!$F$2:$J$259,3,0))=16," ",VLOOKUP(O310,Catalogue!$F$2:$J$259,3,0))</f>
        <v>m2</v>
      </c>
      <c r="Q310" s="228">
        <f>IF(TYPE(VLOOKUP(O310,Catalogue!$F$2:$J$259,5,0))=16,0,VLOOKUP(O310,Catalogue!$F$2:$J$259,5,0))</f>
        <v>255000</v>
      </c>
      <c r="R310" s="227"/>
      <c r="S310" s="282" t="str">
        <f>IF(TYPE(VLOOKUP(R310,Catalogue!$F$2:$J$259,3,0))=16," ",VLOOKUP(R310,Catalogue!$F$2:$J$259,3,0))</f>
        <v xml:space="preserve"> </v>
      </c>
      <c r="T310" s="228">
        <f>IF(TYPE(VLOOKUP(R310,Catalogue!$F$2:$J$259,5,0))=16,0,VLOOKUP(R310,Catalogue!$F$2:$J$259,5,0))</f>
        <v>0</v>
      </c>
      <c r="U310" s="227"/>
      <c r="V310" s="227" t="str">
        <f>IF(TYPE(VLOOKUP(U310,Catalogue!$F$2:$J$259,3,0))=16," ",VLOOKUP(U310,Catalogue!$F$2:$J$259,3,0))</f>
        <v xml:space="preserve"> </v>
      </c>
      <c r="W310" s="228">
        <f>IF(TYPE(VLOOKUP(U310,Catalogue!$F$2:$J$259,5,0))=16,0,VLOOKUP(U310,Catalogue!$F$2:$J$259,5,0))</f>
        <v>0</v>
      </c>
      <c r="X310" s="256">
        <v>1.1499999999999999</v>
      </c>
      <c r="Y310" s="256">
        <v>1.03</v>
      </c>
      <c r="Z310" s="256">
        <v>2</v>
      </c>
      <c r="AA310" s="256">
        <f t="shared" si="47"/>
        <v>2.3689999999999998</v>
      </c>
      <c r="AB310" s="228">
        <f t="shared" si="43"/>
        <v>604095</v>
      </c>
      <c r="AC310" s="228">
        <f t="shared" si="44"/>
        <v>0</v>
      </c>
      <c r="AD310" s="228">
        <f t="shared" si="45"/>
        <v>0</v>
      </c>
      <c r="AE310" s="231"/>
      <c r="AF310" s="227" t="str">
        <f>IF(TYPE(VLOOKUP(AE310,Catalogue!$F$2:$J$259,3,0))=16," ",VLOOKUP(AE310,Catalogue!$F$2:$J$259,3,0))</f>
        <v xml:space="preserve"> </v>
      </c>
      <c r="AG310" s="228">
        <f>IF(TYPE(VLOOKUP(AE310,Catalogue!$F$2:$J$259,5,0))=16,0,VLOOKUP(AE310,Catalogue!$F$2:$J$259,5,0))</f>
        <v>0</v>
      </c>
      <c r="AH310" s="227"/>
      <c r="AI310" s="228">
        <f t="shared" si="49"/>
        <v>0</v>
      </c>
      <c r="AJ310" s="228" t="s">
        <v>924</v>
      </c>
      <c r="AK310" s="261">
        <f t="shared" si="46"/>
        <v>1014095</v>
      </c>
      <c r="AL310" s="297"/>
    </row>
    <row r="311" spans="1:38">
      <c r="A311" s="401"/>
      <c r="B311" s="271"/>
      <c r="C311" s="258" t="s">
        <v>1360</v>
      </c>
      <c r="D311" s="258" t="s">
        <v>1361</v>
      </c>
      <c r="E311" s="258" t="s">
        <v>1362</v>
      </c>
      <c r="F311" s="258" t="s">
        <v>1322</v>
      </c>
      <c r="G311" s="258"/>
      <c r="H311" s="258"/>
      <c r="I311" s="258" t="s">
        <v>1269</v>
      </c>
      <c r="J311" s="258" t="s">
        <v>1270</v>
      </c>
      <c r="K311" s="227"/>
      <c r="L311" s="228">
        <f>IF(TYPE(VLOOKUP(K311,Catalogue!$F$2:$J$259,5,0))=16,0,VLOOKUP(K311,Catalogue!$F$2:$J$259,5,0))</f>
        <v>0</v>
      </c>
      <c r="M311" s="227"/>
      <c r="N311" s="228">
        <f>IF(TYPE(VLOOKUP(M311,Catalogue!$F$2:$J$259,5,0))=16,0,VLOOKUP(M311,Catalogue!$F$2:$J$259,5,0))</f>
        <v>0</v>
      </c>
      <c r="O311" s="227" t="s">
        <v>182</v>
      </c>
      <c r="P311" s="282" t="str">
        <f>IF(TYPE(VLOOKUP(O311,Catalogue!$F$2:$J$259,3,0))=16," ",VLOOKUP(O311,Catalogue!$F$2:$J$259,3,0))</f>
        <v>m2</v>
      </c>
      <c r="Q311" s="228">
        <f>IF(TYPE(VLOOKUP(O311,Catalogue!$F$2:$J$259,5,0))=16,0,VLOOKUP(O311,Catalogue!$F$2:$J$259,5,0))</f>
        <v>355000</v>
      </c>
      <c r="R311" s="227" t="s">
        <v>280</v>
      </c>
      <c r="S311" s="282" t="str">
        <f>IF(TYPE(VLOOKUP(R311,Catalogue!$F$2:$J$259,3,0))=16," ",VLOOKUP(R311,Catalogue!$F$2:$J$259,3,0))</f>
        <v>m2</v>
      </c>
      <c r="T311" s="228">
        <f>IF(TYPE(VLOOKUP(R311,Catalogue!$F$2:$J$259,5,0))=16,0,VLOOKUP(R311,Catalogue!$F$2:$J$259,5,0))</f>
        <v>60000</v>
      </c>
      <c r="U311" s="227"/>
      <c r="V311" s="227" t="str">
        <f>IF(TYPE(VLOOKUP(U311,Catalogue!$F$2:$J$259,3,0))=16," ",VLOOKUP(U311,Catalogue!$F$2:$J$259,3,0))</f>
        <v xml:space="preserve"> </v>
      </c>
      <c r="W311" s="228">
        <f>IF(TYPE(VLOOKUP(U311,Catalogue!$F$2:$J$259,5,0))=16,0,VLOOKUP(U311,Catalogue!$F$2:$J$259,5,0))</f>
        <v>0</v>
      </c>
      <c r="X311" s="256">
        <v>2.4</v>
      </c>
      <c r="Y311" s="256">
        <v>1.2</v>
      </c>
      <c r="Z311" s="256">
        <v>2</v>
      </c>
      <c r="AA311" s="256">
        <f t="shared" si="47"/>
        <v>5.76</v>
      </c>
      <c r="AB311" s="228">
        <f t="shared" si="43"/>
        <v>2044800</v>
      </c>
      <c r="AC311" s="228">
        <f t="shared" si="44"/>
        <v>345600</v>
      </c>
      <c r="AD311" s="228">
        <f t="shared" si="45"/>
        <v>0</v>
      </c>
      <c r="AE311" s="231"/>
      <c r="AF311" s="227" t="str">
        <f>IF(TYPE(VLOOKUP(AE311,Catalogue!$F$2:$J$259,3,0))=16," ",VLOOKUP(AE311,Catalogue!$F$2:$J$259,3,0))</f>
        <v xml:space="preserve"> </v>
      </c>
      <c r="AG311" s="228">
        <f>IF(TYPE(VLOOKUP(AE311,Catalogue!$F$2:$J$259,5,0))=16,0,VLOOKUP(AE311,Catalogue!$F$2:$J$259,5,0))</f>
        <v>0</v>
      </c>
      <c r="AH311" s="227"/>
      <c r="AI311" s="228">
        <f t="shared" si="49"/>
        <v>0</v>
      </c>
      <c r="AJ311" s="228" t="s">
        <v>1575</v>
      </c>
      <c r="AK311" s="261">
        <f t="shared" si="46"/>
        <v>2390400</v>
      </c>
      <c r="AL311" s="297"/>
    </row>
    <row r="312" spans="1:38" ht="33.75">
      <c r="A312" s="295">
        <v>357</v>
      </c>
      <c r="B312" s="271"/>
      <c r="C312" s="258" t="s">
        <v>1363</v>
      </c>
      <c r="D312" s="258" t="s">
        <v>1364</v>
      </c>
      <c r="E312" s="258" t="s">
        <v>1365</v>
      </c>
      <c r="F312" s="258" t="s">
        <v>1294</v>
      </c>
      <c r="G312" s="258"/>
      <c r="H312" s="258"/>
      <c r="I312" s="258" t="s">
        <v>1269</v>
      </c>
      <c r="J312" s="258" t="s">
        <v>1270</v>
      </c>
      <c r="K312" s="227" t="s">
        <v>247</v>
      </c>
      <c r="L312" s="228">
        <f>IF(TYPE(VLOOKUP(K312,Catalogue!$F$2:$J$259,5,0))=16,0,VLOOKUP(K312,Catalogue!$F$2:$J$259,5,0))</f>
        <v>60000</v>
      </c>
      <c r="M312" s="227" t="s">
        <v>341</v>
      </c>
      <c r="N312" s="228">
        <f>IF(TYPE(VLOOKUP(M312,Catalogue!$F$2:$J$259,5,0))=16,0,VLOOKUP(M312,Catalogue!$F$2:$J$259,5,0))</f>
        <v>350000</v>
      </c>
      <c r="O312" s="227" t="s">
        <v>173</v>
      </c>
      <c r="P312" s="282" t="str">
        <f>IF(TYPE(VLOOKUP(O312,Catalogue!$F$2:$J$259,3,0))=16," ",VLOOKUP(O312,Catalogue!$F$2:$J$259,3,0))</f>
        <v>m2</v>
      </c>
      <c r="Q312" s="228">
        <f>IF(TYPE(VLOOKUP(O312,Catalogue!$F$2:$J$259,5,0))=16,0,VLOOKUP(O312,Catalogue!$F$2:$J$259,5,0))</f>
        <v>255000</v>
      </c>
      <c r="R312" s="227"/>
      <c r="S312" s="282" t="str">
        <f>IF(TYPE(VLOOKUP(R312,Catalogue!$F$2:$J$259,3,0))=16," ",VLOOKUP(R312,Catalogue!$F$2:$J$259,3,0))</f>
        <v xml:space="preserve"> </v>
      </c>
      <c r="T312" s="228">
        <f>IF(TYPE(VLOOKUP(R312,Catalogue!$F$2:$J$259,5,0))=16,0,VLOOKUP(R312,Catalogue!$F$2:$J$259,5,0))</f>
        <v>0</v>
      </c>
      <c r="U312" s="227"/>
      <c r="V312" s="227" t="str">
        <f>IF(TYPE(VLOOKUP(U312,Catalogue!$F$2:$J$259,3,0))=16," ",VLOOKUP(U312,Catalogue!$F$2:$J$259,3,0))</f>
        <v xml:space="preserve"> </v>
      </c>
      <c r="W312" s="228">
        <f>IF(TYPE(VLOOKUP(U312,Catalogue!$F$2:$J$259,5,0))=16,0,VLOOKUP(U312,Catalogue!$F$2:$J$259,5,0))</f>
        <v>0</v>
      </c>
      <c r="X312" s="256">
        <v>0.95</v>
      </c>
      <c r="Y312" s="256">
        <v>0.92</v>
      </c>
      <c r="Z312" s="256">
        <v>1</v>
      </c>
      <c r="AA312" s="256">
        <f t="shared" si="47"/>
        <v>0.874</v>
      </c>
      <c r="AB312" s="228">
        <f t="shared" si="43"/>
        <v>222870</v>
      </c>
      <c r="AC312" s="228">
        <f t="shared" si="44"/>
        <v>0</v>
      </c>
      <c r="AD312" s="228">
        <f t="shared" si="45"/>
        <v>0</v>
      </c>
      <c r="AE312" s="231"/>
      <c r="AF312" s="227" t="str">
        <f>IF(TYPE(VLOOKUP(AE312,Catalogue!$F$2:$J$259,3,0))=16," ",VLOOKUP(AE312,Catalogue!$F$2:$J$259,3,0))</f>
        <v xml:space="preserve"> </v>
      </c>
      <c r="AG312" s="228">
        <f>IF(TYPE(VLOOKUP(AE312,Catalogue!$F$2:$J$259,5,0))=16,0,VLOOKUP(AE312,Catalogue!$F$2:$J$259,5,0))</f>
        <v>0</v>
      </c>
      <c r="AH312" s="227"/>
      <c r="AI312" s="228">
        <f t="shared" si="49"/>
        <v>0</v>
      </c>
      <c r="AJ312" s="228" t="s">
        <v>939</v>
      </c>
      <c r="AK312" s="261">
        <f t="shared" si="46"/>
        <v>632870</v>
      </c>
      <c r="AL312" s="297"/>
    </row>
    <row r="313" spans="1:38">
      <c r="A313" s="402">
        <v>358</v>
      </c>
      <c r="B313" s="271"/>
      <c r="C313" s="258" t="s">
        <v>1366</v>
      </c>
      <c r="D313" s="258" t="s">
        <v>1367</v>
      </c>
      <c r="E313" s="258" t="s">
        <v>1368</v>
      </c>
      <c r="F313" s="258" t="s">
        <v>1322</v>
      </c>
      <c r="G313" s="258"/>
      <c r="H313" s="258"/>
      <c r="I313" s="258" t="s">
        <v>1269</v>
      </c>
      <c r="J313" s="258" t="s">
        <v>1270</v>
      </c>
      <c r="K313" s="227" t="s">
        <v>247</v>
      </c>
      <c r="L313" s="228">
        <f>IF(TYPE(VLOOKUP(K313,Catalogue!$F$2:$J$259,5,0))=16,0,VLOOKUP(K313,Catalogue!$F$2:$J$259,5,0))</f>
        <v>60000</v>
      </c>
      <c r="M313" s="227" t="s">
        <v>341</v>
      </c>
      <c r="N313" s="228">
        <f>IF(TYPE(VLOOKUP(M313,Catalogue!$F$2:$J$259,5,0))=16,0,VLOOKUP(M313,Catalogue!$F$2:$J$259,5,0))</f>
        <v>350000</v>
      </c>
      <c r="O313" s="227" t="s">
        <v>173</v>
      </c>
      <c r="P313" s="282" t="str">
        <f>IF(TYPE(VLOOKUP(O313,Catalogue!$F$2:$J$259,3,0))=16," ",VLOOKUP(O313,Catalogue!$F$2:$J$259,3,0))</f>
        <v>m2</v>
      </c>
      <c r="Q313" s="228">
        <f>IF(TYPE(VLOOKUP(O313,Catalogue!$F$2:$J$259,5,0))=16,0,VLOOKUP(O313,Catalogue!$F$2:$J$259,5,0))</f>
        <v>255000</v>
      </c>
      <c r="R313" s="227"/>
      <c r="S313" s="282" t="str">
        <f>IF(TYPE(VLOOKUP(R313,Catalogue!$F$2:$J$259,3,0))=16," ",VLOOKUP(R313,Catalogue!$F$2:$J$259,3,0))</f>
        <v xml:space="preserve"> </v>
      </c>
      <c r="T313" s="228">
        <f>IF(TYPE(VLOOKUP(R313,Catalogue!$F$2:$J$259,5,0))=16,0,VLOOKUP(R313,Catalogue!$F$2:$J$259,5,0))</f>
        <v>0</v>
      </c>
      <c r="U313" s="227"/>
      <c r="V313" s="227" t="str">
        <f>IF(TYPE(VLOOKUP(U313,Catalogue!$F$2:$J$259,3,0))=16," ",VLOOKUP(U313,Catalogue!$F$2:$J$259,3,0))</f>
        <v xml:space="preserve"> </v>
      </c>
      <c r="W313" s="228">
        <f>IF(TYPE(VLOOKUP(U313,Catalogue!$F$2:$J$259,5,0))=16,0,VLOOKUP(U313,Catalogue!$F$2:$J$259,5,0))</f>
        <v>0</v>
      </c>
      <c r="X313" s="256">
        <v>2.33</v>
      </c>
      <c r="Y313" s="256">
        <v>1</v>
      </c>
      <c r="Z313" s="256">
        <v>1</v>
      </c>
      <c r="AA313" s="256">
        <f t="shared" si="47"/>
        <v>2.33</v>
      </c>
      <c r="AB313" s="228">
        <f t="shared" si="43"/>
        <v>594150</v>
      </c>
      <c r="AC313" s="228">
        <f t="shared" si="44"/>
        <v>0</v>
      </c>
      <c r="AD313" s="228">
        <f t="shared" si="45"/>
        <v>0</v>
      </c>
      <c r="AE313" s="231"/>
      <c r="AF313" s="227" t="str">
        <f>IF(TYPE(VLOOKUP(AE313,Catalogue!$F$2:$J$259,3,0))=16," ",VLOOKUP(AE313,Catalogue!$F$2:$J$259,3,0))</f>
        <v xml:space="preserve"> </v>
      </c>
      <c r="AG313" s="228">
        <f>IF(TYPE(VLOOKUP(AE313,Catalogue!$F$2:$J$259,5,0))=16,0,VLOOKUP(AE313,Catalogue!$F$2:$J$259,5,0))</f>
        <v>0</v>
      </c>
      <c r="AH313" s="227"/>
      <c r="AI313" s="228">
        <f t="shared" si="49"/>
        <v>0</v>
      </c>
      <c r="AJ313" s="228" t="s">
        <v>939</v>
      </c>
      <c r="AK313" s="261">
        <f t="shared" si="46"/>
        <v>1004150</v>
      </c>
      <c r="AL313" s="297"/>
    </row>
    <row r="314" spans="1:38">
      <c r="A314" s="402"/>
      <c r="B314" s="271"/>
      <c r="C314" s="258" t="s">
        <v>1366</v>
      </c>
      <c r="D314" s="258" t="s">
        <v>1367</v>
      </c>
      <c r="E314" s="258" t="s">
        <v>1368</v>
      </c>
      <c r="F314" s="258" t="s">
        <v>1322</v>
      </c>
      <c r="G314" s="258"/>
      <c r="H314" s="258"/>
      <c r="I314" s="258" t="s">
        <v>1269</v>
      </c>
      <c r="J314" s="258" t="s">
        <v>1270</v>
      </c>
      <c r="K314" s="227"/>
      <c r="L314" s="228">
        <f>IF(TYPE(VLOOKUP(K314,Catalogue!$F$2:$J$259,5,0))=16,0,VLOOKUP(K314,Catalogue!$F$2:$J$259,5,0))</f>
        <v>0</v>
      </c>
      <c r="M314" s="227"/>
      <c r="N314" s="228">
        <f>IF(TYPE(VLOOKUP(M314,Catalogue!$F$2:$J$259,5,0))=16,0,VLOOKUP(M314,Catalogue!$F$2:$J$259,5,0))</f>
        <v>0</v>
      </c>
      <c r="O314" s="227" t="s">
        <v>182</v>
      </c>
      <c r="P314" s="282" t="str">
        <f>IF(TYPE(VLOOKUP(O314,Catalogue!$F$2:$J$259,3,0))=16," ",VLOOKUP(O314,Catalogue!$F$2:$J$259,3,0))</f>
        <v>m2</v>
      </c>
      <c r="Q314" s="228">
        <f>IF(TYPE(VLOOKUP(O314,Catalogue!$F$2:$J$259,5,0))=16,0,VLOOKUP(O314,Catalogue!$F$2:$J$259,5,0))</f>
        <v>355000</v>
      </c>
      <c r="R314" s="227" t="s">
        <v>280</v>
      </c>
      <c r="S314" s="282" t="str">
        <f>IF(TYPE(VLOOKUP(R314,Catalogue!$F$2:$J$259,3,0))=16," ",VLOOKUP(R314,Catalogue!$F$2:$J$259,3,0))</f>
        <v>m2</v>
      </c>
      <c r="T314" s="228">
        <f>IF(TYPE(VLOOKUP(R314,Catalogue!$F$2:$J$259,5,0))=16,0,VLOOKUP(R314,Catalogue!$F$2:$J$259,5,0))</f>
        <v>60000</v>
      </c>
      <c r="U314" s="227"/>
      <c r="V314" s="227" t="str">
        <f>IF(TYPE(VLOOKUP(U314,Catalogue!$F$2:$J$259,3,0))=16," ",VLOOKUP(U314,Catalogue!$F$2:$J$259,3,0))</f>
        <v xml:space="preserve"> </v>
      </c>
      <c r="W314" s="228">
        <f>IF(TYPE(VLOOKUP(U314,Catalogue!$F$2:$J$259,5,0))=16,0,VLOOKUP(U314,Catalogue!$F$2:$J$259,5,0))</f>
        <v>0</v>
      </c>
      <c r="X314" s="256">
        <v>2.42</v>
      </c>
      <c r="Y314" s="256">
        <v>0.54</v>
      </c>
      <c r="Z314" s="256">
        <v>1</v>
      </c>
      <c r="AA314" s="256">
        <f t="shared" si="47"/>
        <v>1.3068</v>
      </c>
      <c r="AB314" s="228">
        <f t="shared" si="43"/>
        <v>463914</v>
      </c>
      <c r="AC314" s="228">
        <f t="shared" si="44"/>
        <v>78408</v>
      </c>
      <c r="AD314" s="228">
        <f t="shared" si="45"/>
        <v>0</v>
      </c>
      <c r="AE314" s="231"/>
      <c r="AF314" s="227" t="str">
        <f>IF(TYPE(VLOOKUP(AE314,Catalogue!$F$2:$J$259,3,0))=16," ",VLOOKUP(AE314,Catalogue!$F$2:$J$259,3,0))</f>
        <v xml:space="preserve"> </v>
      </c>
      <c r="AG314" s="228">
        <f>IF(TYPE(VLOOKUP(AE314,Catalogue!$F$2:$J$259,5,0))=16,0,VLOOKUP(AE314,Catalogue!$F$2:$J$259,5,0))</f>
        <v>0</v>
      </c>
      <c r="AH314" s="227"/>
      <c r="AI314" s="228">
        <f t="shared" si="49"/>
        <v>0</v>
      </c>
      <c r="AJ314" s="228" t="s">
        <v>1219</v>
      </c>
      <c r="AK314" s="261">
        <f t="shared" si="46"/>
        <v>542322</v>
      </c>
      <c r="AL314" s="297"/>
    </row>
    <row r="315" spans="1:38" s="265" customFormat="1" ht="22.5">
      <c r="A315" s="404">
        <v>359</v>
      </c>
      <c r="B315" s="279"/>
      <c r="C315" s="298" t="s">
        <v>1369</v>
      </c>
      <c r="D315" s="298" t="s">
        <v>1370</v>
      </c>
      <c r="E315" s="298" t="s">
        <v>1371</v>
      </c>
      <c r="F315" s="298" t="s">
        <v>1294</v>
      </c>
      <c r="G315" s="298" t="s">
        <v>1318</v>
      </c>
      <c r="H315" s="298"/>
      <c r="I315" s="298" t="s">
        <v>1269</v>
      </c>
      <c r="J315" s="298" t="s">
        <v>1270</v>
      </c>
      <c r="K315" s="262" t="s">
        <v>247</v>
      </c>
      <c r="L315" s="263">
        <f>IF(TYPE(VLOOKUP(K315,Catalogue!$F$2:$J$259,5,0))=16,0,VLOOKUP(K315,Catalogue!$F$2:$J$259,5,0))</f>
        <v>60000</v>
      </c>
      <c r="M315" s="262" t="s">
        <v>341</v>
      </c>
      <c r="N315" s="263">
        <f>IF(TYPE(VLOOKUP(M315,Catalogue!$F$2:$J$259,5,0))=16,0,VLOOKUP(M315,Catalogue!$F$2:$J$259,5,0))</f>
        <v>350000</v>
      </c>
      <c r="O315" s="262" t="s">
        <v>173</v>
      </c>
      <c r="P315" s="299" t="str">
        <f>IF(TYPE(VLOOKUP(O315,Catalogue!$F$2:$J$259,3,0))=16," ",VLOOKUP(O315,Catalogue!$F$2:$J$259,3,0))</f>
        <v>m2</v>
      </c>
      <c r="Q315" s="263">
        <f>IF(TYPE(VLOOKUP(O315,Catalogue!$F$2:$J$259,5,0))=16,0,VLOOKUP(O315,Catalogue!$F$2:$J$259,5,0))</f>
        <v>255000</v>
      </c>
      <c r="R315" s="262"/>
      <c r="S315" s="299" t="str">
        <f>IF(TYPE(VLOOKUP(R315,Catalogue!$F$2:$J$259,3,0))=16," ",VLOOKUP(R315,Catalogue!$F$2:$J$259,3,0))</f>
        <v xml:space="preserve"> </v>
      </c>
      <c r="T315" s="263">
        <f>IF(TYPE(VLOOKUP(R315,Catalogue!$F$2:$J$259,5,0))=16,0,VLOOKUP(R315,Catalogue!$F$2:$J$259,5,0))</f>
        <v>0</v>
      </c>
      <c r="U315" s="262"/>
      <c r="V315" s="262" t="str">
        <f>IF(TYPE(VLOOKUP(U315,Catalogue!$F$2:$J$259,3,0))=16," ",VLOOKUP(U315,Catalogue!$F$2:$J$259,3,0))</f>
        <v xml:space="preserve"> </v>
      </c>
      <c r="W315" s="263">
        <f>IF(TYPE(VLOOKUP(U315,Catalogue!$F$2:$J$259,5,0))=16,0,VLOOKUP(U315,Catalogue!$F$2:$J$259,5,0))</f>
        <v>0</v>
      </c>
      <c r="X315" s="264">
        <v>0.74</v>
      </c>
      <c r="Y315" s="264">
        <v>1.08</v>
      </c>
      <c r="Z315" s="264">
        <v>1</v>
      </c>
      <c r="AA315" s="264">
        <f t="shared" si="47"/>
        <v>0.79920000000000002</v>
      </c>
      <c r="AB315" s="263">
        <f>AA315*Q315</f>
        <v>203796</v>
      </c>
      <c r="AC315" s="263">
        <f t="shared" si="44"/>
        <v>0</v>
      </c>
      <c r="AD315" s="263">
        <f t="shared" si="45"/>
        <v>0</v>
      </c>
      <c r="AE315" s="308"/>
      <c r="AF315" s="262" t="str">
        <f>IF(TYPE(VLOOKUP(AE315,Catalogue!$F$2:$J$259,3,0))=16," ",VLOOKUP(AE315,Catalogue!$F$2:$J$259,3,0))</f>
        <v xml:space="preserve"> </v>
      </c>
      <c r="AG315" s="263">
        <f>IF(TYPE(VLOOKUP(AE315,Catalogue!$F$2:$J$259,5,0))=16,0,VLOOKUP(AE315,Catalogue!$F$2:$J$259,5,0))</f>
        <v>0</v>
      </c>
      <c r="AH315" s="262"/>
      <c r="AI315" s="263">
        <f t="shared" si="49"/>
        <v>0</v>
      </c>
      <c r="AJ315" s="263" t="s">
        <v>918</v>
      </c>
      <c r="AK315" s="261">
        <f t="shared" si="46"/>
        <v>613796</v>
      </c>
      <c r="AL315" s="300"/>
    </row>
    <row r="316" spans="1:38" s="265" customFormat="1" ht="22.5">
      <c r="A316" s="405"/>
      <c r="B316" s="279"/>
      <c r="C316" s="298" t="s">
        <v>1369</v>
      </c>
      <c r="D316" s="298" t="s">
        <v>1370</v>
      </c>
      <c r="E316" s="298" t="s">
        <v>1371</v>
      </c>
      <c r="F316" s="298" t="s">
        <v>1294</v>
      </c>
      <c r="G316" s="298" t="s">
        <v>1318</v>
      </c>
      <c r="H316" s="298"/>
      <c r="I316" s="298" t="s">
        <v>1269</v>
      </c>
      <c r="J316" s="298" t="s">
        <v>1270</v>
      </c>
      <c r="K316" s="262"/>
      <c r="L316" s="263">
        <f>IF(TYPE(VLOOKUP(K316,Catalogue!$F$2:$J$259,5,0))=16,0,VLOOKUP(K316,Catalogue!$F$2:$J$259,5,0))</f>
        <v>0</v>
      </c>
      <c r="M316" s="262"/>
      <c r="N316" s="263">
        <f>IF(TYPE(VLOOKUP(M316,Catalogue!$F$2:$J$259,5,0))=16,0,VLOOKUP(M316,Catalogue!$F$2:$J$259,5,0))</f>
        <v>0</v>
      </c>
      <c r="O316" s="262" t="s">
        <v>182</v>
      </c>
      <c r="P316" s="299" t="str">
        <f>IF(TYPE(VLOOKUP(O316,Catalogue!$F$2:$J$259,3,0))=16," ",VLOOKUP(O316,Catalogue!$F$2:$J$259,3,0))</f>
        <v>m2</v>
      </c>
      <c r="Q316" s="263">
        <f>IF(TYPE(VLOOKUP(O316,Catalogue!$F$2:$J$259,5,0))=16,0,VLOOKUP(O316,Catalogue!$F$2:$J$259,5,0))</f>
        <v>355000</v>
      </c>
      <c r="R316" s="262" t="s">
        <v>280</v>
      </c>
      <c r="S316" s="299" t="str">
        <f>IF(TYPE(VLOOKUP(R316,Catalogue!$F$2:$J$259,3,0))=16," ",VLOOKUP(R316,Catalogue!$F$2:$J$259,3,0))</f>
        <v>m2</v>
      </c>
      <c r="T316" s="263">
        <f>IF(TYPE(VLOOKUP(R316,Catalogue!$F$2:$J$259,5,0))=16,0,VLOOKUP(R316,Catalogue!$F$2:$J$259,5,0))</f>
        <v>60000</v>
      </c>
      <c r="U316" s="262"/>
      <c r="V316" s="262"/>
      <c r="W316" s="263"/>
      <c r="X316" s="264">
        <v>0.8</v>
      </c>
      <c r="Y316" s="264">
        <v>1.75</v>
      </c>
      <c r="Z316" s="264">
        <v>3</v>
      </c>
      <c r="AA316" s="264">
        <f t="shared" si="47"/>
        <v>4.2</v>
      </c>
      <c r="AB316" s="263">
        <f>AA316*Q316</f>
        <v>1491000</v>
      </c>
      <c r="AC316" s="263">
        <f t="shared" si="44"/>
        <v>252000</v>
      </c>
      <c r="AD316" s="263">
        <f t="shared" si="45"/>
        <v>0</v>
      </c>
      <c r="AE316" s="308"/>
      <c r="AF316" s="262"/>
      <c r="AG316" s="263">
        <f>IF(TYPE(VLOOKUP(AE316,Catalogue!$F$2:$J$259,5,0))=16,0,VLOOKUP(AE316,Catalogue!$F$2:$J$259,5,0))</f>
        <v>0</v>
      </c>
      <c r="AH316" s="262"/>
      <c r="AI316" s="263">
        <f t="shared" si="49"/>
        <v>0</v>
      </c>
      <c r="AJ316" s="263" t="s">
        <v>1577</v>
      </c>
      <c r="AK316" s="261">
        <f t="shared" si="46"/>
        <v>1743000</v>
      </c>
      <c r="AL316" s="300"/>
    </row>
    <row r="317" spans="1:38">
      <c r="A317" s="400">
        <v>360</v>
      </c>
      <c r="B317" s="271"/>
      <c r="C317" s="258" t="s">
        <v>1372</v>
      </c>
      <c r="D317" s="258" t="s">
        <v>1373</v>
      </c>
      <c r="E317" s="258">
        <v>1</v>
      </c>
      <c r="F317" s="258" t="s">
        <v>1374</v>
      </c>
      <c r="G317" s="258"/>
      <c r="H317" s="258"/>
      <c r="I317" s="258" t="s">
        <v>1375</v>
      </c>
      <c r="J317" s="258" t="s">
        <v>1270</v>
      </c>
      <c r="K317" s="227" t="s">
        <v>247</v>
      </c>
      <c r="L317" s="228">
        <f>IF(TYPE(VLOOKUP(K317,Catalogue!$F$2:$J$259,5,0))=16,0,VLOOKUP(K317,Catalogue!$F$2:$J$259,5,0))</f>
        <v>60000</v>
      </c>
      <c r="M317" s="227" t="s">
        <v>341</v>
      </c>
      <c r="N317" s="228">
        <f>IF(TYPE(VLOOKUP(M317,Catalogue!$F$2:$J$259,5,0))=16,0,VLOOKUP(M317,Catalogue!$F$2:$J$259,5,0))</f>
        <v>350000</v>
      </c>
      <c r="O317" s="227" t="s">
        <v>173</v>
      </c>
      <c r="P317" s="282" t="str">
        <f>IF(TYPE(VLOOKUP(O317,Catalogue!$F$2:$J$259,3,0))=16," ",VLOOKUP(O317,Catalogue!$F$2:$J$259,3,0))</f>
        <v>m2</v>
      </c>
      <c r="Q317" s="228">
        <f>IF(TYPE(VLOOKUP(O317,Catalogue!$F$2:$J$259,5,0))=16,0,VLOOKUP(O317,Catalogue!$F$2:$J$259,5,0))</f>
        <v>255000</v>
      </c>
      <c r="R317" s="227"/>
      <c r="S317" s="282" t="str">
        <f>IF(TYPE(VLOOKUP(R317,Catalogue!$F$2:$J$259,3,0))=16," ",VLOOKUP(R317,Catalogue!$F$2:$J$259,3,0))</f>
        <v xml:space="preserve"> </v>
      </c>
      <c r="T317" s="228">
        <f>IF(TYPE(VLOOKUP(R317,Catalogue!$F$2:$J$259,5,0))=16,0,VLOOKUP(R317,Catalogue!$F$2:$J$259,5,0))</f>
        <v>0</v>
      </c>
      <c r="U317" s="227"/>
      <c r="V317" s="227" t="str">
        <f>IF(TYPE(VLOOKUP(U317,Catalogue!$F$2:$J$259,3,0))=16," ",VLOOKUP(U317,Catalogue!$F$2:$J$259,3,0))</f>
        <v xml:space="preserve"> </v>
      </c>
      <c r="W317" s="228">
        <f>IF(TYPE(VLOOKUP(U317,Catalogue!$F$2:$J$259,5,0))=16,0,VLOOKUP(U317,Catalogue!$F$2:$J$259,5,0))</f>
        <v>0</v>
      </c>
      <c r="X317" s="256">
        <v>1.42</v>
      </c>
      <c r="Y317" s="256">
        <v>1</v>
      </c>
      <c r="Z317" s="256">
        <v>1</v>
      </c>
      <c r="AA317" s="256">
        <f t="shared" si="47"/>
        <v>1.42</v>
      </c>
      <c r="AB317" s="228">
        <f t="shared" si="43"/>
        <v>362100</v>
      </c>
      <c r="AC317" s="228">
        <f t="shared" si="44"/>
        <v>0</v>
      </c>
      <c r="AD317" s="228">
        <f t="shared" si="45"/>
        <v>0</v>
      </c>
      <c r="AE317" s="231"/>
      <c r="AF317" s="227" t="str">
        <f>IF(TYPE(VLOOKUP(AE317,Catalogue!$F$2:$J$259,3,0))=16," ",VLOOKUP(AE317,Catalogue!$F$2:$J$259,3,0))</f>
        <v xml:space="preserve"> </v>
      </c>
      <c r="AG317" s="228">
        <f>IF(TYPE(VLOOKUP(AE317,Catalogue!$F$2:$J$259,5,0))=16,0,VLOOKUP(AE317,Catalogue!$F$2:$J$259,5,0))</f>
        <v>0</v>
      </c>
      <c r="AH317" s="227"/>
      <c r="AI317" s="228">
        <f t="shared" si="49"/>
        <v>0</v>
      </c>
      <c r="AJ317" s="228" t="s">
        <v>1182</v>
      </c>
      <c r="AK317" s="261">
        <f t="shared" si="46"/>
        <v>772100</v>
      </c>
      <c r="AL317" s="297"/>
    </row>
    <row r="318" spans="1:38">
      <c r="A318" s="403"/>
      <c r="B318" s="271"/>
      <c r="C318" s="258" t="s">
        <v>1372</v>
      </c>
      <c r="D318" s="258" t="s">
        <v>1373</v>
      </c>
      <c r="E318" s="258">
        <v>1</v>
      </c>
      <c r="F318" s="258" t="s">
        <v>1374</v>
      </c>
      <c r="G318" s="258"/>
      <c r="H318" s="258"/>
      <c r="I318" s="258" t="s">
        <v>1375</v>
      </c>
      <c r="J318" s="258" t="s">
        <v>1270</v>
      </c>
      <c r="K318" s="227"/>
      <c r="L318" s="228">
        <f>IF(TYPE(VLOOKUP(K318,Catalogue!$F$2:$J$259,5,0))=16,0,VLOOKUP(K318,Catalogue!$F$2:$J$259,5,0))</f>
        <v>0</v>
      </c>
      <c r="M318" s="227"/>
      <c r="N318" s="228">
        <f>IF(TYPE(VLOOKUP(M318,Catalogue!$F$2:$J$259,5,0))=16,0,VLOOKUP(M318,Catalogue!$F$2:$J$259,5,0))</f>
        <v>0</v>
      </c>
      <c r="O318" s="227" t="s">
        <v>158</v>
      </c>
      <c r="P318" s="282" t="str">
        <f>IF(TYPE(VLOOKUP(O318,Catalogue!$F$2:$J$259,3,0))=16," ",VLOOKUP(O318,Catalogue!$F$2:$J$259,3,0))</f>
        <v>m2</v>
      </c>
      <c r="Q318" s="228">
        <f>IF(TYPE(VLOOKUP(O318,Catalogue!$F$2:$J$259,5,0))=16,0,VLOOKUP(O318,Catalogue!$F$2:$J$259,5,0))</f>
        <v>242000</v>
      </c>
      <c r="R318" s="227" t="s">
        <v>276</v>
      </c>
      <c r="S318" s="282" t="str">
        <f>IF(TYPE(VLOOKUP(R318,Catalogue!$F$2:$J$259,3,0))=16," ",VLOOKUP(R318,Catalogue!$F$2:$J$259,3,0))</f>
        <v>m2</v>
      </c>
      <c r="T318" s="228">
        <f>IF(TYPE(VLOOKUP(R318,Catalogue!$F$2:$J$259,5,0))=16,0,VLOOKUP(R318,Catalogue!$F$2:$J$259,5,0))</f>
        <v>60000</v>
      </c>
      <c r="U318" s="227" t="s">
        <v>220</v>
      </c>
      <c r="V318" s="227" t="str">
        <f>IF(TYPE(VLOOKUP(U318,Catalogue!$F$2:$J$259,3,0))=16," ",VLOOKUP(U318,Catalogue!$F$2:$J$259,3,0))</f>
        <v>m2</v>
      </c>
      <c r="W318" s="228">
        <f>IF(TYPE(VLOOKUP(U318,Catalogue!$F$2:$J$259,5,0))=16,0,VLOOKUP(U318,Catalogue!$F$2:$J$259,5,0))</f>
        <v>175000</v>
      </c>
      <c r="X318" s="256">
        <v>0.35</v>
      </c>
      <c r="Y318" s="256">
        <v>2.35</v>
      </c>
      <c r="Z318" s="256">
        <v>1</v>
      </c>
      <c r="AA318" s="256">
        <f t="shared" si="47"/>
        <v>0.82250000000000001</v>
      </c>
      <c r="AB318" s="228">
        <f t="shared" si="43"/>
        <v>199045</v>
      </c>
      <c r="AC318" s="228">
        <f t="shared" si="44"/>
        <v>49350</v>
      </c>
      <c r="AD318" s="228">
        <f t="shared" si="45"/>
        <v>143937.5</v>
      </c>
      <c r="AE318" s="231"/>
      <c r="AF318" s="227" t="str">
        <f>IF(TYPE(VLOOKUP(AE318,Catalogue!$F$2:$J$259,3,0))=16," ",VLOOKUP(AE318,Catalogue!$F$2:$J$259,3,0))</f>
        <v xml:space="preserve"> </v>
      </c>
      <c r="AG318" s="228">
        <f>IF(TYPE(VLOOKUP(AE318,Catalogue!$F$2:$J$259,5,0))=16,0,VLOOKUP(AE318,Catalogue!$F$2:$J$259,5,0))</f>
        <v>0</v>
      </c>
      <c r="AH318" s="227"/>
      <c r="AI318" s="228">
        <f t="shared" si="49"/>
        <v>0</v>
      </c>
      <c r="AJ318" s="228" t="s">
        <v>921</v>
      </c>
      <c r="AK318" s="261">
        <f t="shared" si="46"/>
        <v>392332.5</v>
      </c>
      <c r="AL318" s="297"/>
    </row>
    <row r="319" spans="1:38">
      <c r="A319" s="403"/>
      <c r="B319" s="271"/>
      <c r="C319" s="258" t="s">
        <v>1372</v>
      </c>
      <c r="D319" s="258" t="s">
        <v>1373</v>
      </c>
      <c r="E319" s="258">
        <v>1</v>
      </c>
      <c r="F319" s="258" t="s">
        <v>1374</v>
      </c>
      <c r="G319" s="258"/>
      <c r="H319" s="258"/>
      <c r="I319" s="258" t="s">
        <v>1375</v>
      </c>
      <c r="J319" s="258" t="s">
        <v>1270</v>
      </c>
      <c r="K319" s="227"/>
      <c r="L319" s="228">
        <f>IF(TYPE(VLOOKUP(K319,Catalogue!$F$2:$J$259,5,0))=16,0,VLOOKUP(K319,Catalogue!$F$2:$J$259,5,0))</f>
        <v>0</v>
      </c>
      <c r="M319" s="227"/>
      <c r="N319" s="228">
        <f>IF(TYPE(VLOOKUP(M319,Catalogue!$F$2:$J$259,5,0))=16,0,VLOOKUP(M319,Catalogue!$F$2:$J$259,5,0))</f>
        <v>0</v>
      </c>
      <c r="O319" s="227" t="s">
        <v>158</v>
      </c>
      <c r="P319" s="282" t="str">
        <f>IF(TYPE(VLOOKUP(O319,Catalogue!$F$2:$J$259,3,0))=16," ",VLOOKUP(O319,Catalogue!$F$2:$J$259,3,0))</f>
        <v>m2</v>
      </c>
      <c r="Q319" s="228">
        <f>IF(TYPE(VLOOKUP(O319,Catalogue!$F$2:$J$259,5,0))=16,0,VLOOKUP(O319,Catalogue!$F$2:$J$259,5,0))</f>
        <v>242000</v>
      </c>
      <c r="R319" s="227" t="s">
        <v>276</v>
      </c>
      <c r="S319" s="282" t="str">
        <f>IF(TYPE(VLOOKUP(R319,Catalogue!$F$2:$J$259,3,0))=16," ",VLOOKUP(R319,Catalogue!$F$2:$J$259,3,0))</f>
        <v>m2</v>
      </c>
      <c r="T319" s="228">
        <f>IF(TYPE(VLOOKUP(R319,Catalogue!$F$2:$J$259,5,0))=16,0,VLOOKUP(R319,Catalogue!$F$2:$J$259,5,0))</f>
        <v>60000</v>
      </c>
      <c r="U319" s="227" t="s">
        <v>220</v>
      </c>
      <c r="V319" s="227" t="str">
        <f>IF(TYPE(VLOOKUP(U319,Catalogue!$F$2:$J$259,3,0))=16," ",VLOOKUP(U319,Catalogue!$F$2:$J$259,3,0))</f>
        <v>m2</v>
      </c>
      <c r="W319" s="228">
        <f>IF(TYPE(VLOOKUP(U319,Catalogue!$F$2:$J$259,5,0))=16,0,VLOOKUP(U319,Catalogue!$F$2:$J$259,5,0))</f>
        <v>175000</v>
      </c>
      <c r="X319" s="256">
        <v>0.43</v>
      </c>
      <c r="Y319" s="256">
        <v>2.35</v>
      </c>
      <c r="Z319" s="256">
        <v>1</v>
      </c>
      <c r="AA319" s="256">
        <f t="shared" si="47"/>
        <v>1.0105</v>
      </c>
      <c r="AB319" s="228">
        <f t="shared" si="43"/>
        <v>244541</v>
      </c>
      <c r="AC319" s="228">
        <f t="shared" si="44"/>
        <v>60630</v>
      </c>
      <c r="AD319" s="228">
        <f t="shared" si="45"/>
        <v>176837.5</v>
      </c>
      <c r="AE319" s="231"/>
      <c r="AF319" s="227" t="str">
        <f>IF(TYPE(VLOOKUP(AE319,Catalogue!$F$2:$J$259,3,0))=16," ",VLOOKUP(AE319,Catalogue!$F$2:$J$259,3,0))</f>
        <v xml:space="preserve"> </v>
      </c>
      <c r="AG319" s="228">
        <f>IF(TYPE(VLOOKUP(AE319,Catalogue!$F$2:$J$259,5,0))=16,0,VLOOKUP(AE319,Catalogue!$F$2:$J$259,5,0))</f>
        <v>0</v>
      </c>
      <c r="AH319" s="227"/>
      <c r="AI319" s="228">
        <f t="shared" si="49"/>
        <v>0</v>
      </c>
      <c r="AJ319" s="228" t="s">
        <v>923</v>
      </c>
      <c r="AK319" s="261">
        <f t="shared" si="46"/>
        <v>482008.5</v>
      </c>
      <c r="AL319" s="297"/>
    </row>
    <row r="320" spans="1:38">
      <c r="A320" s="401"/>
      <c r="B320" s="271"/>
      <c r="C320" s="258" t="s">
        <v>1372</v>
      </c>
      <c r="D320" s="258" t="s">
        <v>1373</v>
      </c>
      <c r="E320" s="258">
        <v>1</v>
      </c>
      <c r="F320" s="258" t="s">
        <v>1374</v>
      </c>
      <c r="G320" s="258"/>
      <c r="H320" s="258"/>
      <c r="I320" s="258" t="s">
        <v>1375</v>
      </c>
      <c r="J320" s="258" t="s">
        <v>1270</v>
      </c>
      <c r="K320" s="227"/>
      <c r="L320" s="228">
        <f>IF(TYPE(VLOOKUP(K320,Catalogue!$F$2:$J$259,5,0))=16,0,VLOOKUP(K320,Catalogue!$F$2:$J$259,5,0))</f>
        <v>0</v>
      </c>
      <c r="M320" s="227"/>
      <c r="N320" s="228">
        <f>IF(TYPE(VLOOKUP(M320,Catalogue!$F$2:$J$259,5,0))=16,0,VLOOKUP(M320,Catalogue!$F$2:$J$259,5,0))</f>
        <v>0</v>
      </c>
      <c r="O320" s="227" t="s">
        <v>173</v>
      </c>
      <c r="P320" s="282" t="str">
        <f>IF(TYPE(VLOOKUP(O320,Catalogue!$F$2:$J$259,3,0))=16," ",VLOOKUP(O320,Catalogue!$F$2:$J$259,3,0))</f>
        <v>m2</v>
      </c>
      <c r="Q320" s="228">
        <f>IF(TYPE(VLOOKUP(O320,Catalogue!$F$2:$J$259,5,0))=16,0,VLOOKUP(O320,Catalogue!$F$2:$J$259,5,0))</f>
        <v>255000</v>
      </c>
      <c r="R320" s="227"/>
      <c r="S320" s="282" t="str">
        <f>IF(TYPE(VLOOKUP(R320,Catalogue!$F$2:$J$259,3,0))=16," ",VLOOKUP(R320,Catalogue!$F$2:$J$259,3,0))</f>
        <v xml:space="preserve"> </v>
      </c>
      <c r="T320" s="228">
        <f>IF(TYPE(VLOOKUP(R320,Catalogue!$F$2:$J$259,5,0))=16,0,VLOOKUP(R320,Catalogue!$F$2:$J$259,5,0))</f>
        <v>0</v>
      </c>
      <c r="U320" s="227"/>
      <c r="V320" s="227" t="str">
        <f>IF(TYPE(VLOOKUP(U320,Catalogue!$F$2:$J$259,3,0))=16," ",VLOOKUP(U320,Catalogue!$F$2:$J$259,3,0))</f>
        <v xml:space="preserve"> </v>
      </c>
      <c r="W320" s="228">
        <f>IF(TYPE(VLOOKUP(U320,Catalogue!$F$2:$J$259,5,0))=16,0,VLOOKUP(U320,Catalogue!$F$2:$J$259,5,0))</f>
        <v>0</v>
      </c>
      <c r="X320" s="256">
        <v>0.83</v>
      </c>
      <c r="Y320" s="256">
        <v>0.6</v>
      </c>
      <c r="Z320" s="256">
        <v>2</v>
      </c>
      <c r="AA320" s="256">
        <f t="shared" si="47"/>
        <v>0.99599999999999989</v>
      </c>
      <c r="AB320" s="228">
        <f t="shared" si="43"/>
        <v>253979.99999999997</v>
      </c>
      <c r="AC320" s="228">
        <f t="shared" si="44"/>
        <v>0</v>
      </c>
      <c r="AD320" s="228">
        <f t="shared" si="45"/>
        <v>0</v>
      </c>
      <c r="AE320" s="231"/>
      <c r="AF320" s="227" t="str">
        <f>IF(TYPE(VLOOKUP(AE320,Catalogue!$F$2:$J$259,3,0))=16," ",VLOOKUP(AE320,Catalogue!$F$2:$J$259,3,0))</f>
        <v xml:space="preserve"> </v>
      </c>
      <c r="AG320" s="228">
        <f>IF(TYPE(VLOOKUP(AE320,Catalogue!$F$2:$J$259,5,0))=16,0,VLOOKUP(AE320,Catalogue!$F$2:$J$259,5,0))</f>
        <v>0</v>
      </c>
      <c r="AH320" s="227"/>
      <c r="AI320" s="228">
        <f t="shared" si="49"/>
        <v>0</v>
      </c>
      <c r="AJ320" s="228" t="s">
        <v>1519</v>
      </c>
      <c r="AK320" s="261">
        <f t="shared" si="46"/>
        <v>253979.99999999997</v>
      </c>
      <c r="AL320" s="297"/>
    </row>
    <row r="321" spans="1:38" ht="33.75">
      <c r="A321" s="302">
        <v>361</v>
      </c>
      <c r="B321" s="271"/>
      <c r="C321" s="258" t="s">
        <v>1376</v>
      </c>
      <c r="D321" s="258" t="s">
        <v>1377</v>
      </c>
      <c r="E321" s="258" t="s">
        <v>1378</v>
      </c>
      <c r="F321" s="258" t="s">
        <v>1379</v>
      </c>
      <c r="G321" s="258" t="s">
        <v>1380</v>
      </c>
      <c r="H321" s="258"/>
      <c r="I321" s="258" t="s">
        <v>1375</v>
      </c>
      <c r="J321" s="258" t="s">
        <v>1270</v>
      </c>
      <c r="K321" s="227" t="s">
        <v>247</v>
      </c>
      <c r="L321" s="228">
        <f>IF(TYPE(VLOOKUP(K321,Catalogue!$F$2:$J$259,5,0))=16,0,VLOOKUP(K321,Catalogue!$F$2:$J$259,5,0))</f>
        <v>60000</v>
      </c>
      <c r="M321" s="227" t="s">
        <v>341</v>
      </c>
      <c r="N321" s="228">
        <f>IF(TYPE(VLOOKUP(M321,Catalogue!$F$2:$J$259,5,0))=16,0,VLOOKUP(M321,Catalogue!$F$2:$J$259,5,0))</f>
        <v>350000</v>
      </c>
      <c r="O321" s="227" t="s">
        <v>173</v>
      </c>
      <c r="P321" s="282" t="str">
        <f>IF(TYPE(VLOOKUP(O321,Catalogue!$F$2:$J$259,3,0))=16," ",VLOOKUP(O321,Catalogue!$F$2:$J$259,3,0))</f>
        <v>m2</v>
      </c>
      <c r="Q321" s="228">
        <f>IF(TYPE(VLOOKUP(O321,Catalogue!$F$2:$J$259,5,0))=16,0,VLOOKUP(O321,Catalogue!$F$2:$J$259,5,0))</f>
        <v>255000</v>
      </c>
      <c r="R321" s="227"/>
      <c r="S321" s="282" t="str">
        <f>IF(TYPE(VLOOKUP(R321,Catalogue!$F$2:$J$259,3,0))=16," ",VLOOKUP(R321,Catalogue!$F$2:$J$259,3,0))</f>
        <v xml:space="preserve"> </v>
      </c>
      <c r="T321" s="228">
        <f>IF(TYPE(VLOOKUP(R321,Catalogue!$F$2:$J$259,5,0))=16,0,VLOOKUP(R321,Catalogue!$F$2:$J$259,5,0))</f>
        <v>0</v>
      </c>
      <c r="U321" s="227"/>
      <c r="V321" s="227" t="str">
        <f>IF(TYPE(VLOOKUP(U321,Catalogue!$F$2:$J$259,3,0))=16," ",VLOOKUP(U321,Catalogue!$F$2:$J$259,3,0))</f>
        <v xml:space="preserve"> </v>
      </c>
      <c r="W321" s="228">
        <f>IF(TYPE(VLOOKUP(U321,Catalogue!$F$2:$J$259,5,0))=16,0,VLOOKUP(U321,Catalogue!$F$2:$J$259,5,0))</f>
        <v>0</v>
      </c>
      <c r="X321" s="256">
        <v>1.94</v>
      </c>
      <c r="Y321" s="256">
        <v>1.0900000000000001</v>
      </c>
      <c r="Z321" s="256">
        <v>1</v>
      </c>
      <c r="AA321" s="256">
        <f t="shared" si="47"/>
        <v>2.1146000000000003</v>
      </c>
      <c r="AB321" s="228">
        <f t="shared" si="43"/>
        <v>539223.00000000012</v>
      </c>
      <c r="AC321" s="228">
        <f t="shared" si="44"/>
        <v>0</v>
      </c>
      <c r="AD321" s="228">
        <f t="shared" si="45"/>
        <v>0</v>
      </c>
      <c r="AE321" s="231"/>
      <c r="AF321" s="227" t="str">
        <f>IF(TYPE(VLOOKUP(AE321,Catalogue!$F$2:$J$259,3,0))=16," ",VLOOKUP(AE321,Catalogue!$F$2:$J$259,3,0))</f>
        <v xml:space="preserve"> </v>
      </c>
      <c r="AG321" s="228">
        <f>IF(TYPE(VLOOKUP(AE321,Catalogue!$F$2:$J$259,5,0))=16,0,VLOOKUP(AE321,Catalogue!$F$2:$J$259,5,0))</f>
        <v>0</v>
      </c>
      <c r="AH321" s="227"/>
      <c r="AI321" s="228">
        <f t="shared" si="49"/>
        <v>0</v>
      </c>
      <c r="AJ321" s="228" t="s">
        <v>1134</v>
      </c>
      <c r="AK321" s="261">
        <f t="shared" si="46"/>
        <v>949223.00000000012</v>
      </c>
      <c r="AL321" s="297"/>
    </row>
    <row r="322" spans="1:38" ht="22.5">
      <c r="A322" s="305">
        <v>362</v>
      </c>
      <c r="B322" s="271"/>
      <c r="C322" s="258" t="s">
        <v>1381</v>
      </c>
      <c r="D322" s="258" t="s">
        <v>1382</v>
      </c>
      <c r="E322" s="258" t="s">
        <v>1383</v>
      </c>
      <c r="F322" s="258" t="s">
        <v>1384</v>
      </c>
      <c r="G322" s="258"/>
      <c r="H322" s="258"/>
      <c r="I322" s="258" t="s">
        <v>1375</v>
      </c>
      <c r="J322" s="258" t="s">
        <v>1270</v>
      </c>
      <c r="K322" s="227" t="s">
        <v>247</v>
      </c>
      <c r="L322" s="228">
        <f>IF(TYPE(VLOOKUP(K322,Catalogue!$F$2:$J$259,5,0))=16,0,VLOOKUP(K322,Catalogue!$F$2:$J$259,5,0))</f>
        <v>60000</v>
      </c>
      <c r="M322" s="227" t="s">
        <v>341</v>
      </c>
      <c r="N322" s="228">
        <f>IF(TYPE(VLOOKUP(M322,Catalogue!$F$2:$J$259,5,0))=16,0,VLOOKUP(M322,Catalogue!$F$2:$J$259,5,0))</f>
        <v>350000</v>
      </c>
      <c r="O322" s="227" t="s">
        <v>182</v>
      </c>
      <c r="P322" s="282" t="str">
        <f>IF(TYPE(VLOOKUP(O322,Catalogue!$F$2:$J$259,3,0))=16," ",VLOOKUP(O322,Catalogue!$F$2:$J$259,3,0))</f>
        <v>m2</v>
      </c>
      <c r="Q322" s="228">
        <f>IF(TYPE(VLOOKUP(O322,Catalogue!$F$2:$J$259,5,0))=16,0,VLOOKUP(O322,Catalogue!$F$2:$J$259,5,0))</f>
        <v>355000</v>
      </c>
      <c r="R322" s="227" t="s">
        <v>280</v>
      </c>
      <c r="S322" s="282" t="str">
        <f>IF(TYPE(VLOOKUP(R322,Catalogue!$F$2:$J$259,3,0))=16," ",VLOOKUP(R322,Catalogue!$F$2:$J$259,3,0))</f>
        <v>m2</v>
      </c>
      <c r="T322" s="228">
        <f>IF(TYPE(VLOOKUP(R322,Catalogue!$F$2:$J$259,5,0))=16,0,VLOOKUP(R322,Catalogue!$F$2:$J$259,5,0))</f>
        <v>60000</v>
      </c>
      <c r="U322" s="227"/>
      <c r="V322" s="227" t="str">
        <f>IF(TYPE(VLOOKUP(U322,Catalogue!$F$2:$J$259,3,0))=16," ",VLOOKUP(U322,Catalogue!$F$2:$J$259,3,0))</f>
        <v xml:space="preserve"> </v>
      </c>
      <c r="W322" s="228">
        <f>IF(TYPE(VLOOKUP(U322,Catalogue!$F$2:$J$259,5,0))=16,0,VLOOKUP(U322,Catalogue!$F$2:$J$259,5,0))</f>
        <v>0</v>
      </c>
      <c r="X322" s="256">
        <v>0.93</v>
      </c>
      <c r="Y322" s="256">
        <v>0.7</v>
      </c>
      <c r="Z322" s="256">
        <v>2</v>
      </c>
      <c r="AA322" s="256">
        <f t="shared" si="47"/>
        <v>1.302</v>
      </c>
      <c r="AB322" s="228">
        <f t="shared" si="43"/>
        <v>462210</v>
      </c>
      <c r="AC322" s="228">
        <f t="shared" si="44"/>
        <v>78120</v>
      </c>
      <c r="AD322" s="228">
        <f t="shared" si="45"/>
        <v>0</v>
      </c>
      <c r="AE322" s="231"/>
      <c r="AF322" s="227" t="str">
        <f>IF(TYPE(VLOOKUP(AE322,Catalogue!$F$2:$J$259,3,0))=16," ",VLOOKUP(AE322,Catalogue!$F$2:$J$259,3,0))</f>
        <v xml:space="preserve"> </v>
      </c>
      <c r="AG322" s="228">
        <f>IF(TYPE(VLOOKUP(AE322,Catalogue!$F$2:$J$259,5,0))=16,0,VLOOKUP(AE322,Catalogue!$F$2:$J$259,5,0))</f>
        <v>0</v>
      </c>
      <c r="AH322" s="227"/>
      <c r="AI322" s="228">
        <f t="shared" si="49"/>
        <v>0</v>
      </c>
      <c r="AJ322" s="228" t="s">
        <v>939</v>
      </c>
      <c r="AK322" s="261">
        <f t="shared" si="46"/>
        <v>950330</v>
      </c>
      <c r="AL322" s="297"/>
    </row>
    <row r="323" spans="1:38">
      <c r="A323" s="402">
        <v>363</v>
      </c>
      <c r="B323" s="271"/>
      <c r="C323" s="258" t="s">
        <v>1385</v>
      </c>
      <c r="D323" s="258" t="s">
        <v>1386</v>
      </c>
      <c r="E323" s="258" t="s">
        <v>1387</v>
      </c>
      <c r="F323" s="258" t="s">
        <v>1388</v>
      </c>
      <c r="G323" s="258"/>
      <c r="H323" s="258"/>
      <c r="I323" s="258" t="s">
        <v>1375</v>
      </c>
      <c r="J323" s="258" t="s">
        <v>1270</v>
      </c>
      <c r="K323" s="227" t="s">
        <v>247</v>
      </c>
      <c r="L323" s="228">
        <f>IF(TYPE(VLOOKUP(K323,Catalogue!$F$2:$J$259,5,0))=16,0,VLOOKUP(K323,Catalogue!$F$2:$J$259,5,0))</f>
        <v>60000</v>
      </c>
      <c r="M323" s="227" t="s">
        <v>341</v>
      </c>
      <c r="N323" s="228">
        <f>IF(TYPE(VLOOKUP(M323,Catalogue!$F$2:$J$259,5,0))=16,0,VLOOKUP(M323,Catalogue!$F$2:$J$259,5,0))</f>
        <v>350000</v>
      </c>
      <c r="O323" s="227" t="s">
        <v>173</v>
      </c>
      <c r="P323" s="282" t="str">
        <f>IF(TYPE(VLOOKUP(O323,Catalogue!$F$2:$J$259,3,0))=16," ",VLOOKUP(O323,Catalogue!$F$2:$J$259,3,0))</f>
        <v>m2</v>
      </c>
      <c r="Q323" s="228">
        <f>IF(TYPE(VLOOKUP(O323,Catalogue!$F$2:$J$259,5,0))=16,0,VLOOKUP(O323,Catalogue!$F$2:$J$259,5,0))</f>
        <v>255000</v>
      </c>
      <c r="R323" s="227"/>
      <c r="S323" s="282" t="str">
        <f>IF(TYPE(VLOOKUP(R323,Catalogue!$F$2:$J$259,3,0))=16," ",VLOOKUP(R323,Catalogue!$F$2:$J$259,3,0))</f>
        <v xml:space="preserve"> </v>
      </c>
      <c r="T323" s="228">
        <f>IF(TYPE(VLOOKUP(R323,Catalogue!$F$2:$J$259,5,0))=16,0,VLOOKUP(R323,Catalogue!$F$2:$J$259,5,0))</f>
        <v>0</v>
      </c>
      <c r="U323" s="227"/>
      <c r="V323" s="227" t="str">
        <f>IF(TYPE(VLOOKUP(U323,Catalogue!$F$2:$J$259,3,0))=16," ",VLOOKUP(U323,Catalogue!$F$2:$J$259,3,0))</f>
        <v xml:space="preserve"> </v>
      </c>
      <c r="W323" s="228">
        <f>IF(TYPE(VLOOKUP(U323,Catalogue!$F$2:$J$259,5,0))=16,0,VLOOKUP(U323,Catalogue!$F$2:$J$259,5,0))</f>
        <v>0</v>
      </c>
      <c r="X323" s="256">
        <v>1.75</v>
      </c>
      <c r="Y323" s="256">
        <v>1.03</v>
      </c>
      <c r="Z323" s="256">
        <v>1</v>
      </c>
      <c r="AA323" s="256">
        <f t="shared" si="47"/>
        <v>1.8025</v>
      </c>
      <c r="AB323" s="228">
        <f t="shared" si="43"/>
        <v>459637.5</v>
      </c>
      <c r="AC323" s="228">
        <f t="shared" si="44"/>
        <v>0</v>
      </c>
      <c r="AD323" s="228">
        <f t="shared" si="45"/>
        <v>0</v>
      </c>
      <c r="AE323" s="231"/>
      <c r="AF323" s="227" t="str">
        <f>IF(TYPE(VLOOKUP(AE323,Catalogue!$F$2:$J$259,3,0))=16," ",VLOOKUP(AE323,Catalogue!$F$2:$J$259,3,0))</f>
        <v xml:space="preserve"> </v>
      </c>
      <c r="AG323" s="228">
        <f>IF(TYPE(VLOOKUP(AE323,Catalogue!$F$2:$J$259,5,0))=16,0,VLOOKUP(AE323,Catalogue!$F$2:$J$259,5,0))</f>
        <v>0</v>
      </c>
      <c r="AH323" s="227"/>
      <c r="AI323" s="228">
        <f t="shared" si="49"/>
        <v>0</v>
      </c>
      <c r="AJ323" s="228" t="s">
        <v>939</v>
      </c>
      <c r="AK323" s="261">
        <f t="shared" si="46"/>
        <v>869637.5</v>
      </c>
      <c r="AL323" s="297"/>
    </row>
    <row r="324" spans="1:38">
      <c r="A324" s="402"/>
      <c r="B324" s="271"/>
      <c r="C324" s="258" t="s">
        <v>1385</v>
      </c>
      <c r="D324" s="258" t="s">
        <v>1386</v>
      </c>
      <c r="E324" s="258" t="s">
        <v>1387</v>
      </c>
      <c r="F324" s="258" t="s">
        <v>1388</v>
      </c>
      <c r="G324" s="258"/>
      <c r="H324" s="258"/>
      <c r="I324" s="258" t="s">
        <v>1375</v>
      </c>
      <c r="J324" s="258" t="s">
        <v>1270</v>
      </c>
      <c r="K324" s="227"/>
      <c r="L324" s="228"/>
      <c r="M324" s="227"/>
      <c r="N324" s="228"/>
      <c r="O324" s="227" t="s">
        <v>182</v>
      </c>
      <c r="P324" s="282" t="str">
        <f>IF(TYPE(VLOOKUP(O324,Catalogue!$F$2:$J$259,3,0))=16," ",VLOOKUP(O324,Catalogue!$F$2:$J$259,3,0))</f>
        <v>m2</v>
      </c>
      <c r="Q324" s="228">
        <f>IF(TYPE(VLOOKUP(O324,Catalogue!$F$2:$J$259,5,0))=16,0,VLOOKUP(O324,Catalogue!$F$2:$J$259,5,0))</f>
        <v>355000</v>
      </c>
      <c r="R324" s="227" t="s">
        <v>280</v>
      </c>
      <c r="S324" s="282" t="str">
        <f>IF(TYPE(VLOOKUP(R324,Catalogue!$F$2:$J$259,3,0))=16," ",VLOOKUP(R324,Catalogue!$F$2:$J$259,3,0))</f>
        <v>m2</v>
      </c>
      <c r="T324" s="228">
        <f>IF(TYPE(VLOOKUP(R324,Catalogue!$F$2:$J$259,5,0))=16,0,VLOOKUP(R324,Catalogue!$F$2:$J$259,5,0))</f>
        <v>60000</v>
      </c>
      <c r="U324" s="227"/>
      <c r="V324" s="227"/>
      <c r="W324" s="228">
        <f>IF(TYPE(VLOOKUP(U324,Catalogue!$F$2:$J$259,5,0))=16,0,VLOOKUP(U324,Catalogue!$F$2:$J$259,5,0))</f>
        <v>0</v>
      </c>
      <c r="X324" s="256">
        <v>1.79</v>
      </c>
      <c r="Y324" s="256">
        <v>0.84</v>
      </c>
      <c r="Z324" s="256">
        <v>1</v>
      </c>
      <c r="AA324" s="256">
        <f t="shared" si="47"/>
        <v>1.5036</v>
      </c>
      <c r="AB324" s="228">
        <f t="shared" si="43"/>
        <v>533778</v>
      </c>
      <c r="AC324" s="228">
        <f t="shared" si="44"/>
        <v>90216</v>
      </c>
      <c r="AD324" s="228">
        <f t="shared" si="45"/>
        <v>0</v>
      </c>
      <c r="AE324" s="231"/>
      <c r="AF324" s="227"/>
      <c r="AG324" s="228">
        <f>IF(TYPE(VLOOKUP(AE324,Catalogue!$F$2:$J$259,5,0))=16,0,VLOOKUP(AE324,Catalogue!$F$2:$J$259,5,0))</f>
        <v>0</v>
      </c>
      <c r="AH324" s="227"/>
      <c r="AI324" s="228">
        <f t="shared" si="49"/>
        <v>0</v>
      </c>
      <c r="AJ324" s="228" t="s">
        <v>918</v>
      </c>
      <c r="AK324" s="261">
        <f t="shared" si="46"/>
        <v>623994</v>
      </c>
      <c r="AL324" s="297"/>
    </row>
    <row r="325" spans="1:38">
      <c r="A325" s="402"/>
      <c r="B325" s="271"/>
      <c r="C325" s="258" t="s">
        <v>1385</v>
      </c>
      <c r="D325" s="258" t="s">
        <v>1386</v>
      </c>
      <c r="E325" s="258" t="s">
        <v>1387</v>
      </c>
      <c r="F325" s="258" t="s">
        <v>1388</v>
      </c>
      <c r="G325" s="258"/>
      <c r="H325" s="258"/>
      <c r="I325" s="258" t="s">
        <v>1375</v>
      </c>
      <c r="J325" s="258" t="s">
        <v>1270</v>
      </c>
      <c r="K325" s="227"/>
      <c r="L325" s="228">
        <f>IF(TYPE(VLOOKUP(K325,Catalogue!$F$2:$J$259,5,0))=16,0,VLOOKUP(K325,Catalogue!$F$2:$J$259,5,0))</f>
        <v>0</v>
      </c>
      <c r="M325" s="227"/>
      <c r="N325" s="228">
        <f>IF(TYPE(VLOOKUP(M325,Catalogue!$F$2:$J$259,5,0))=16,0,VLOOKUP(M325,Catalogue!$F$2:$J$259,5,0))</f>
        <v>0</v>
      </c>
      <c r="O325" s="227" t="s">
        <v>182</v>
      </c>
      <c r="P325" s="282" t="str">
        <f>IF(TYPE(VLOOKUP(O325,Catalogue!$F$2:$J$259,3,0))=16," ",VLOOKUP(O325,Catalogue!$F$2:$J$259,3,0))</f>
        <v>m2</v>
      </c>
      <c r="Q325" s="228">
        <f>IF(TYPE(VLOOKUP(O325,Catalogue!$F$2:$J$259,5,0))=16,0,VLOOKUP(O325,Catalogue!$F$2:$J$259,5,0))</f>
        <v>355000</v>
      </c>
      <c r="R325" s="227" t="s">
        <v>280</v>
      </c>
      <c r="S325" s="282" t="str">
        <f>IF(TYPE(VLOOKUP(R325,Catalogue!$F$2:$J$259,3,0))=16," ",VLOOKUP(R325,Catalogue!$F$2:$J$259,3,0))</f>
        <v>m2</v>
      </c>
      <c r="T325" s="228">
        <f>IF(TYPE(VLOOKUP(R325,Catalogue!$F$2:$J$259,5,0))=16,0,VLOOKUP(R325,Catalogue!$F$2:$J$259,5,0))</f>
        <v>60000</v>
      </c>
      <c r="U325" s="227"/>
      <c r="V325" s="227" t="str">
        <f>IF(TYPE(VLOOKUP(U325,Catalogue!$F$2:$J$259,3,0))=16," ",VLOOKUP(U325,Catalogue!$F$2:$J$259,3,0))</f>
        <v xml:space="preserve"> </v>
      </c>
      <c r="W325" s="228">
        <f>IF(TYPE(VLOOKUP(U325,Catalogue!$F$2:$J$259,5,0))=16,0,VLOOKUP(U325,Catalogue!$F$2:$J$259,5,0))</f>
        <v>0</v>
      </c>
      <c r="X325" s="256">
        <v>0.81</v>
      </c>
      <c r="Y325" s="256">
        <v>0.84</v>
      </c>
      <c r="Z325" s="256">
        <v>1</v>
      </c>
      <c r="AA325" s="256">
        <f t="shared" si="47"/>
        <v>0.6804</v>
      </c>
      <c r="AB325" s="228">
        <f t="shared" si="43"/>
        <v>241542</v>
      </c>
      <c r="AC325" s="228">
        <f t="shared" si="44"/>
        <v>40824</v>
      </c>
      <c r="AD325" s="228">
        <f t="shared" si="45"/>
        <v>0</v>
      </c>
      <c r="AE325" s="231"/>
      <c r="AF325" s="227" t="str">
        <f>IF(TYPE(VLOOKUP(AE325,Catalogue!$F$2:$J$259,3,0))=16," ",VLOOKUP(AE325,Catalogue!$F$2:$J$259,3,0))</f>
        <v xml:space="preserve"> </v>
      </c>
      <c r="AG325" s="228">
        <f>IF(TYPE(VLOOKUP(AE325,Catalogue!$F$2:$J$259,5,0))=16,0,VLOOKUP(AE325,Catalogue!$F$2:$J$259,5,0))</f>
        <v>0</v>
      </c>
      <c r="AH325" s="227"/>
      <c r="AI325" s="228">
        <f t="shared" si="49"/>
        <v>0</v>
      </c>
      <c r="AJ325" s="228" t="s">
        <v>923</v>
      </c>
      <c r="AK325" s="261">
        <f t="shared" si="46"/>
        <v>282366</v>
      </c>
      <c r="AL325" s="297"/>
    </row>
    <row r="326" spans="1:38">
      <c r="A326" s="402"/>
      <c r="B326" s="271"/>
      <c r="C326" s="258" t="s">
        <v>1385</v>
      </c>
      <c r="D326" s="258" t="s">
        <v>1386</v>
      </c>
      <c r="E326" s="258" t="s">
        <v>1387</v>
      </c>
      <c r="F326" s="258" t="s">
        <v>1388</v>
      </c>
      <c r="G326" s="258"/>
      <c r="H326" s="258"/>
      <c r="I326" s="258" t="s">
        <v>1375</v>
      </c>
      <c r="J326" s="258" t="s">
        <v>1270</v>
      </c>
      <c r="K326" s="227"/>
      <c r="L326" s="228">
        <f>IF(TYPE(VLOOKUP(K326,Catalogue!$F$2:$J$259,5,0))=16,0,VLOOKUP(K326,Catalogue!$F$2:$J$259,5,0))</f>
        <v>0</v>
      </c>
      <c r="M326" s="227"/>
      <c r="N326" s="228">
        <f>IF(TYPE(VLOOKUP(M326,Catalogue!$F$2:$J$259,5,0))=16,0,VLOOKUP(M326,Catalogue!$F$2:$J$259,5,0))</f>
        <v>0</v>
      </c>
      <c r="O326" s="227" t="s">
        <v>182</v>
      </c>
      <c r="P326" s="282" t="str">
        <f>IF(TYPE(VLOOKUP(O326,Catalogue!$F$2:$J$259,3,0))=16," ",VLOOKUP(O326,Catalogue!$F$2:$J$259,3,0))</f>
        <v>m2</v>
      </c>
      <c r="Q326" s="228">
        <f>IF(TYPE(VLOOKUP(O326,Catalogue!$F$2:$J$259,5,0))=16,0,VLOOKUP(O326,Catalogue!$F$2:$J$259,5,0))</f>
        <v>355000</v>
      </c>
      <c r="R326" s="227" t="s">
        <v>280</v>
      </c>
      <c r="S326" s="282" t="str">
        <f>IF(TYPE(VLOOKUP(R326,Catalogue!$F$2:$J$259,3,0))=16," ",VLOOKUP(R326,Catalogue!$F$2:$J$259,3,0))</f>
        <v>m2</v>
      </c>
      <c r="T326" s="228">
        <f>IF(TYPE(VLOOKUP(R326,Catalogue!$F$2:$J$259,5,0))=16,0,VLOOKUP(R326,Catalogue!$F$2:$J$259,5,0))</f>
        <v>60000</v>
      </c>
      <c r="U326" s="227"/>
      <c r="V326" s="227" t="str">
        <f>IF(TYPE(VLOOKUP(U326,Catalogue!$F$2:$J$259,3,0))=16," ",VLOOKUP(U326,Catalogue!$F$2:$J$259,3,0))</f>
        <v xml:space="preserve"> </v>
      </c>
      <c r="W326" s="228">
        <f>IF(TYPE(VLOOKUP(U326,Catalogue!$F$2:$J$259,5,0))=16,0,VLOOKUP(U326,Catalogue!$F$2:$J$259,5,0))</f>
        <v>0</v>
      </c>
      <c r="X326" s="256">
        <v>0.98</v>
      </c>
      <c r="Y326" s="256">
        <v>0.84</v>
      </c>
      <c r="Z326" s="256">
        <v>2</v>
      </c>
      <c r="AA326" s="256">
        <f t="shared" si="47"/>
        <v>1.6463999999999999</v>
      </c>
      <c r="AB326" s="228">
        <f t="shared" si="43"/>
        <v>584472</v>
      </c>
      <c r="AC326" s="228">
        <f t="shared" si="44"/>
        <v>98783.999999999985</v>
      </c>
      <c r="AD326" s="228">
        <f t="shared" si="45"/>
        <v>0</v>
      </c>
      <c r="AE326" s="231"/>
      <c r="AF326" s="227" t="str">
        <f>IF(TYPE(VLOOKUP(AE326,Catalogue!$F$2:$J$259,3,0))=16," ",VLOOKUP(AE326,Catalogue!$F$2:$J$259,3,0))</f>
        <v xml:space="preserve"> </v>
      </c>
      <c r="AG326" s="228">
        <f>IF(TYPE(VLOOKUP(AE326,Catalogue!$F$2:$J$259,5,0))=16,0,VLOOKUP(AE326,Catalogue!$F$2:$J$259,5,0))</f>
        <v>0</v>
      </c>
      <c r="AH326" s="227"/>
      <c r="AI326" s="228">
        <f t="shared" si="49"/>
        <v>0</v>
      </c>
      <c r="AJ326" s="228" t="s">
        <v>1555</v>
      </c>
      <c r="AK326" s="261">
        <f t="shared" si="46"/>
        <v>683256</v>
      </c>
      <c r="AL326" s="297"/>
    </row>
    <row r="327" spans="1:38">
      <c r="A327" s="403">
        <v>364</v>
      </c>
      <c r="B327" s="271"/>
      <c r="C327" s="258" t="s">
        <v>1389</v>
      </c>
      <c r="D327" s="258" t="s">
        <v>1390</v>
      </c>
      <c r="E327" s="258">
        <v>4</v>
      </c>
      <c r="F327" s="258" t="s">
        <v>1391</v>
      </c>
      <c r="G327" s="258"/>
      <c r="H327" s="258"/>
      <c r="I327" s="258" t="s">
        <v>1375</v>
      </c>
      <c r="J327" s="258" t="s">
        <v>1270</v>
      </c>
      <c r="K327" s="227" t="s">
        <v>247</v>
      </c>
      <c r="L327" s="228">
        <f>IF(TYPE(VLOOKUP(K327,Catalogue!$F$2:$J$259,5,0))=16,0,VLOOKUP(K327,Catalogue!$F$2:$J$259,5,0))</f>
        <v>60000</v>
      </c>
      <c r="M327" s="227" t="s">
        <v>341</v>
      </c>
      <c r="N327" s="228">
        <f>IF(TYPE(VLOOKUP(M327,Catalogue!$F$2:$J$259,5,0))=16,0,VLOOKUP(M327,Catalogue!$F$2:$J$259,5,0))</f>
        <v>350000</v>
      </c>
      <c r="O327" s="227" t="s">
        <v>59</v>
      </c>
      <c r="P327" s="282" t="str">
        <f>IF(TYPE(VLOOKUP(O327,Catalogue!$F$2:$J$259,3,0))=16," ",VLOOKUP(O327,Catalogue!$F$2:$J$259,3,0))</f>
        <v>m2</v>
      </c>
      <c r="Q327" s="228">
        <f>IF(TYPE(VLOOKUP(O327,Catalogue!$F$2:$J$259,5,0))=16,0,VLOOKUP(O327,Catalogue!$F$2:$J$259,5,0))</f>
        <v>248000</v>
      </c>
      <c r="R327" s="227" t="s">
        <v>280</v>
      </c>
      <c r="S327" s="282" t="str">
        <f>IF(TYPE(VLOOKUP(R327,Catalogue!$F$2:$J$259,3,0))=16," ",VLOOKUP(R327,Catalogue!$F$2:$J$259,3,0))</f>
        <v>m2</v>
      </c>
      <c r="T327" s="228">
        <f>IF(TYPE(VLOOKUP(R327,Catalogue!$F$2:$J$259,5,0))=16,0,VLOOKUP(R327,Catalogue!$F$2:$J$259,5,0))</f>
        <v>60000</v>
      </c>
      <c r="U327" s="227" t="s">
        <v>220</v>
      </c>
      <c r="V327" s="227" t="str">
        <f>IF(TYPE(VLOOKUP(U327,Catalogue!$F$2:$J$259,3,0))=16," ",VLOOKUP(U327,Catalogue!$F$2:$J$259,3,0))</f>
        <v>m2</v>
      </c>
      <c r="W327" s="228">
        <f>IF(TYPE(VLOOKUP(U327,Catalogue!$F$2:$J$259,5,0))=16,0,VLOOKUP(U327,Catalogue!$F$2:$J$259,5,0))</f>
        <v>175000</v>
      </c>
      <c r="X327" s="256">
        <v>4.62</v>
      </c>
      <c r="Y327" s="256">
        <v>2.4</v>
      </c>
      <c r="Z327" s="256">
        <v>1</v>
      </c>
      <c r="AA327" s="256">
        <f t="shared" si="47"/>
        <v>11.087999999999999</v>
      </c>
      <c r="AB327" s="228">
        <f t="shared" si="43"/>
        <v>2749824</v>
      </c>
      <c r="AC327" s="228">
        <f t="shared" si="44"/>
        <v>665280</v>
      </c>
      <c r="AD327" s="228">
        <f t="shared" si="45"/>
        <v>1940399.9999999998</v>
      </c>
      <c r="AE327" s="227" t="s">
        <v>104</v>
      </c>
      <c r="AF327" s="227" t="str">
        <f>IF(TYPE(VLOOKUP(AE327,Catalogue!$F$2:$J$259,3,0))=16," ",VLOOKUP(AE327,Catalogue!$F$2:$J$259,3,0))</f>
        <v>Job</v>
      </c>
      <c r="AG327" s="228">
        <f>IF(TYPE(VLOOKUP(AE327,Catalogue!$F$2:$J$259,5,0))=16,0,VLOOKUP(AE327,Catalogue!$F$2:$J$259,5,0))</f>
        <v>150000</v>
      </c>
      <c r="AH327" s="227">
        <v>1</v>
      </c>
      <c r="AI327" s="228">
        <f t="shared" si="49"/>
        <v>150000</v>
      </c>
      <c r="AJ327" s="228" t="s">
        <v>925</v>
      </c>
      <c r="AK327" s="261">
        <f t="shared" si="46"/>
        <v>5915504</v>
      </c>
      <c r="AL327" s="297"/>
    </row>
    <row r="328" spans="1:38">
      <c r="A328" s="403"/>
      <c r="B328" s="271"/>
      <c r="C328" s="258" t="s">
        <v>1389</v>
      </c>
      <c r="D328" s="258" t="s">
        <v>1390</v>
      </c>
      <c r="E328" s="258">
        <v>4</v>
      </c>
      <c r="F328" s="258" t="s">
        <v>1391</v>
      </c>
      <c r="G328" s="258"/>
      <c r="H328" s="258"/>
      <c r="I328" s="258" t="s">
        <v>1375</v>
      </c>
      <c r="J328" s="258" t="s">
        <v>1270</v>
      </c>
      <c r="K328" s="227"/>
      <c r="L328" s="228">
        <f>IF(TYPE(VLOOKUP(K328,Catalogue!$F$2:$J$259,5,0))=16,0,VLOOKUP(K328,Catalogue!$F$2:$J$259,5,0))</f>
        <v>0</v>
      </c>
      <c r="M328" s="227"/>
      <c r="N328" s="228">
        <f>IF(TYPE(VLOOKUP(M328,Catalogue!$F$2:$J$259,5,0))=16,0,VLOOKUP(M328,Catalogue!$F$2:$J$259,5,0))</f>
        <v>0</v>
      </c>
      <c r="O328" s="227"/>
      <c r="P328" s="282" t="str">
        <f>IF(TYPE(VLOOKUP(O328,Catalogue!$F$2:$J$259,3,0))=16," ",VLOOKUP(O328,Catalogue!$F$2:$J$259,3,0))</f>
        <v xml:space="preserve"> </v>
      </c>
      <c r="Q328" s="228">
        <f>IF(TYPE(VLOOKUP(O328,Catalogue!$F$2:$J$259,5,0))=16,0,VLOOKUP(O328,Catalogue!$F$2:$J$259,5,0))</f>
        <v>0</v>
      </c>
      <c r="R328" s="227"/>
      <c r="S328" s="282" t="str">
        <f>IF(TYPE(VLOOKUP(R328,Catalogue!$F$2:$J$259,3,0))=16," ",VLOOKUP(R328,Catalogue!$F$2:$J$259,3,0))</f>
        <v xml:space="preserve"> </v>
      </c>
      <c r="T328" s="228">
        <f>IF(TYPE(VLOOKUP(R328,Catalogue!$F$2:$J$259,5,0))=16,0,VLOOKUP(R328,Catalogue!$F$2:$J$259,5,0))</f>
        <v>0</v>
      </c>
      <c r="U328" s="227"/>
      <c r="V328" s="227" t="str">
        <f>IF(TYPE(VLOOKUP(U328,Catalogue!$F$2:$J$259,3,0))=16," ",VLOOKUP(U328,Catalogue!$F$2:$J$259,3,0))</f>
        <v xml:space="preserve"> </v>
      </c>
      <c r="W328" s="228">
        <f>IF(TYPE(VLOOKUP(U328,Catalogue!$F$2:$J$259,5,0))=16,0,VLOOKUP(U328,Catalogue!$F$2:$J$259,5,0))</f>
        <v>0</v>
      </c>
      <c r="X328" s="256"/>
      <c r="Y328" s="256"/>
      <c r="Z328" s="256"/>
      <c r="AA328" s="256">
        <f t="shared" si="47"/>
        <v>0</v>
      </c>
      <c r="AB328" s="228">
        <f t="shared" si="43"/>
        <v>0</v>
      </c>
      <c r="AC328" s="228">
        <f t="shared" si="44"/>
        <v>0</v>
      </c>
      <c r="AD328" s="228">
        <f t="shared" si="45"/>
        <v>0</v>
      </c>
      <c r="AE328" s="227" t="s">
        <v>145</v>
      </c>
      <c r="AF328" s="227" t="str">
        <f>IF(TYPE(VLOOKUP(AE328,Catalogue!$F$2:$J$259,3,0))=16," ",VLOOKUP(AE328,Catalogue!$F$2:$J$259,3,0))</f>
        <v>Job</v>
      </c>
      <c r="AG328" s="228">
        <f>IF(TYPE(VLOOKUP(AE328,Catalogue!$F$2:$J$259,5,0))=16,0,VLOOKUP(AE328,Catalogue!$F$2:$J$259,5,0))</f>
        <v>15000</v>
      </c>
      <c r="AH328" s="227">
        <v>1</v>
      </c>
      <c r="AI328" s="228">
        <f t="shared" si="49"/>
        <v>15000</v>
      </c>
      <c r="AJ328" s="228"/>
      <c r="AK328" s="261">
        <f t="shared" si="46"/>
        <v>15000</v>
      </c>
      <c r="AL328" s="297"/>
    </row>
    <row r="329" spans="1:38">
      <c r="A329" s="401"/>
      <c r="B329" s="271"/>
      <c r="C329" s="258" t="s">
        <v>1389</v>
      </c>
      <c r="D329" s="258" t="s">
        <v>1390</v>
      </c>
      <c r="E329" s="258">
        <v>4</v>
      </c>
      <c r="F329" s="258" t="s">
        <v>1391</v>
      </c>
      <c r="G329" s="258"/>
      <c r="H329" s="258"/>
      <c r="I329" s="258" t="s">
        <v>1375</v>
      </c>
      <c r="J329" s="258" t="s">
        <v>1270</v>
      </c>
      <c r="K329" s="227"/>
      <c r="L329" s="228">
        <f>IF(TYPE(VLOOKUP(K329,Catalogue!$F$2:$J$259,5,0))=16,0,VLOOKUP(K329,Catalogue!$F$2:$J$259,5,0))</f>
        <v>0</v>
      </c>
      <c r="M329" s="227"/>
      <c r="N329" s="228">
        <f>IF(TYPE(VLOOKUP(M329,Catalogue!$F$2:$J$259,5,0))=16,0,VLOOKUP(M329,Catalogue!$F$2:$J$259,5,0))</f>
        <v>0</v>
      </c>
      <c r="O329" s="227"/>
      <c r="P329" s="282" t="str">
        <f>IF(TYPE(VLOOKUP(O329,Catalogue!$F$2:$J$259,3,0))=16," ",VLOOKUP(O329,Catalogue!$F$2:$J$259,3,0))</f>
        <v xml:space="preserve"> </v>
      </c>
      <c r="Q329" s="228">
        <f>IF(TYPE(VLOOKUP(O329,Catalogue!$F$2:$J$259,5,0))=16,0,VLOOKUP(O329,Catalogue!$F$2:$J$259,5,0))</f>
        <v>0</v>
      </c>
      <c r="R329" s="227"/>
      <c r="S329" s="282" t="str">
        <f>IF(TYPE(VLOOKUP(R329,Catalogue!$F$2:$J$259,3,0))=16," ",VLOOKUP(R329,Catalogue!$F$2:$J$259,3,0))</f>
        <v xml:space="preserve"> </v>
      </c>
      <c r="T329" s="228">
        <f>IF(TYPE(VLOOKUP(R329,Catalogue!$F$2:$J$259,5,0))=16,0,VLOOKUP(R329,Catalogue!$F$2:$J$259,5,0))</f>
        <v>0</v>
      </c>
      <c r="U329" s="227"/>
      <c r="V329" s="227" t="str">
        <f>IF(TYPE(VLOOKUP(U329,Catalogue!$F$2:$J$259,3,0))=16," ",VLOOKUP(U329,Catalogue!$F$2:$J$259,3,0))</f>
        <v xml:space="preserve"> </v>
      </c>
      <c r="W329" s="228">
        <f>IF(TYPE(VLOOKUP(U329,Catalogue!$F$2:$J$259,5,0))=16,0,VLOOKUP(U329,Catalogue!$F$2:$J$259,5,0))</f>
        <v>0</v>
      </c>
      <c r="X329" s="256"/>
      <c r="Y329" s="256"/>
      <c r="Z329" s="256"/>
      <c r="AA329" s="256">
        <f t="shared" si="47"/>
        <v>0</v>
      </c>
      <c r="AB329" s="228">
        <f t="shared" si="43"/>
        <v>0</v>
      </c>
      <c r="AC329" s="228">
        <f t="shared" si="44"/>
        <v>0</v>
      </c>
      <c r="AD329" s="228">
        <f t="shared" si="45"/>
        <v>0</v>
      </c>
      <c r="AE329" s="227" t="s">
        <v>148</v>
      </c>
      <c r="AF329" s="227" t="str">
        <f>IF(TYPE(VLOOKUP(AE329,Catalogue!$F$2:$J$259,3,0))=16," ",VLOOKUP(AE329,Catalogue!$F$2:$J$259,3,0))</f>
        <v>Job</v>
      </c>
      <c r="AG329" s="228">
        <f>IF(TYPE(VLOOKUP(AE329,Catalogue!$F$2:$J$259,5,0))=16,0,VLOOKUP(AE329,Catalogue!$F$2:$J$259,5,0))</f>
        <v>300000</v>
      </c>
      <c r="AH329" s="227">
        <v>1</v>
      </c>
      <c r="AI329" s="228">
        <f t="shared" si="49"/>
        <v>300000</v>
      </c>
      <c r="AJ329" s="228"/>
      <c r="AK329" s="261">
        <f t="shared" si="46"/>
        <v>300000</v>
      </c>
      <c r="AL329" s="297"/>
    </row>
    <row r="330" spans="1:38" ht="22.5">
      <c r="A330" s="304">
        <v>365</v>
      </c>
      <c r="B330" s="271"/>
      <c r="C330" s="258" t="s">
        <v>1392</v>
      </c>
      <c r="D330" s="258" t="s">
        <v>1393</v>
      </c>
      <c r="E330" s="258">
        <v>531</v>
      </c>
      <c r="F330" s="258" t="s">
        <v>1094</v>
      </c>
      <c r="G330" s="258"/>
      <c r="H330" s="258"/>
      <c r="I330" s="258" t="s">
        <v>1394</v>
      </c>
      <c r="J330" s="258" t="s">
        <v>1270</v>
      </c>
      <c r="K330" s="227" t="s">
        <v>247</v>
      </c>
      <c r="L330" s="228">
        <f>IF(TYPE(VLOOKUP(K330,Catalogue!$F$2:$J$259,5,0))=16,0,VLOOKUP(K330,Catalogue!$F$2:$J$259,5,0))</f>
        <v>60000</v>
      </c>
      <c r="M330" s="227" t="s">
        <v>341</v>
      </c>
      <c r="N330" s="228">
        <f>IF(TYPE(VLOOKUP(M330,Catalogue!$F$2:$J$259,5,0))=16,0,VLOOKUP(M330,Catalogue!$F$2:$J$259,5,0))</f>
        <v>350000</v>
      </c>
      <c r="O330" s="227" t="s">
        <v>173</v>
      </c>
      <c r="P330" s="282" t="str">
        <f>IF(TYPE(VLOOKUP(O330,Catalogue!$F$2:$J$259,3,0))=16," ",VLOOKUP(O330,Catalogue!$F$2:$J$259,3,0))</f>
        <v>m2</v>
      </c>
      <c r="Q330" s="228">
        <f>IF(TYPE(VLOOKUP(O330,Catalogue!$F$2:$J$259,5,0))=16,0,VLOOKUP(O330,Catalogue!$F$2:$J$259,5,0))</f>
        <v>255000</v>
      </c>
      <c r="R330" s="227"/>
      <c r="S330" s="282" t="str">
        <f>IF(TYPE(VLOOKUP(R330,Catalogue!$F$2:$J$259,3,0))=16," ",VLOOKUP(R330,Catalogue!$F$2:$J$259,3,0))</f>
        <v xml:space="preserve"> </v>
      </c>
      <c r="T330" s="228">
        <f>IF(TYPE(VLOOKUP(R330,Catalogue!$F$2:$J$259,5,0))=16,0,VLOOKUP(R330,Catalogue!$F$2:$J$259,5,0))</f>
        <v>0</v>
      </c>
      <c r="U330" s="227"/>
      <c r="V330" s="227" t="str">
        <f>IF(TYPE(VLOOKUP(U330,Catalogue!$F$2:$J$259,3,0))=16," ",VLOOKUP(U330,Catalogue!$F$2:$J$259,3,0))</f>
        <v xml:space="preserve"> </v>
      </c>
      <c r="W330" s="228">
        <f>IF(TYPE(VLOOKUP(U330,Catalogue!$F$2:$J$259,5,0))=16,0,VLOOKUP(U330,Catalogue!$F$2:$J$259,5,0))</f>
        <v>0</v>
      </c>
      <c r="X330" s="256">
        <v>1</v>
      </c>
      <c r="Y330" s="256">
        <v>0.96</v>
      </c>
      <c r="Z330" s="256">
        <v>1</v>
      </c>
      <c r="AA330" s="256">
        <f t="shared" si="47"/>
        <v>0.96</v>
      </c>
      <c r="AB330" s="228">
        <f t="shared" si="43"/>
        <v>244800</v>
      </c>
      <c r="AC330" s="228">
        <f t="shared" si="44"/>
        <v>0</v>
      </c>
      <c r="AD330" s="228">
        <f t="shared" si="45"/>
        <v>0</v>
      </c>
      <c r="AE330" s="227"/>
      <c r="AF330" s="227" t="str">
        <f>IF(TYPE(VLOOKUP(AE330,Catalogue!$F$2:$J$259,3,0))=16," ",VLOOKUP(AE330,Catalogue!$F$2:$J$259,3,0))</f>
        <v xml:space="preserve"> </v>
      </c>
      <c r="AG330" s="228">
        <f>IF(TYPE(VLOOKUP(AE330,Catalogue!$F$2:$J$259,5,0))=16,0,VLOOKUP(AE330,Catalogue!$F$2:$J$259,5,0))</f>
        <v>0</v>
      </c>
      <c r="AH330" s="227"/>
      <c r="AI330" s="228">
        <f t="shared" si="49"/>
        <v>0</v>
      </c>
      <c r="AJ330" s="228" t="s">
        <v>918</v>
      </c>
      <c r="AK330" s="261">
        <f t="shared" si="46"/>
        <v>654800</v>
      </c>
      <c r="AL330" s="297"/>
    </row>
    <row r="331" spans="1:38" ht="22.5">
      <c r="A331" s="402">
        <v>366</v>
      </c>
      <c r="B331" s="271"/>
      <c r="C331" s="258" t="s">
        <v>1395</v>
      </c>
      <c r="D331" s="258" t="s">
        <v>1396</v>
      </c>
      <c r="E331" s="258" t="s">
        <v>1397</v>
      </c>
      <c r="F331" s="258" t="s">
        <v>1398</v>
      </c>
      <c r="G331" s="258"/>
      <c r="H331" s="258"/>
      <c r="I331" s="258" t="s">
        <v>1394</v>
      </c>
      <c r="J331" s="258" t="s">
        <v>1270</v>
      </c>
      <c r="K331" s="227" t="s">
        <v>247</v>
      </c>
      <c r="L331" s="228">
        <f>IF(TYPE(VLOOKUP(K331,Catalogue!$F$2:$J$259,5,0))=16,0,VLOOKUP(K331,Catalogue!$F$2:$J$259,5,0))</f>
        <v>60000</v>
      </c>
      <c r="M331" s="227" t="s">
        <v>341</v>
      </c>
      <c r="N331" s="228">
        <f>IF(TYPE(VLOOKUP(M331,Catalogue!$F$2:$J$259,5,0))=16,0,VLOOKUP(M331,Catalogue!$F$2:$J$259,5,0))</f>
        <v>350000</v>
      </c>
      <c r="O331" s="227" t="s">
        <v>173</v>
      </c>
      <c r="P331" s="282" t="str">
        <f>IF(TYPE(VLOOKUP(O331,Catalogue!$F$2:$J$259,3,0))=16," ",VLOOKUP(O331,Catalogue!$F$2:$J$259,3,0))</f>
        <v>m2</v>
      </c>
      <c r="Q331" s="228">
        <f>IF(TYPE(VLOOKUP(O331,Catalogue!$F$2:$J$259,5,0))=16,0,VLOOKUP(O331,Catalogue!$F$2:$J$259,5,0))</f>
        <v>255000</v>
      </c>
      <c r="R331" s="227"/>
      <c r="S331" s="282" t="str">
        <f>IF(TYPE(VLOOKUP(R331,Catalogue!$F$2:$J$259,3,0))=16," ",VLOOKUP(R331,Catalogue!$F$2:$J$259,3,0))</f>
        <v xml:space="preserve"> </v>
      </c>
      <c r="T331" s="228">
        <f>IF(TYPE(VLOOKUP(R331,Catalogue!$F$2:$J$259,5,0))=16,0,VLOOKUP(R331,Catalogue!$F$2:$J$259,5,0))</f>
        <v>0</v>
      </c>
      <c r="U331" s="227"/>
      <c r="V331" s="227" t="str">
        <f>IF(TYPE(VLOOKUP(U331,Catalogue!$F$2:$J$259,3,0))=16," ",VLOOKUP(U331,Catalogue!$F$2:$J$259,3,0))</f>
        <v xml:space="preserve"> </v>
      </c>
      <c r="W331" s="228">
        <f>IF(TYPE(VLOOKUP(U331,Catalogue!$F$2:$J$259,5,0))=16,0,VLOOKUP(U331,Catalogue!$F$2:$J$259,5,0))</f>
        <v>0</v>
      </c>
      <c r="X331" s="256">
        <v>0.7</v>
      </c>
      <c r="Y331" s="256">
        <v>0.71</v>
      </c>
      <c r="Z331" s="256">
        <v>1</v>
      </c>
      <c r="AA331" s="256">
        <f t="shared" si="47"/>
        <v>0.49699999999999994</v>
      </c>
      <c r="AB331" s="228">
        <f t="shared" si="43"/>
        <v>126734.99999999999</v>
      </c>
      <c r="AC331" s="228">
        <f t="shared" si="44"/>
        <v>0</v>
      </c>
      <c r="AD331" s="228">
        <f t="shared" si="45"/>
        <v>0</v>
      </c>
      <c r="AE331" s="227"/>
      <c r="AF331" s="227" t="str">
        <f>IF(TYPE(VLOOKUP(AE331,Catalogue!$F$2:$J$259,3,0))=16," ",VLOOKUP(AE331,Catalogue!$F$2:$J$259,3,0))</f>
        <v xml:space="preserve"> </v>
      </c>
      <c r="AG331" s="228">
        <f>IF(TYPE(VLOOKUP(AE331,Catalogue!$F$2:$J$259,5,0))=16,0,VLOOKUP(AE331,Catalogue!$F$2:$J$259,5,0))</f>
        <v>0</v>
      </c>
      <c r="AH331" s="227"/>
      <c r="AI331" s="228">
        <f t="shared" si="49"/>
        <v>0</v>
      </c>
      <c r="AJ331" s="228" t="s">
        <v>987</v>
      </c>
      <c r="AK331" s="261">
        <f t="shared" si="46"/>
        <v>536735</v>
      </c>
      <c r="AL331" s="297"/>
    </row>
    <row r="332" spans="1:38" ht="22.5">
      <c r="A332" s="402"/>
      <c r="B332" s="271"/>
      <c r="C332" s="258" t="s">
        <v>1395</v>
      </c>
      <c r="D332" s="258" t="s">
        <v>1396</v>
      </c>
      <c r="E332" s="258" t="s">
        <v>1397</v>
      </c>
      <c r="F332" s="258" t="s">
        <v>1398</v>
      </c>
      <c r="G332" s="258"/>
      <c r="H332" s="258"/>
      <c r="I332" s="258" t="s">
        <v>1394</v>
      </c>
      <c r="J332" s="258" t="s">
        <v>1270</v>
      </c>
      <c r="K332" s="227"/>
      <c r="L332" s="228">
        <f>IF(TYPE(VLOOKUP(K332,Catalogue!$F$2:$J$259,5,0))=16,0,VLOOKUP(K332,Catalogue!$F$2:$J$259,5,0))</f>
        <v>0</v>
      </c>
      <c r="M332" s="227"/>
      <c r="N332" s="228">
        <f>IF(TYPE(VLOOKUP(M332,Catalogue!$F$2:$J$259,5,0))=16,0,VLOOKUP(M332,Catalogue!$F$2:$J$259,5,0))</f>
        <v>0</v>
      </c>
      <c r="O332" s="227" t="s">
        <v>158</v>
      </c>
      <c r="P332" s="282" t="str">
        <f>IF(TYPE(VLOOKUP(O332,Catalogue!$F$2:$J$259,3,0))=16," ",VLOOKUP(O332,Catalogue!$F$2:$J$259,3,0))</f>
        <v>m2</v>
      </c>
      <c r="Q332" s="228">
        <f>IF(TYPE(VLOOKUP(O332,Catalogue!$F$2:$J$259,5,0))=16,0,VLOOKUP(O332,Catalogue!$F$2:$J$259,5,0))</f>
        <v>242000</v>
      </c>
      <c r="R332" s="227" t="s">
        <v>276</v>
      </c>
      <c r="S332" s="282" t="str">
        <f>IF(TYPE(VLOOKUP(R332,Catalogue!$F$2:$J$259,3,0))=16," ",VLOOKUP(R332,Catalogue!$F$2:$J$259,3,0))</f>
        <v>m2</v>
      </c>
      <c r="T332" s="228">
        <f>IF(TYPE(VLOOKUP(R332,Catalogue!$F$2:$J$259,5,0))=16,0,VLOOKUP(R332,Catalogue!$F$2:$J$259,5,0))</f>
        <v>60000</v>
      </c>
      <c r="U332" s="227"/>
      <c r="V332" s="227" t="str">
        <f>IF(TYPE(VLOOKUP(U332,Catalogue!$F$2:$J$259,3,0))=16," ",VLOOKUP(U332,Catalogue!$F$2:$J$259,3,0))</f>
        <v xml:space="preserve"> </v>
      </c>
      <c r="W332" s="228">
        <f>IF(TYPE(VLOOKUP(U332,Catalogue!$F$2:$J$259,5,0))=16,0,VLOOKUP(U332,Catalogue!$F$2:$J$259,5,0))</f>
        <v>0</v>
      </c>
      <c r="X332" s="256">
        <v>0.47</v>
      </c>
      <c r="Y332" s="256">
        <v>2.09</v>
      </c>
      <c r="Z332" s="256">
        <v>1</v>
      </c>
      <c r="AA332" s="256">
        <f t="shared" si="47"/>
        <v>0.98229999999999984</v>
      </c>
      <c r="AB332" s="228">
        <f t="shared" si="43"/>
        <v>237716.59999999995</v>
      </c>
      <c r="AC332" s="228">
        <f t="shared" si="44"/>
        <v>58937.999999999993</v>
      </c>
      <c r="AD332" s="228">
        <f t="shared" si="45"/>
        <v>0</v>
      </c>
      <c r="AE332" s="227"/>
      <c r="AF332" s="227" t="str">
        <f>IF(TYPE(VLOOKUP(AE332,Catalogue!$F$2:$J$259,3,0))=16," ",VLOOKUP(AE332,Catalogue!$F$2:$J$259,3,0))</f>
        <v xml:space="preserve"> </v>
      </c>
      <c r="AG332" s="228">
        <f>IF(TYPE(VLOOKUP(AE332,Catalogue!$F$2:$J$259,5,0))=16,0,VLOOKUP(AE332,Catalogue!$F$2:$J$259,5,0))</f>
        <v>0</v>
      </c>
      <c r="AH332" s="227"/>
      <c r="AI332" s="228">
        <f t="shared" si="49"/>
        <v>0</v>
      </c>
      <c r="AJ332" s="228" t="s">
        <v>922</v>
      </c>
      <c r="AK332" s="261">
        <f t="shared" si="46"/>
        <v>296654.59999999992</v>
      </c>
      <c r="AL332" s="297"/>
    </row>
    <row r="333" spans="1:38">
      <c r="A333" s="306">
        <v>367</v>
      </c>
      <c r="B333" s="271"/>
      <c r="C333" s="258" t="s">
        <v>1399</v>
      </c>
      <c r="D333" s="258" t="s">
        <v>1400</v>
      </c>
      <c r="E333" s="258" t="s">
        <v>1401</v>
      </c>
      <c r="F333" s="258" t="s">
        <v>1402</v>
      </c>
      <c r="G333" s="258"/>
      <c r="H333" s="258"/>
      <c r="I333" s="258" t="s">
        <v>1394</v>
      </c>
      <c r="J333" s="258" t="s">
        <v>1270</v>
      </c>
      <c r="K333" s="227" t="s">
        <v>247</v>
      </c>
      <c r="L333" s="228">
        <f>IF(TYPE(VLOOKUP(K333,Catalogue!$F$2:$J$259,5,0))=16,0,VLOOKUP(K333,Catalogue!$F$2:$J$259,5,0))</f>
        <v>60000</v>
      </c>
      <c r="M333" s="227" t="s">
        <v>341</v>
      </c>
      <c r="N333" s="228">
        <f>IF(TYPE(VLOOKUP(M333,Catalogue!$F$2:$J$259,5,0))=16,0,VLOOKUP(M333,Catalogue!$F$2:$J$259,5,0))</f>
        <v>350000</v>
      </c>
      <c r="O333" s="227" t="s">
        <v>182</v>
      </c>
      <c r="P333" s="282" t="str">
        <f>IF(TYPE(VLOOKUP(O333,Catalogue!$F$2:$J$259,3,0))=16," ",VLOOKUP(O333,Catalogue!$F$2:$J$259,3,0))</f>
        <v>m2</v>
      </c>
      <c r="Q333" s="228">
        <f>IF(TYPE(VLOOKUP(O333,Catalogue!$F$2:$J$259,5,0))=16,0,VLOOKUP(O333,Catalogue!$F$2:$J$259,5,0))</f>
        <v>355000</v>
      </c>
      <c r="R333" s="227" t="s">
        <v>280</v>
      </c>
      <c r="S333" s="282" t="str">
        <f>IF(TYPE(VLOOKUP(R333,Catalogue!$F$2:$J$259,3,0))=16," ",VLOOKUP(R333,Catalogue!$F$2:$J$259,3,0))</f>
        <v>m2</v>
      </c>
      <c r="T333" s="228">
        <f>IF(TYPE(VLOOKUP(R333,Catalogue!$F$2:$J$259,5,0))=16,0,VLOOKUP(R333,Catalogue!$F$2:$J$259,5,0))</f>
        <v>60000</v>
      </c>
      <c r="U333" s="227"/>
      <c r="V333" s="227" t="str">
        <f>IF(TYPE(VLOOKUP(U333,Catalogue!$F$2:$J$259,3,0))=16," ",VLOOKUP(U333,Catalogue!$F$2:$J$259,3,0))</f>
        <v xml:space="preserve"> </v>
      </c>
      <c r="W333" s="228">
        <f>IF(TYPE(VLOOKUP(U333,Catalogue!$F$2:$J$259,5,0))=16,0,VLOOKUP(U333,Catalogue!$F$2:$J$259,5,0))</f>
        <v>0</v>
      </c>
      <c r="X333" s="256">
        <v>1.25</v>
      </c>
      <c r="Y333" s="256">
        <v>0.87</v>
      </c>
      <c r="Z333" s="256">
        <v>3</v>
      </c>
      <c r="AA333" s="256">
        <f t="shared" si="47"/>
        <v>3.2624999999999997</v>
      </c>
      <c r="AB333" s="228">
        <f t="shared" si="43"/>
        <v>1158187.5</v>
      </c>
      <c r="AC333" s="228">
        <f t="shared" si="44"/>
        <v>195749.99999999997</v>
      </c>
      <c r="AD333" s="228">
        <f t="shared" si="45"/>
        <v>0</v>
      </c>
      <c r="AE333" s="227"/>
      <c r="AF333" s="227" t="str">
        <f>IF(TYPE(VLOOKUP(AE333,Catalogue!$F$2:$J$259,3,0))=16," ",VLOOKUP(AE333,Catalogue!$F$2:$J$259,3,0))</f>
        <v xml:space="preserve"> </v>
      </c>
      <c r="AG333" s="228">
        <f>IF(TYPE(VLOOKUP(AE333,Catalogue!$F$2:$J$259,5,0))=16,0,VLOOKUP(AE333,Catalogue!$F$2:$J$259,5,0))</f>
        <v>0</v>
      </c>
      <c r="AH333" s="227"/>
      <c r="AI333" s="228">
        <f t="shared" si="49"/>
        <v>0</v>
      </c>
      <c r="AJ333" s="228" t="s">
        <v>1556</v>
      </c>
      <c r="AK333" s="261">
        <f t="shared" si="46"/>
        <v>1763937.5</v>
      </c>
    </row>
    <row r="334" spans="1:38" ht="22.5">
      <c r="A334" s="402">
        <v>368</v>
      </c>
      <c r="B334" s="271"/>
      <c r="C334" s="258" t="s">
        <v>1403</v>
      </c>
      <c r="D334" s="258" t="s">
        <v>1404</v>
      </c>
      <c r="E334" s="258" t="s">
        <v>1405</v>
      </c>
      <c r="F334" s="258" t="s">
        <v>1398</v>
      </c>
      <c r="G334" s="258"/>
      <c r="H334" s="258"/>
      <c r="I334" s="258" t="s">
        <v>1394</v>
      </c>
      <c r="J334" s="258" t="s">
        <v>1270</v>
      </c>
      <c r="K334" s="227" t="s">
        <v>247</v>
      </c>
      <c r="L334" s="228">
        <f>IF(TYPE(VLOOKUP(K334,Catalogue!$F$2:$J$259,5,0))=16,0,VLOOKUP(K334,Catalogue!$F$2:$J$259,5,0))</f>
        <v>60000</v>
      </c>
      <c r="M334" s="227" t="s">
        <v>341</v>
      </c>
      <c r="N334" s="228">
        <f>IF(TYPE(VLOOKUP(M334,Catalogue!$F$2:$J$259,5,0))=16,0,VLOOKUP(M334,Catalogue!$F$2:$J$259,5,0))</f>
        <v>350000</v>
      </c>
      <c r="O334" s="227" t="s">
        <v>173</v>
      </c>
      <c r="P334" s="282" t="str">
        <f>IF(TYPE(VLOOKUP(O334,Catalogue!$F$2:$J$259,3,0))=16," ",VLOOKUP(O334,Catalogue!$F$2:$J$259,3,0))</f>
        <v>m2</v>
      </c>
      <c r="Q334" s="228">
        <f>IF(TYPE(VLOOKUP(O334,Catalogue!$F$2:$J$259,5,0))=16,0,VLOOKUP(O334,Catalogue!$F$2:$J$259,5,0))</f>
        <v>255000</v>
      </c>
      <c r="R334" s="227"/>
      <c r="S334" s="282" t="str">
        <f>IF(TYPE(VLOOKUP(R334,Catalogue!$F$2:$J$259,3,0))=16," ",VLOOKUP(R334,Catalogue!$F$2:$J$259,3,0))</f>
        <v xml:space="preserve"> </v>
      </c>
      <c r="T334" s="228">
        <f>IF(TYPE(VLOOKUP(R334,Catalogue!$F$2:$J$259,5,0))=16,0,VLOOKUP(R334,Catalogue!$F$2:$J$259,5,0))</f>
        <v>0</v>
      </c>
      <c r="U334" s="227"/>
      <c r="V334" s="227" t="str">
        <f>IF(TYPE(VLOOKUP(U334,Catalogue!$F$2:$J$259,3,0))=16," ",VLOOKUP(U334,Catalogue!$F$2:$J$259,3,0))</f>
        <v xml:space="preserve"> </v>
      </c>
      <c r="W334" s="228">
        <f>IF(TYPE(VLOOKUP(U334,Catalogue!$F$2:$J$259,5,0))=16,0,VLOOKUP(U334,Catalogue!$F$2:$J$259,5,0))</f>
        <v>0</v>
      </c>
      <c r="X334" s="256">
        <v>2.4300000000000002</v>
      </c>
      <c r="Y334" s="256">
        <v>0.96</v>
      </c>
      <c r="Z334" s="256">
        <v>1</v>
      </c>
      <c r="AA334" s="256">
        <f t="shared" si="47"/>
        <v>2.3328000000000002</v>
      </c>
      <c r="AB334" s="228">
        <f t="shared" si="43"/>
        <v>594864</v>
      </c>
      <c r="AC334" s="228">
        <f t="shared" si="44"/>
        <v>0</v>
      </c>
      <c r="AD334" s="228">
        <f t="shared" si="45"/>
        <v>0</v>
      </c>
      <c r="AE334" s="227"/>
      <c r="AF334" s="227" t="str">
        <f>IF(TYPE(VLOOKUP(AE334,Catalogue!$F$2:$J$259,3,0))=16," ",VLOOKUP(AE334,Catalogue!$F$2:$J$259,3,0))</f>
        <v xml:space="preserve"> </v>
      </c>
      <c r="AG334" s="228">
        <f>IF(TYPE(VLOOKUP(AE334,Catalogue!$F$2:$J$259,5,0))=16,0,VLOOKUP(AE334,Catalogue!$F$2:$J$259,5,0))</f>
        <v>0</v>
      </c>
      <c r="AH334" s="227"/>
      <c r="AI334" s="228">
        <f t="shared" si="49"/>
        <v>0</v>
      </c>
      <c r="AJ334" s="228" t="s">
        <v>1201</v>
      </c>
      <c r="AK334" s="261">
        <f t="shared" si="46"/>
        <v>1004864</v>
      </c>
    </row>
    <row r="335" spans="1:38" ht="22.5">
      <c r="A335" s="402"/>
      <c r="B335" s="271"/>
      <c r="C335" s="258" t="s">
        <v>1403</v>
      </c>
      <c r="D335" s="258" t="s">
        <v>1404</v>
      </c>
      <c r="E335" s="258" t="s">
        <v>1405</v>
      </c>
      <c r="F335" s="258" t="s">
        <v>1398</v>
      </c>
      <c r="G335" s="258"/>
      <c r="H335" s="258"/>
      <c r="I335" s="258" t="s">
        <v>1394</v>
      </c>
      <c r="J335" s="258" t="s">
        <v>1270</v>
      </c>
      <c r="K335" s="227"/>
      <c r="L335" s="228">
        <f>IF(TYPE(VLOOKUP(K335,Catalogue!$F$2:$J$259,5,0))=16,0,VLOOKUP(K335,Catalogue!$F$2:$J$259,5,0))</f>
        <v>0</v>
      </c>
      <c r="M335" s="227"/>
      <c r="N335" s="228">
        <f>IF(TYPE(VLOOKUP(M335,Catalogue!$F$2:$J$259,5,0))=16,0,VLOOKUP(M335,Catalogue!$F$2:$J$259,5,0))</f>
        <v>0</v>
      </c>
      <c r="O335" s="227" t="s">
        <v>182</v>
      </c>
      <c r="P335" s="282" t="str">
        <f>IF(TYPE(VLOOKUP(O335,Catalogue!$F$2:$J$259,3,0))=16," ",VLOOKUP(O335,Catalogue!$F$2:$J$259,3,0))</f>
        <v>m2</v>
      </c>
      <c r="Q335" s="228">
        <f>IF(TYPE(VLOOKUP(O335,Catalogue!$F$2:$J$259,5,0))=16,0,VLOOKUP(O335,Catalogue!$F$2:$J$259,5,0))</f>
        <v>355000</v>
      </c>
      <c r="R335" s="227" t="s">
        <v>280</v>
      </c>
      <c r="S335" s="282" t="str">
        <f>IF(TYPE(VLOOKUP(R335,Catalogue!$F$2:$J$259,3,0))=16," ",VLOOKUP(R335,Catalogue!$F$2:$J$259,3,0))</f>
        <v>m2</v>
      </c>
      <c r="T335" s="228">
        <f>IF(TYPE(VLOOKUP(R335,Catalogue!$F$2:$J$259,5,0))=16,0,VLOOKUP(R335,Catalogue!$F$2:$J$259,5,0))</f>
        <v>60000</v>
      </c>
      <c r="U335" s="227"/>
      <c r="V335" s="227" t="str">
        <f>IF(TYPE(VLOOKUP(U335,Catalogue!$F$2:$J$259,3,0))=16," ",VLOOKUP(U335,Catalogue!$F$2:$J$259,3,0))</f>
        <v xml:space="preserve"> </v>
      </c>
      <c r="W335" s="228">
        <f>IF(TYPE(VLOOKUP(U335,Catalogue!$F$2:$J$259,5,0))=16,0,VLOOKUP(U335,Catalogue!$F$2:$J$259,5,0))</f>
        <v>0</v>
      </c>
      <c r="X335" s="256">
        <v>2.5499999999999998</v>
      </c>
      <c r="Y335" s="256">
        <v>0.75</v>
      </c>
      <c r="Z335" s="256">
        <v>1</v>
      </c>
      <c r="AA335" s="256">
        <f t="shared" si="47"/>
        <v>1.9124999999999999</v>
      </c>
      <c r="AB335" s="228">
        <f t="shared" si="43"/>
        <v>678937.5</v>
      </c>
      <c r="AC335" s="228">
        <f t="shared" si="44"/>
        <v>114749.99999999999</v>
      </c>
      <c r="AD335" s="228">
        <f t="shared" si="45"/>
        <v>0</v>
      </c>
      <c r="AE335" s="227"/>
      <c r="AF335" s="227" t="str">
        <f>IF(TYPE(VLOOKUP(AE335,Catalogue!$F$2:$J$259,3,0))=16," ",VLOOKUP(AE335,Catalogue!$F$2:$J$259,3,0))</f>
        <v xml:space="preserve"> </v>
      </c>
      <c r="AG335" s="228">
        <f>IF(TYPE(VLOOKUP(AE335,Catalogue!$F$2:$J$259,5,0))=16,0,VLOOKUP(AE335,Catalogue!$F$2:$J$259,5,0))</f>
        <v>0</v>
      </c>
      <c r="AH335" s="227"/>
      <c r="AI335" s="228">
        <f t="shared" si="49"/>
        <v>0</v>
      </c>
      <c r="AJ335" s="228" t="s">
        <v>920</v>
      </c>
      <c r="AK335" s="261">
        <f t="shared" si="46"/>
        <v>793687.5</v>
      </c>
    </row>
    <row r="336" spans="1:38" ht="22.5">
      <c r="A336" s="400">
        <v>369</v>
      </c>
      <c r="B336" s="271"/>
      <c r="C336" s="258" t="s">
        <v>1406</v>
      </c>
      <c r="D336" s="258" t="s">
        <v>1407</v>
      </c>
      <c r="E336" s="258">
        <v>410</v>
      </c>
      <c r="F336" s="258" t="s">
        <v>1398</v>
      </c>
      <c r="G336" s="258"/>
      <c r="H336" s="258"/>
      <c r="I336" s="258" t="s">
        <v>1394</v>
      </c>
      <c r="J336" s="258" t="s">
        <v>1270</v>
      </c>
      <c r="K336" s="227" t="s">
        <v>247</v>
      </c>
      <c r="L336" s="228">
        <f>IF(TYPE(VLOOKUP(K336,Catalogue!$F$2:$J$259,5,0))=16,0,VLOOKUP(K336,Catalogue!$F$2:$J$259,5,0))</f>
        <v>60000</v>
      </c>
      <c r="M336" s="227" t="s">
        <v>341</v>
      </c>
      <c r="N336" s="228">
        <f>IF(TYPE(VLOOKUP(M336,Catalogue!$F$2:$J$259,5,0))=16,0,VLOOKUP(M336,Catalogue!$F$2:$J$259,5,0))</f>
        <v>350000</v>
      </c>
      <c r="O336" s="227" t="s">
        <v>173</v>
      </c>
      <c r="P336" s="282" t="str">
        <f>IF(TYPE(VLOOKUP(O336,Catalogue!$F$2:$J$259,3,0))=16," ",VLOOKUP(O336,Catalogue!$F$2:$J$259,3,0))</f>
        <v>m2</v>
      </c>
      <c r="Q336" s="228">
        <f>IF(TYPE(VLOOKUP(O336,Catalogue!$F$2:$J$259,5,0))=16,0,VLOOKUP(O336,Catalogue!$F$2:$J$259,5,0))</f>
        <v>255000</v>
      </c>
      <c r="R336" s="227"/>
      <c r="S336" s="282" t="str">
        <f>IF(TYPE(VLOOKUP(R336,Catalogue!$F$2:$J$259,3,0))=16," ",VLOOKUP(R336,Catalogue!$F$2:$J$259,3,0))</f>
        <v xml:space="preserve"> </v>
      </c>
      <c r="T336" s="228">
        <f>IF(TYPE(VLOOKUP(R336,Catalogue!$F$2:$J$259,5,0))=16,0,VLOOKUP(R336,Catalogue!$F$2:$J$259,5,0))</f>
        <v>0</v>
      </c>
      <c r="U336" s="227"/>
      <c r="V336" s="227" t="str">
        <f>IF(TYPE(VLOOKUP(U336,Catalogue!$F$2:$J$259,3,0))=16," ",VLOOKUP(U336,Catalogue!$F$2:$J$259,3,0))</f>
        <v xml:space="preserve"> </v>
      </c>
      <c r="W336" s="228">
        <f>IF(TYPE(VLOOKUP(U336,Catalogue!$F$2:$J$259,5,0))=16,0,VLOOKUP(U336,Catalogue!$F$2:$J$259,5,0))</f>
        <v>0</v>
      </c>
      <c r="X336" s="256">
        <v>1.44</v>
      </c>
      <c r="Y336" s="256">
        <v>0.94</v>
      </c>
      <c r="Z336" s="256">
        <v>1</v>
      </c>
      <c r="AA336" s="256">
        <f t="shared" si="47"/>
        <v>1.3535999999999999</v>
      </c>
      <c r="AB336" s="228">
        <f t="shared" si="43"/>
        <v>345168</v>
      </c>
      <c r="AC336" s="228">
        <f t="shared" si="44"/>
        <v>0</v>
      </c>
      <c r="AD336" s="228">
        <f t="shared" si="45"/>
        <v>0</v>
      </c>
      <c r="AE336" s="227"/>
      <c r="AF336" s="227" t="str">
        <f>IF(TYPE(VLOOKUP(AE336,Catalogue!$F$2:$J$259,3,0))=16," ",VLOOKUP(AE336,Catalogue!$F$2:$J$259,3,0))</f>
        <v xml:space="preserve"> </v>
      </c>
      <c r="AG336" s="228">
        <f>IF(TYPE(VLOOKUP(AE336,Catalogue!$F$2:$J$259,5,0))=16,0,VLOOKUP(AE336,Catalogue!$F$2:$J$259,5,0))</f>
        <v>0</v>
      </c>
      <c r="AH336" s="227"/>
      <c r="AI336" s="228">
        <f t="shared" si="49"/>
        <v>0</v>
      </c>
      <c r="AJ336" s="228" t="s">
        <v>987</v>
      </c>
      <c r="AK336" s="261">
        <f t="shared" si="46"/>
        <v>755168</v>
      </c>
    </row>
    <row r="337" spans="1:37" ht="22.5">
      <c r="A337" s="403"/>
      <c r="B337" s="271"/>
      <c r="C337" s="258" t="s">
        <v>1406</v>
      </c>
      <c r="D337" s="258" t="s">
        <v>1407</v>
      </c>
      <c r="E337" s="258">
        <v>410</v>
      </c>
      <c r="F337" s="258" t="s">
        <v>1398</v>
      </c>
      <c r="G337" s="258"/>
      <c r="H337" s="258"/>
      <c r="I337" s="258" t="s">
        <v>1394</v>
      </c>
      <c r="J337" s="258" t="s">
        <v>1270</v>
      </c>
      <c r="K337" s="227"/>
      <c r="L337" s="228">
        <f>IF(TYPE(VLOOKUP(K337,Catalogue!$F$2:$J$259,5,0))=16,0,VLOOKUP(K337,Catalogue!$F$2:$J$259,5,0))</f>
        <v>0</v>
      </c>
      <c r="M337" s="227"/>
      <c r="N337" s="228">
        <f>IF(TYPE(VLOOKUP(M337,Catalogue!$F$2:$J$259,5,0))=16,0,VLOOKUP(M337,Catalogue!$F$2:$J$259,5,0))</f>
        <v>0</v>
      </c>
      <c r="O337" s="227" t="s">
        <v>173</v>
      </c>
      <c r="P337" s="282" t="str">
        <f>IF(TYPE(VLOOKUP(O337,Catalogue!$F$2:$J$259,3,0))=16," ",VLOOKUP(O337,Catalogue!$F$2:$J$259,3,0))</f>
        <v>m2</v>
      </c>
      <c r="Q337" s="228">
        <f>IF(TYPE(VLOOKUP(O337,Catalogue!$F$2:$J$259,5,0))=16,0,VLOOKUP(O337,Catalogue!$F$2:$J$259,5,0))</f>
        <v>255000</v>
      </c>
      <c r="R337" s="227"/>
      <c r="S337" s="282" t="str">
        <f>IF(TYPE(VLOOKUP(R337,Catalogue!$F$2:$J$259,3,0))=16," ",VLOOKUP(R337,Catalogue!$F$2:$J$259,3,0))</f>
        <v xml:space="preserve"> </v>
      </c>
      <c r="T337" s="228">
        <f>IF(TYPE(VLOOKUP(R337,Catalogue!$F$2:$J$259,5,0))=16,0,VLOOKUP(R337,Catalogue!$F$2:$J$259,5,0))</f>
        <v>0</v>
      </c>
      <c r="U337" s="227"/>
      <c r="V337" s="227" t="str">
        <f>IF(TYPE(VLOOKUP(U337,Catalogue!$F$2:$J$259,3,0))=16," ",VLOOKUP(U337,Catalogue!$F$2:$J$259,3,0))</f>
        <v xml:space="preserve"> </v>
      </c>
      <c r="W337" s="228">
        <f>IF(TYPE(VLOOKUP(U337,Catalogue!$F$2:$J$259,5,0))=16,0,VLOOKUP(U337,Catalogue!$F$2:$J$259,5,0))</f>
        <v>0</v>
      </c>
      <c r="X337" s="256">
        <v>0.56000000000000005</v>
      </c>
      <c r="Y337" s="256">
        <v>0.7</v>
      </c>
      <c r="Z337" s="256">
        <v>1</v>
      </c>
      <c r="AA337" s="256">
        <f t="shared" si="47"/>
        <v>0.39200000000000002</v>
      </c>
      <c r="AB337" s="228">
        <f t="shared" ref="AB337:AB398" si="50">AA337*Q337</f>
        <v>99960</v>
      </c>
      <c r="AC337" s="228">
        <f t="shared" ref="AC337:AC398" si="51">T337*AA337</f>
        <v>0</v>
      </c>
      <c r="AD337" s="228">
        <f t="shared" ref="AD337:AD398" si="52">W337*AA337</f>
        <v>0</v>
      </c>
      <c r="AE337" s="227"/>
      <c r="AF337" s="227" t="str">
        <f>IF(TYPE(VLOOKUP(AE337,Catalogue!$F$2:$J$259,3,0))=16," ",VLOOKUP(AE337,Catalogue!$F$2:$J$259,3,0))</f>
        <v xml:space="preserve"> </v>
      </c>
      <c r="AG337" s="228">
        <f>IF(TYPE(VLOOKUP(AE337,Catalogue!$F$2:$J$259,5,0))=16,0,VLOOKUP(AE337,Catalogue!$F$2:$J$259,5,0))</f>
        <v>0</v>
      </c>
      <c r="AH337" s="227"/>
      <c r="AI337" s="228">
        <f t="shared" si="49"/>
        <v>0</v>
      </c>
      <c r="AJ337" s="228" t="s">
        <v>920</v>
      </c>
      <c r="AK337" s="261">
        <f t="shared" ref="AK337:AK398" si="53">AI337+AC337+AD337+AB337+L337+N337</f>
        <v>99960</v>
      </c>
    </row>
    <row r="338" spans="1:37" ht="22.5">
      <c r="A338" s="401"/>
      <c r="B338" s="271"/>
      <c r="C338" s="258" t="s">
        <v>1406</v>
      </c>
      <c r="D338" s="258" t="s">
        <v>1407</v>
      </c>
      <c r="E338" s="258">
        <v>410</v>
      </c>
      <c r="F338" s="258" t="s">
        <v>1398</v>
      </c>
      <c r="G338" s="258"/>
      <c r="H338" s="258"/>
      <c r="I338" s="258" t="s">
        <v>1394</v>
      </c>
      <c r="J338" s="258" t="s">
        <v>1270</v>
      </c>
      <c r="K338" s="227"/>
      <c r="L338" s="228">
        <f>IF(TYPE(VLOOKUP(K338,Catalogue!$F$2:$J$259,5,0))=16,0,VLOOKUP(K338,Catalogue!$F$2:$J$259,5,0))</f>
        <v>0</v>
      </c>
      <c r="M338" s="227"/>
      <c r="N338" s="228">
        <f>IF(TYPE(VLOOKUP(M338,Catalogue!$F$2:$J$259,5,0))=16,0,VLOOKUP(M338,Catalogue!$F$2:$J$259,5,0))</f>
        <v>0</v>
      </c>
      <c r="O338" s="227" t="s">
        <v>182</v>
      </c>
      <c r="P338" s="282" t="str">
        <f>IF(TYPE(VLOOKUP(O338,Catalogue!$F$2:$J$259,3,0))=16," ",VLOOKUP(O338,Catalogue!$F$2:$J$259,3,0))</f>
        <v>m2</v>
      </c>
      <c r="Q338" s="228">
        <f>IF(TYPE(VLOOKUP(O338,Catalogue!$F$2:$J$259,5,0))=16,0,VLOOKUP(O338,Catalogue!$F$2:$J$259,5,0))</f>
        <v>355000</v>
      </c>
      <c r="R338" s="227" t="s">
        <v>280</v>
      </c>
      <c r="S338" s="282" t="str">
        <f>IF(TYPE(VLOOKUP(R338,Catalogue!$F$2:$J$259,3,0))=16," ",VLOOKUP(R338,Catalogue!$F$2:$J$259,3,0))</f>
        <v>m2</v>
      </c>
      <c r="T338" s="228">
        <f>IF(TYPE(VLOOKUP(R338,Catalogue!$F$2:$J$259,5,0))=16,0,VLOOKUP(R338,Catalogue!$F$2:$J$259,5,0))</f>
        <v>60000</v>
      </c>
      <c r="U338" s="227"/>
      <c r="V338" s="227" t="str">
        <f>IF(TYPE(VLOOKUP(U338,Catalogue!$F$2:$J$259,3,0))=16," ",VLOOKUP(U338,Catalogue!$F$2:$J$259,3,0))</f>
        <v xml:space="preserve"> </v>
      </c>
      <c r="W338" s="228">
        <f>IF(TYPE(VLOOKUP(U338,Catalogue!$F$2:$J$259,5,0))=16,0,VLOOKUP(U338,Catalogue!$F$2:$J$259,5,0))</f>
        <v>0</v>
      </c>
      <c r="X338" s="256">
        <v>0.5</v>
      </c>
      <c r="Y338" s="256">
        <v>2.65</v>
      </c>
      <c r="Z338" s="256">
        <v>1</v>
      </c>
      <c r="AA338" s="256">
        <f t="shared" si="47"/>
        <v>1.325</v>
      </c>
      <c r="AB338" s="228">
        <f t="shared" si="50"/>
        <v>470375</v>
      </c>
      <c r="AC338" s="228">
        <f t="shared" si="51"/>
        <v>79500</v>
      </c>
      <c r="AD338" s="228">
        <f t="shared" si="52"/>
        <v>0</v>
      </c>
      <c r="AE338" s="227"/>
      <c r="AF338" s="227" t="str">
        <f>IF(TYPE(VLOOKUP(AE338,Catalogue!$F$2:$J$259,3,0))=16," ",VLOOKUP(AE338,Catalogue!$F$2:$J$259,3,0))</f>
        <v xml:space="preserve"> </v>
      </c>
      <c r="AG338" s="228">
        <f>IF(TYPE(VLOOKUP(AE338,Catalogue!$F$2:$J$259,5,0))=16,0,VLOOKUP(AE338,Catalogue!$F$2:$J$259,5,0))</f>
        <v>0</v>
      </c>
      <c r="AH338" s="227"/>
      <c r="AI338" s="228">
        <f t="shared" si="49"/>
        <v>0</v>
      </c>
      <c r="AJ338" s="228" t="s">
        <v>921</v>
      </c>
      <c r="AK338" s="261">
        <f t="shared" si="53"/>
        <v>549875</v>
      </c>
    </row>
    <row r="339" spans="1:37" ht="22.5">
      <c r="A339" s="402">
        <v>370</v>
      </c>
      <c r="B339" s="271"/>
      <c r="C339" s="258" t="s">
        <v>1408</v>
      </c>
      <c r="D339" s="258" t="s">
        <v>1409</v>
      </c>
      <c r="E339" s="258" t="s">
        <v>1410</v>
      </c>
      <c r="F339" s="258" t="s">
        <v>1402</v>
      </c>
      <c r="G339" s="258"/>
      <c r="H339" s="258"/>
      <c r="I339" s="258" t="s">
        <v>1394</v>
      </c>
      <c r="J339" s="258" t="s">
        <v>1270</v>
      </c>
      <c r="K339" s="227" t="s">
        <v>247</v>
      </c>
      <c r="L339" s="228">
        <f>IF(TYPE(VLOOKUP(K339,Catalogue!$F$2:$J$259,5,0))=16,0,VLOOKUP(K339,Catalogue!$F$2:$J$259,5,0))</f>
        <v>60000</v>
      </c>
      <c r="M339" s="227" t="s">
        <v>341</v>
      </c>
      <c r="N339" s="228">
        <f>IF(TYPE(VLOOKUP(M339,Catalogue!$F$2:$J$259,5,0))=16,0,VLOOKUP(M339,Catalogue!$F$2:$J$259,5,0))</f>
        <v>350000</v>
      </c>
      <c r="O339" s="227" t="s">
        <v>173</v>
      </c>
      <c r="P339" s="282" t="str">
        <f>IF(TYPE(VLOOKUP(O339,Catalogue!$F$2:$J$259,3,0))=16," ",VLOOKUP(O339,Catalogue!$F$2:$J$259,3,0))</f>
        <v>m2</v>
      </c>
      <c r="Q339" s="228">
        <f>IF(TYPE(VLOOKUP(O339,Catalogue!$F$2:$J$259,5,0))=16,0,VLOOKUP(O339,Catalogue!$F$2:$J$259,5,0))</f>
        <v>255000</v>
      </c>
      <c r="R339" s="227"/>
      <c r="S339" s="282" t="str">
        <f>IF(TYPE(VLOOKUP(R339,Catalogue!$F$2:$J$259,3,0))=16," ",VLOOKUP(R339,Catalogue!$F$2:$J$259,3,0))</f>
        <v xml:space="preserve"> </v>
      </c>
      <c r="T339" s="228">
        <f>IF(TYPE(VLOOKUP(R339,Catalogue!$F$2:$J$259,5,0))=16,0,VLOOKUP(R339,Catalogue!$F$2:$J$259,5,0))</f>
        <v>0</v>
      </c>
      <c r="U339" s="227"/>
      <c r="V339" s="227" t="str">
        <f>IF(TYPE(VLOOKUP(U339,Catalogue!$F$2:$J$259,3,0))=16," ",VLOOKUP(U339,Catalogue!$F$2:$J$259,3,0))</f>
        <v xml:space="preserve"> </v>
      </c>
      <c r="W339" s="228">
        <f>IF(TYPE(VLOOKUP(U339,Catalogue!$F$2:$J$259,5,0))=16,0,VLOOKUP(U339,Catalogue!$F$2:$J$259,5,0))</f>
        <v>0</v>
      </c>
      <c r="X339" s="256">
        <v>0.74</v>
      </c>
      <c r="Y339" s="256">
        <v>0.94</v>
      </c>
      <c r="Z339" s="256">
        <v>1</v>
      </c>
      <c r="AA339" s="256">
        <f t="shared" si="47"/>
        <v>0.6956</v>
      </c>
      <c r="AB339" s="228">
        <f t="shared" si="50"/>
        <v>177378</v>
      </c>
      <c r="AC339" s="228">
        <f t="shared" si="51"/>
        <v>0</v>
      </c>
      <c r="AD339" s="228">
        <f t="shared" si="52"/>
        <v>0</v>
      </c>
      <c r="AE339" s="227"/>
      <c r="AF339" s="227" t="str">
        <f>IF(TYPE(VLOOKUP(AE339,Catalogue!$F$2:$J$259,3,0))=16," ",VLOOKUP(AE339,Catalogue!$F$2:$J$259,3,0))</f>
        <v xml:space="preserve"> </v>
      </c>
      <c r="AG339" s="228">
        <f>IF(TYPE(VLOOKUP(AE339,Catalogue!$F$2:$J$259,5,0))=16,0,VLOOKUP(AE339,Catalogue!$F$2:$J$259,5,0))</f>
        <v>0</v>
      </c>
      <c r="AH339" s="227"/>
      <c r="AI339" s="228">
        <f t="shared" si="49"/>
        <v>0</v>
      </c>
      <c r="AJ339" s="228" t="s">
        <v>918</v>
      </c>
      <c r="AK339" s="261">
        <f t="shared" si="53"/>
        <v>587378</v>
      </c>
    </row>
    <row r="340" spans="1:37" ht="22.5">
      <c r="A340" s="402"/>
      <c r="B340" s="271"/>
      <c r="C340" s="258" t="s">
        <v>1408</v>
      </c>
      <c r="D340" s="258" t="s">
        <v>1409</v>
      </c>
      <c r="E340" s="258" t="s">
        <v>1410</v>
      </c>
      <c r="F340" s="258" t="s">
        <v>1402</v>
      </c>
      <c r="G340" s="258"/>
      <c r="H340" s="258"/>
      <c r="I340" s="258" t="s">
        <v>1394</v>
      </c>
      <c r="J340" s="258" t="s">
        <v>1270</v>
      </c>
      <c r="K340" s="227"/>
      <c r="L340" s="228">
        <f>IF(TYPE(VLOOKUP(K340,Catalogue!$F$2:$J$259,5,0))=16,0,VLOOKUP(K340,Catalogue!$F$2:$J$259,5,0))</f>
        <v>0</v>
      </c>
      <c r="M340" s="227"/>
      <c r="N340" s="228">
        <f>IF(TYPE(VLOOKUP(M340,Catalogue!$F$2:$J$259,5,0))=16,0,VLOOKUP(M340,Catalogue!$F$2:$J$259,5,0))</f>
        <v>0</v>
      </c>
      <c r="O340" s="227" t="s">
        <v>173</v>
      </c>
      <c r="P340" s="282" t="str">
        <f>IF(TYPE(VLOOKUP(O340,Catalogue!$F$2:$J$259,3,0))=16," ",VLOOKUP(O340,Catalogue!$F$2:$J$259,3,0))</f>
        <v>m2</v>
      </c>
      <c r="Q340" s="228">
        <f>IF(TYPE(VLOOKUP(O340,Catalogue!$F$2:$J$259,5,0))=16,0,VLOOKUP(O340,Catalogue!$F$2:$J$259,5,0))</f>
        <v>255000</v>
      </c>
      <c r="R340" s="227"/>
      <c r="S340" s="282" t="str">
        <f>IF(TYPE(VLOOKUP(R340,Catalogue!$F$2:$J$259,3,0))=16," ",VLOOKUP(R340,Catalogue!$F$2:$J$259,3,0))</f>
        <v xml:space="preserve"> </v>
      </c>
      <c r="T340" s="228">
        <f>IF(TYPE(VLOOKUP(R340,Catalogue!$F$2:$J$259,5,0))=16,0,VLOOKUP(R340,Catalogue!$F$2:$J$259,5,0))</f>
        <v>0</v>
      </c>
      <c r="U340" s="227"/>
      <c r="V340" s="227" t="str">
        <f>IF(TYPE(VLOOKUP(U340,Catalogue!$F$2:$J$259,3,0))=16," ",VLOOKUP(U340,Catalogue!$F$2:$J$259,3,0))</f>
        <v xml:space="preserve"> </v>
      </c>
      <c r="W340" s="228">
        <f>IF(TYPE(VLOOKUP(U340,Catalogue!$F$2:$J$259,5,0))=16,0,VLOOKUP(U340,Catalogue!$F$2:$J$259,5,0))</f>
        <v>0</v>
      </c>
      <c r="X340" s="256">
        <v>0.6</v>
      </c>
      <c r="Y340" s="256">
        <v>0.94</v>
      </c>
      <c r="Z340" s="256">
        <v>2</v>
      </c>
      <c r="AA340" s="256">
        <f t="shared" si="47"/>
        <v>1.1279999999999999</v>
      </c>
      <c r="AB340" s="228">
        <f t="shared" si="50"/>
        <v>287640</v>
      </c>
      <c r="AC340" s="228">
        <f t="shared" si="51"/>
        <v>0</v>
      </c>
      <c r="AD340" s="228">
        <f t="shared" si="52"/>
        <v>0</v>
      </c>
      <c r="AE340" s="227"/>
      <c r="AF340" s="227" t="str">
        <f>IF(TYPE(VLOOKUP(AE340,Catalogue!$F$2:$J$259,3,0))=16," ",VLOOKUP(AE340,Catalogue!$F$2:$J$259,3,0))</f>
        <v xml:space="preserve"> </v>
      </c>
      <c r="AG340" s="228">
        <f>IF(TYPE(VLOOKUP(AE340,Catalogue!$F$2:$J$259,5,0))=16,0,VLOOKUP(AE340,Catalogue!$F$2:$J$259,5,0))</f>
        <v>0</v>
      </c>
      <c r="AH340" s="227"/>
      <c r="AI340" s="228">
        <f t="shared" si="49"/>
        <v>0</v>
      </c>
      <c r="AJ340" s="228" t="s">
        <v>1153</v>
      </c>
      <c r="AK340" s="261">
        <f t="shared" si="53"/>
        <v>287640</v>
      </c>
    </row>
    <row r="341" spans="1:37" ht="22.5">
      <c r="A341" s="402"/>
      <c r="B341" s="271"/>
      <c r="C341" s="258" t="s">
        <v>1408</v>
      </c>
      <c r="D341" s="258" t="s">
        <v>1409</v>
      </c>
      <c r="E341" s="258" t="s">
        <v>1410</v>
      </c>
      <c r="F341" s="258" t="s">
        <v>1402</v>
      </c>
      <c r="G341" s="258"/>
      <c r="H341" s="258"/>
      <c r="I341" s="258" t="s">
        <v>1394</v>
      </c>
      <c r="J341" s="258" t="s">
        <v>1270</v>
      </c>
      <c r="K341" s="227"/>
      <c r="L341" s="228">
        <f>IF(TYPE(VLOOKUP(K341,Catalogue!$F$2:$J$259,5,0))=16,0,VLOOKUP(K341,Catalogue!$F$2:$J$259,5,0))</f>
        <v>0</v>
      </c>
      <c r="M341" s="227"/>
      <c r="N341" s="228">
        <f>IF(TYPE(VLOOKUP(M341,Catalogue!$F$2:$J$259,5,0))=16,0,VLOOKUP(M341,Catalogue!$F$2:$J$259,5,0))</f>
        <v>0</v>
      </c>
      <c r="O341" s="227" t="s">
        <v>182</v>
      </c>
      <c r="P341" s="282" t="str">
        <f>IF(TYPE(VLOOKUP(O341,Catalogue!$F$2:$J$259,3,0))=16," ",VLOOKUP(O341,Catalogue!$F$2:$J$259,3,0))</f>
        <v>m2</v>
      </c>
      <c r="Q341" s="228">
        <f>IF(TYPE(VLOOKUP(O341,Catalogue!$F$2:$J$259,5,0))=16,0,VLOOKUP(O341,Catalogue!$F$2:$J$259,5,0))</f>
        <v>355000</v>
      </c>
      <c r="R341" s="227" t="s">
        <v>280</v>
      </c>
      <c r="S341" s="282" t="str">
        <f>IF(TYPE(VLOOKUP(R341,Catalogue!$F$2:$J$259,3,0))=16," ",VLOOKUP(R341,Catalogue!$F$2:$J$259,3,0))</f>
        <v>m2</v>
      </c>
      <c r="T341" s="228">
        <f>IF(TYPE(VLOOKUP(R341,Catalogue!$F$2:$J$259,5,0))=16,0,VLOOKUP(R341,Catalogue!$F$2:$J$259,5,0))</f>
        <v>60000</v>
      </c>
      <c r="U341" s="227"/>
      <c r="V341" s="227" t="str">
        <f>IF(TYPE(VLOOKUP(U341,Catalogue!$F$2:$J$259,3,0))=16," ",VLOOKUP(U341,Catalogue!$F$2:$J$259,3,0))</f>
        <v xml:space="preserve"> </v>
      </c>
      <c r="W341" s="228">
        <f>IF(TYPE(VLOOKUP(U341,Catalogue!$F$2:$J$259,5,0))=16,0,VLOOKUP(U341,Catalogue!$F$2:$J$259,5,0))</f>
        <v>0</v>
      </c>
      <c r="X341" s="256">
        <v>1.1399999999999999</v>
      </c>
      <c r="Y341" s="256">
        <v>0.56000000000000005</v>
      </c>
      <c r="Z341" s="256">
        <v>3</v>
      </c>
      <c r="AA341" s="256">
        <f t="shared" si="47"/>
        <v>1.9152</v>
      </c>
      <c r="AB341" s="228">
        <f t="shared" si="50"/>
        <v>679896</v>
      </c>
      <c r="AC341" s="228">
        <f t="shared" si="51"/>
        <v>114912</v>
      </c>
      <c r="AD341" s="228">
        <f t="shared" si="52"/>
        <v>0</v>
      </c>
      <c r="AE341" s="227"/>
      <c r="AF341" s="227" t="str">
        <f>IF(TYPE(VLOOKUP(AE341,Catalogue!$F$2:$J$259,3,0))=16," ",VLOOKUP(AE341,Catalogue!$F$2:$J$259,3,0))</f>
        <v xml:space="preserve"> </v>
      </c>
      <c r="AG341" s="228">
        <f>IF(TYPE(VLOOKUP(AE341,Catalogue!$F$2:$J$259,5,0))=16,0,VLOOKUP(AE341,Catalogue!$F$2:$J$259,5,0))</f>
        <v>0</v>
      </c>
      <c r="AH341" s="227"/>
      <c r="AI341" s="228">
        <f t="shared" si="49"/>
        <v>0</v>
      </c>
      <c r="AJ341" s="228" t="s">
        <v>939</v>
      </c>
      <c r="AK341" s="261">
        <f t="shared" si="53"/>
        <v>794808</v>
      </c>
    </row>
    <row r="342" spans="1:37" ht="22.5">
      <c r="A342" s="402"/>
      <c r="B342" s="271"/>
      <c r="C342" s="258" t="s">
        <v>1408</v>
      </c>
      <c r="D342" s="258" t="s">
        <v>1409</v>
      </c>
      <c r="E342" s="258" t="s">
        <v>1410</v>
      </c>
      <c r="F342" s="258" t="s">
        <v>1402</v>
      </c>
      <c r="G342" s="258"/>
      <c r="H342" s="258"/>
      <c r="I342" s="258" t="s">
        <v>1394</v>
      </c>
      <c r="J342" s="258" t="s">
        <v>1270</v>
      </c>
      <c r="K342" s="227"/>
      <c r="L342" s="228">
        <f>IF(TYPE(VLOOKUP(K342,Catalogue!$F$2:$J$259,5,0))=16,0,VLOOKUP(K342,Catalogue!$F$2:$J$259,5,0))</f>
        <v>0</v>
      </c>
      <c r="M342" s="227"/>
      <c r="N342" s="228">
        <f>IF(TYPE(VLOOKUP(M342,Catalogue!$F$2:$J$259,5,0))=16,0,VLOOKUP(M342,Catalogue!$F$2:$J$259,5,0))</f>
        <v>0</v>
      </c>
      <c r="O342" s="227" t="s">
        <v>158</v>
      </c>
      <c r="P342" s="282" t="str">
        <f>IF(TYPE(VLOOKUP(O342,Catalogue!$F$2:$J$259,3,0))=16," ",VLOOKUP(O342,Catalogue!$F$2:$J$259,3,0))</f>
        <v>m2</v>
      </c>
      <c r="Q342" s="228">
        <f>IF(TYPE(VLOOKUP(O342,Catalogue!$F$2:$J$259,5,0))=16,0,VLOOKUP(O342,Catalogue!$F$2:$J$259,5,0))</f>
        <v>242000</v>
      </c>
      <c r="R342" s="227" t="s">
        <v>276</v>
      </c>
      <c r="S342" s="282" t="str">
        <f>IF(TYPE(VLOOKUP(R342,Catalogue!$F$2:$J$259,3,0))=16," ",VLOOKUP(R342,Catalogue!$F$2:$J$259,3,0))</f>
        <v>m2</v>
      </c>
      <c r="T342" s="228">
        <f>IF(TYPE(VLOOKUP(R342,Catalogue!$F$2:$J$259,5,0))=16,0,VLOOKUP(R342,Catalogue!$F$2:$J$259,5,0))</f>
        <v>60000</v>
      </c>
      <c r="U342" s="227"/>
      <c r="V342" s="227" t="str">
        <f>IF(TYPE(VLOOKUP(U342,Catalogue!$F$2:$J$259,3,0))=16," ",VLOOKUP(U342,Catalogue!$F$2:$J$259,3,0))</f>
        <v xml:space="preserve"> </v>
      </c>
      <c r="W342" s="228">
        <f>IF(TYPE(VLOOKUP(U342,Catalogue!$F$2:$J$259,5,0))=16,0,VLOOKUP(U342,Catalogue!$F$2:$J$259,5,0))</f>
        <v>0</v>
      </c>
      <c r="X342" s="256">
        <v>0.6</v>
      </c>
      <c r="Y342" s="256">
        <v>2.44</v>
      </c>
      <c r="Z342" s="256">
        <v>2</v>
      </c>
      <c r="AA342" s="256">
        <f t="shared" si="47"/>
        <v>2.9279999999999999</v>
      </c>
      <c r="AB342" s="228">
        <f t="shared" si="50"/>
        <v>708576</v>
      </c>
      <c r="AC342" s="228">
        <f t="shared" si="51"/>
        <v>175680</v>
      </c>
      <c r="AD342" s="228">
        <f t="shared" si="52"/>
        <v>0</v>
      </c>
      <c r="AE342" s="227"/>
      <c r="AF342" s="227" t="str">
        <f>IF(TYPE(VLOOKUP(AE342,Catalogue!$F$2:$J$259,3,0))=16," ",VLOOKUP(AE342,Catalogue!$F$2:$J$259,3,0))</f>
        <v xml:space="preserve"> </v>
      </c>
      <c r="AG342" s="228">
        <f>IF(TYPE(VLOOKUP(AE342,Catalogue!$F$2:$J$259,5,0))=16,0,VLOOKUP(AE342,Catalogue!$F$2:$J$259,5,0))</f>
        <v>0</v>
      </c>
      <c r="AH342" s="227"/>
      <c r="AI342" s="228">
        <f t="shared" si="49"/>
        <v>0</v>
      </c>
      <c r="AJ342" s="228" t="s">
        <v>1557</v>
      </c>
      <c r="AK342" s="261">
        <f t="shared" si="53"/>
        <v>884256</v>
      </c>
    </row>
    <row r="343" spans="1:37" ht="22.5">
      <c r="A343" s="403">
        <v>371</v>
      </c>
      <c r="B343" s="271"/>
      <c r="C343" s="258" t="s">
        <v>1411</v>
      </c>
      <c r="D343" s="258" t="s">
        <v>1412</v>
      </c>
      <c r="E343" s="258" t="s">
        <v>1413</v>
      </c>
      <c r="F343" s="258" t="s">
        <v>1398</v>
      </c>
      <c r="G343" s="258"/>
      <c r="H343" s="258"/>
      <c r="I343" s="258" t="s">
        <v>1394</v>
      </c>
      <c r="J343" s="258" t="s">
        <v>1270</v>
      </c>
      <c r="K343" s="227" t="s">
        <v>247</v>
      </c>
      <c r="L343" s="228">
        <f>IF(TYPE(VLOOKUP(K343,Catalogue!$F$2:$J$259,5,0))=16,0,VLOOKUP(K343,Catalogue!$F$2:$J$259,5,0))</f>
        <v>60000</v>
      </c>
      <c r="M343" s="227" t="s">
        <v>341</v>
      </c>
      <c r="N343" s="228">
        <f>IF(TYPE(VLOOKUP(M343,Catalogue!$F$2:$J$259,5,0))=16,0,VLOOKUP(M343,Catalogue!$F$2:$J$259,5,0))</f>
        <v>350000</v>
      </c>
      <c r="O343" s="227" t="s">
        <v>173</v>
      </c>
      <c r="P343" s="282" t="str">
        <f>IF(TYPE(VLOOKUP(O343,Catalogue!$F$2:$J$259,3,0))=16," ",VLOOKUP(O343,Catalogue!$F$2:$J$259,3,0))</f>
        <v>m2</v>
      </c>
      <c r="Q343" s="228">
        <f>IF(TYPE(VLOOKUP(O343,Catalogue!$F$2:$J$259,5,0))=16,0,VLOOKUP(O343,Catalogue!$F$2:$J$259,5,0))</f>
        <v>255000</v>
      </c>
      <c r="R343" s="227"/>
      <c r="S343" s="282" t="str">
        <f>IF(TYPE(VLOOKUP(R343,Catalogue!$F$2:$J$259,3,0))=16," ",VLOOKUP(R343,Catalogue!$F$2:$J$259,3,0))</f>
        <v xml:space="preserve"> </v>
      </c>
      <c r="T343" s="228">
        <f>IF(TYPE(VLOOKUP(R343,Catalogue!$F$2:$J$259,5,0))=16,0,VLOOKUP(R343,Catalogue!$F$2:$J$259,5,0))</f>
        <v>0</v>
      </c>
      <c r="U343" s="227"/>
      <c r="V343" s="227" t="str">
        <f>IF(TYPE(VLOOKUP(U343,Catalogue!$F$2:$J$259,3,0))=16," ",VLOOKUP(U343,Catalogue!$F$2:$J$259,3,0))</f>
        <v xml:space="preserve"> </v>
      </c>
      <c r="W343" s="228">
        <f>IF(TYPE(VLOOKUP(U343,Catalogue!$F$2:$J$259,5,0))=16,0,VLOOKUP(U343,Catalogue!$F$2:$J$259,5,0))</f>
        <v>0</v>
      </c>
      <c r="X343" s="256">
        <v>0.66</v>
      </c>
      <c r="Y343" s="256">
        <v>0.74</v>
      </c>
      <c r="Z343" s="256">
        <v>1</v>
      </c>
      <c r="AA343" s="256">
        <f t="shared" si="47"/>
        <v>0.4884</v>
      </c>
      <c r="AB343" s="228">
        <f t="shared" si="50"/>
        <v>124542</v>
      </c>
      <c r="AC343" s="228">
        <f t="shared" si="51"/>
        <v>0</v>
      </c>
      <c r="AD343" s="228">
        <f t="shared" si="52"/>
        <v>0</v>
      </c>
      <c r="AE343" s="227"/>
      <c r="AF343" s="227" t="str">
        <f>IF(TYPE(VLOOKUP(AE343,Catalogue!$F$2:$J$259,3,0))=16," ",VLOOKUP(AE343,Catalogue!$F$2:$J$259,3,0))</f>
        <v xml:space="preserve"> </v>
      </c>
      <c r="AG343" s="228">
        <f>IF(TYPE(VLOOKUP(AE343,Catalogue!$F$2:$J$259,5,0))=16,0,VLOOKUP(AE343,Catalogue!$F$2:$J$259,5,0))</f>
        <v>0</v>
      </c>
      <c r="AH343" s="227"/>
      <c r="AI343" s="228">
        <f t="shared" si="49"/>
        <v>0</v>
      </c>
      <c r="AJ343" s="228" t="s">
        <v>918</v>
      </c>
      <c r="AK343" s="261">
        <f t="shared" si="53"/>
        <v>534542</v>
      </c>
    </row>
    <row r="344" spans="1:37" ht="22.5">
      <c r="A344" s="401"/>
      <c r="B344" s="271"/>
      <c r="C344" s="258" t="s">
        <v>1411</v>
      </c>
      <c r="D344" s="258" t="s">
        <v>1412</v>
      </c>
      <c r="E344" s="258" t="s">
        <v>1413</v>
      </c>
      <c r="F344" s="258" t="s">
        <v>1398</v>
      </c>
      <c r="G344" s="258"/>
      <c r="H344" s="258"/>
      <c r="I344" s="258" t="s">
        <v>1394</v>
      </c>
      <c r="J344" s="258" t="s">
        <v>1270</v>
      </c>
      <c r="K344" s="227"/>
      <c r="L344" s="228">
        <f>IF(TYPE(VLOOKUP(K344,Catalogue!$F$2:$J$259,5,0))=16,0,VLOOKUP(K344,Catalogue!$F$2:$J$259,5,0))</f>
        <v>0</v>
      </c>
      <c r="M344" s="227"/>
      <c r="N344" s="228">
        <f>IF(TYPE(VLOOKUP(M344,Catalogue!$F$2:$J$259,5,0))=16,0,VLOOKUP(M344,Catalogue!$F$2:$J$259,5,0))</f>
        <v>0</v>
      </c>
      <c r="O344" s="227" t="s">
        <v>158</v>
      </c>
      <c r="P344" s="282" t="str">
        <f>IF(TYPE(VLOOKUP(O344,Catalogue!$F$2:$J$259,3,0))=16," ",VLOOKUP(O344,Catalogue!$F$2:$J$259,3,0))</f>
        <v>m2</v>
      </c>
      <c r="Q344" s="228">
        <f>IF(TYPE(VLOOKUP(O344,Catalogue!$F$2:$J$259,5,0))=16,0,VLOOKUP(O344,Catalogue!$F$2:$J$259,5,0))</f>
        <v>242000</v>
      </c>
      <c r="R344" s="227" t="s">
        <v>276</v>
      </c>
      <c r="S344" s="282" t="str">
        <f>IF(TYPE(VLOOKUP(R344,Catalogue!$F$2:$J$259,3,0))=16," ",VLOOKUP(R344,Catalogue!$F$2:$J$259,3,0))</f>
        <v>m2</v>
      </c>
      <c r="T344" s="228">
        <f>IF(TYPE(VLOOKUP(R344,Catalogue!$F$2:$J$259,5,0))=16,0,VLOOKUP(R344,Catalogue!$F$2:$J$259,5,0))</f>
        <v>60000</v>
      </c>
      <c r="U344" s="227"/>
      <c r="V344" s="227" t="str">
        <f>IF(TYPE(VLOOKUP(U344,Catalogue!$F$2:$J$259,3,0))=16," ",VLOOKUP(U344,Catalogue!$F$2:$J$259,3,0))</f>
        <v xml:space="preserve"> </v>
      </c>
      <c r="W344" s="228">
        <f>IF(TYPE(VLOOKUP(U344,Catalogue!$F$2:$J$259,5,0))=16,0,VLOOKUP(U344,Catalogue!$F$2:$J$259,5,0))</f>
        <v>0</v>
      </c>
      <c r="X344" s="256">
        <v>0.5</v>
      </c>
      <c r="Y344" s="256">
        <v>2.09</v>
      </c>
      <c r="Z344" s="256">
        <v>1</v>
      </c>
      <c r="AA344" s="256">
        <f t="shared" si="47"/>
        <v>1.0449999999999999</v>
      </c>
      <c r="AB344" s="228">
        <f t="shared" si="50"/>
        <v>252889.99999999997</v>
      </c>
      <c r="AC344" s="228">
        <f t="shared" si="51"/>
        <v>62699.999999999993</v>
      </c>
      <c r="AD344" s="228">
        <f t="shared" si="52"/>
        <v>0</v>
      </c>
      <c r="AE344" s="227"/>
      <c r="AF344" s="227" t="str">
        <f>IF(TYPE(VLOOKUP(AE344,Catalogue!$F$2:$J$259,3,0))=16," ",VLOOKUP(AE344,Catalogue!$F$2:$J$259,3,0))</f>
        <v xml:space="preserve"> </v>
      </c>
      <c r="AG344" s="228">
        <f>IF(TYPE(VLOOKUP(AE344,Catalogue!$F$2:$J$259,5,0))=16,0,VLOOKUP(AE344,Catalogue!$F$2:$J$259,5,0))</f>
        <v>0</v>
      </c>
      <c r="AH344" s="227"/>
      <c r="AI344" s="228">
        <f t="shared" si="49"/>
        <v>0</v>
      </c>
      <c r="AJ344" s="228" t="s">
        <v>924</v>
      </c>
      <c r="AK344" s="261">
        <f t="shared" si="53"/>
        <v>315589.99999999994</v>
      </c>
    </row>
    <row r="345" spans="1:37" s="265" customFormat="1">
      <c r="A345" s="400">
        <v>372</v>
      </c>
      <c r="B345" s="279"/>
      <c r="C345" s="298" t="s">
        <v>1414</v>
      </c>
      <c r="D345" s="298" t="s">
        <v>1415</v>
      </c>
      <c r="E345" s="298" t="s">
        <v>1416</v>
      </c>
      <c r="F345" s="298" t="s">
        <v>1417</v>
      </c>
      <c r="G345" s="298"/>
      <c r="H345" s="298" t="s">
        <v>1007</v>
      </c>
      <c r="I345" s="298" t="s">
        <v>1418</v>
      </c>
      <c r="J345" s="298" t="s">
        <v>226</v>
      </c>
      <c r="K345" s="262" t="s">
        <v>242</v>
      </c>
      <c r="L345" s="263">
        <f>IF(TYPE(VLOOKUP(K345,Catalogue!$F$2:$J$259,5,0))=16,0,VLOOKUP(K345,Catalogue!$F$2:$J$259,5,0))</f>
        <v>40000</v>
      </c>
      <c r="M345" s="262" t="s">
        <v>337</v>
      </c>
      <c r="N345" s="263">
        <f>IF(TYPE(VLOOKUP(M345,Catalogue!$F$2:$J$259,5,0))=16,0,VLOOKUP(M345,Catalogue!$F$2:$J$259,5,0))</f>
        <v>260000</v>
      </c>
      <c r="O345" s="262" t="s">
        <v>180</v>
      </c>
      <c r="P345" s="299" t="str">
        <f>IF(TYPE(VLOOKUP(O345,Catalogue!$F$2:$J$259,3,0))=16," ",VLOOKUP(O345,Catalogue!$F$2:$J$259,3,0))</f>
        <v>m2</v>
      </c>
      <c r="Q345" s="263">
        <f>IF(TYPE(VLOOKUP(O345,Catalogue!$F$2:$J$259,5,0))=16,0,VLOOKUP(O345,Catalogue!$F$2:$J$259,5,0))</f>
        <v>335000</v>
      </c>
      <c r="R345" s="262" t="s">
        <v>278</v>
      </c>
      <c r="S345" s="299" t="str">
        <f>IF(TYPE(VLOOKUP(R345,Catalogue!$F$2:$J$259,3,0))=16," ",VLOOKUP(R345,Catalogue!$F$2:$J$259,3,0))</f>
        <v>m2</v>
      </c>
      <c r="T345" s="263">
        <f>IF(TYPE(VLOOKUP(R345,Catalogue!$F$2:$J$259,5,0))=16,0,VLOOKUP(R345,Catalogue!$F$2:$J$259,5,0))</f>
        <v>50000</v>
      </c>
      <c r="U345" s="262"/>
      <c r="V345" s="262" t="str">
        <f>IF(TYPE(VLOOKUP(U345,Catalogue!$F$2:$J$259,3,0))=16," ",VLOOKUP(U345,Catalogue!$F$2:$J$259,3,0))</f>
        <v xml:space="preserve"> </v>
      </c>
      <c r="W345" s="263">
        <f>IF(TYPE(VLOOKUP(U345,Catalogue!$F$2:$J$259,5,0))=16,0,VLOOKUP(U345,Catalogue!$F$2:$J$259,5,0))</f>
        <v>0</v>
      </c>
      <c r="X345" s="264">
        <v>1.05</v>
      </c>
      <c r="Y345" s="264">
        <v>0.6</v>
      </c>
      <c r="Z345" s="264">
        <v>1</v>
      </c>
      <c r="AA345" s="264">
        <f t="shared" si="47"/>
        <v>0.63</v>
      </c>
      <c r="AB345" s="263">
        <f t="shared" si="50"/>
        <v>211050</v>
      </c>
      <c r="AC345" s="263">
        <f t="shared" si="51"/>
        <v>31500</v>
      </c>
      <c r="AD345" s="263">
        <f t="shared" si="52"/>
        <v>0</v>
      </c>
      <c r="AE345" s="262"/>
      <c r="AF345" s="262" t="str">
        <f>IF(TYPE(VLOOKUP(AE345,Catalogue!$F$2:$J$259,3,0))=16," ",VLOOKUP(AE345,Catalogue!$F$2:$J$259,3,0))</f>
        <v xml:space="preserve"> </v>
      </c>
      <c r="AG345" s="263">
        <f>IF(TYPE(VLOOKUP(AE345,Catalogue!$F$2:$J$259,5,0))=16,0,VLOOKUP(AE345,Catalogue!$F$2:$J$259,5,0))</f>
        <v>0</v>
      </c>
      <c r="AH345" s="262"/>
      <c r="AI345" s="263">
        <f t="shared" si="49"/>
        <v>0</v>
      </c>
      <c r="AJ345" s="263" t="s">
        <v>920</v>
      </c>
      <c r="AK345" s="261">
        <f t="shared" si="53"/>
        <v>542550</v>
      </c>
    </row>
    <row r="346" spans="1:37">
      <c r="A346" s="403"/>
      <c r="B346" s="271"/>
      <c r="C346" s="258" t="s">
        <v>1414</v>
      </c>
      <c r="D346" s="258" t="s">
        <v>1415</v>
      </c>
      <c r="E346" s="258" t="s">
        <v>1416</v>
      </c>
      <c r="F346" s="258" t="s">
        <v>1417</v>
      </c>
      <c r="G346" s="258"/>
      <c r="H346" s="258" t="s">
        <v>1007</v>
      </c>
      <c r="I346" s="258" t="s">
        <v>1418</v>
      </c>
      <c r="J346" s="258" t="s">
        <v>226</v>
      </c>
      <c r="K346" s="227"/>
      <c r="L346" s="228">
        <f>IF(TYPE(VLOOKUP(K346,Catalogue!$F$2:$J$259,5,0))=16,0,VLOOKUP(K346,Catalogue!$F$2:$J$259,5,0))</f>
        <v>0</v>
      </c>
      <c r="M346" s="227"/>
      <c r="N346" s="228">
        <f>IF(TYPE(VLOOKUP(M346,Catalogue!$F$2:$J$259,5,0))=16,0,VLOOKUP(M346,Catalogue!$F$2:$J$259,5,0))</f>
        <v>0</v>
      </c>
      <c r="O346" s="227" t="s">
        <v>171</v>
      </c>
      <c r="P346" s="282" t="str">
        <f>IF(TYPE(VLOOKUP(O346,Catalogue!$F$2:$J$259,3,0))=16," ",VLOOKUP(O346,Catalogue!$F$2:$J$259,3,0))</f>
        <v>m2</v>
      </c>
      <c r="Q346" s="228">
        <f>IF(TYPE(VLOOKUP(O346,Catalogue!$F$2:$J$259,5,0))=16,0,VLOOKUP(O346,Catalogue!$F$2:$J$259,5,0))</f>
        <v>235000</v>
      </c>
      <c r="R346" s="227"/>
      <c r="S346" s="282" t="str">
        <f>IF(TYPE(VLOOKUP(R346,Catalogue!$F$2:$J$259,3,0))=16," ",VLOOKUP(R346,Catalogue!$F$2:$J$259,3,0))</f>
        <v xml:space="preserve"> </v>
      </c>
      <c r="T346" s="228">
        <f>IF(TYPE(VLOOKUP(R346,Catalogue!$F$2:$J$259,5,0))=16,0,VLOOKUP(R346,Catalogue!$F$2:$J$259,5,0))</f>
        <v>0</v>
      </c>
      <c r="U346" s="227"/>
      <c r="V346" s="227" t="str">
        <f>IF(TYPE(VLOOKUP(U346,Catalogue!$F$2:$J$259,3,0))=16," ",VLOOKUP(U346,Catalogue!$F$2:$J$259,3,0))</f>
        <v xml:space="preserve"> </v>
      </c>
      <c r="W346" s="228">
        <f>IF(TYPE(VLOOKUP(U346,Catalogue!$F$2:$J$259,5,0))=16,0,VLOOKUP(U346,Catalogue!$F$2:$J$259,5,0))</f>
        <v>0</v>
      </c>
      <c r="X346" s="256">
        <v>1.27</v>
      </c>
      <c r="Y346" s="256">
        <v>0.89</v>
      </c>
      <c r="Z346" s="256">
        <v>1</v>
      </c>
      <c r="AA346" s="256">
        <f t="shared" si="47"/>
        <v>1.1303000000000001</v>
      </c>
      <c r="AB346" s="228">
        <f t="shared" si="50"/>
        <v>265620.5</v>
      </c>
      <c r="AC346" s="228">
        <f t="shared" si="51"/>
        <v>0</v>
      </c>
      <c r="AD346" s="228">
        <f t="shared" si="52"/>
        <v>0</v>
      </c>
      <c r="AE346" s="227"/>
      <c r="AF346" s="227" t="str">
        <f>IF(TYPE(VLOOKUP(AE346,Catalogue!$F$2:$J$259,3,0))=16," ",VLOOKUP(AE346,Catalogue!$F$2:$J$259,3,0))</f>
        <v xml:space="preserve"> </v>
      </c>
      <c r="AG346" s="228">
        <f>IF(TYPE(VLOOKUP(AE346,Catalogue!$F$2:$J$259,5,0))=16,0,VLOOKUP(AE346,Catalogue!$F$2:$J$259,5,0))</f>
        <v>0</v>
      </c>
      <c r="AH346" s="227"/>
      <c r="AI346" s="228">
        <f t="shared" si="49"/>
        <v>0</v>
      </c>
      <c r="AJ346" s="228" t="s">
        <v>939</v>
      </c>
      <c r="AK346" s="261">
        <f t="shared" si="53"/>
        <v>265620.5</v>
      </c>
    </row>
    <row r="347" spans="1:37">
      <c r="A347" s="401"/>
      <c r="B347" s="271"/>
      <c r="C347" s="258" t="s">
        <v>1414</v>
      </c>
      <c r="D347" s="258" t="s">
        <v>1415</v>
      </c>
      <c r="E347" s="258" t="s">
        <v>1416</v>
      </c>
      <c r="F347" s="258" t="s">
        <v>1417</v>
      </c>
      <c r="G347" s="258"/>
      <c r="H347" s="258" t="s">
        <v>1007</v>
      </c>
      <c r="I347" s="258" t="s">
        <v>1418</v>
      </c>
      <c r="J347" s="258" t="s">
        <v>226</v>
      </c>
      <c r="K347" s="227"/>
      <c r="L347" s="228">
        <f>IF(TYPE(VLOOKUP(K347,Catalogue!$F$2:$J$259,5,0))=16,0,VLOOKUP(K347,Catalogue!$F$2:$J$259,5,0))</f>
        <v>0</v>
      </c>
      <c r="M347" s="227"/>
      <c r="N347" s="228">
        <f>IF(TYPE(VLOOKUP(M347,Catalogue!$F$2:$J$259,5,0))=16,0,VLOOKUP(M347,Catalogue!$F$2:$J$259,5,0))</f>
        <v>0</v>
      </c>
      <c r="O347" s="227" t="s">
        <v>171</v>
      </c>
      <c r="P347" s="282" t="str">
        <f>IF(TYPE(VLOOKUP(O347,Catalogue!$F$2:$J$259,3,0))=16," ",VLOOKUP(O347,Catalogue!$F$2:$J$259,3,0))</f>
        <v>m2</v>
      </c>
      <c r="Q347" s="228">
        <f>IF(TYPE(VLOOKUP(O347,Catalogue!$F$2:$J$259,5,0))=16,0,VLOOKUP(O347,Catalogue!$F$2:$J$259,5,0))</f>
        <v>235000</v>
      </c>
      <c r="R347" s="227"/>
      <c r="S347" s="282" t="str">
        <f>IF(TYPE(VLOOKUP(R347,Catalogue!$F$2:$J$259,3,0))=16," ",VLOOKUP(R347,Catalogue!$F$2:$J$259,3,0))</f>
        <v xml:space="preserve"> </v>
      </c>
      <c r="T347" s="228">
        <f>IF(TYPE(VLOOKUP(R347,Catalogue!$F$2:$J$259,5,0))=16,0,VLOOKUP(R347,Catalogue!$F$2:$J$259,5,0))</f>
        <v>0</v>
      </c>
      <c r="U347" s="227"/>
      <c r="V347" s="227" t="str">
        <f>IF(TYPE(VLOOKUP(U347,Catalogue!$F$2:$J$259,3,0))=16," ",VLOOKUP(U347,Catalogue!$F$2:$J$259,3,0))</f>
        <v xml:space="preserve"> </v>
      </c>
      <c r="W347" s="228">
        <f>IF(TYPE(VLOOKUP(U347,Catalogue!$F$2:$J$259,5,0))=16,0,VLOOKUP(U347,Catalogue!$F$2:$J$259,5,0))</f>
        <v>0</v>
      </c>
      <c r="X347" s="256">
        <v>0.88</v>
      </c>
      <c r="Y347" s="256">
        <v>0.7</v>
      </c>
      <c r="Z347" s="256">
        <v>1</v>
      </c>
      <c r="AA347" s="256">
        <f t="shared" ref="AA347:AA409" si="54">X347*Y347*Z347</f>
        <v>0.61599999999999999</v>
      </c>
      <c r="AB347" s="228">
        <f t="shared" si="50"/>
        <v>144760</v>
      </c>
      <c r="AC347" s="228">
        <f t="shared" si="51"/>
        <v>0</v>
      </c>
      <c r="AD347" s="228">
        <f t="shared" si="52"/>
        <v>0</v>
      </c>
      <c r="AE347" s="227"/>
      <c r="AF347" s="227" t="str">
        <f>IF(TYPE(VLOOKUP(AE347,Catalogue!$F$2:$J$259,3,0))=16," ",VLOOKUP(AE347,Catalogue!$F$2:$J$259,3,0))</f>
        <v xml:space="preserve"> </v>
      </c>
      <c r="AG347" s="228">
        <f>IF(TYPE(VLOOKUP(AE347,Catalogue!$F$2:$J$259,5,0))=16,0,VLOOKUP(AE347,Catalogue!$F$2:$J$259,5,0))</f>
        <v>0</v>
      </c>
      <c r="AH347" s="227"/>
      <c r="AI347" s="228">
        <f t="shared" si="49"/>
        <v>0</v>
      </c>
      <c r="AJ347" s="228" t="s">
        <v>1419</v>
      </c>
      <c r="AK347" s="261">
        <f t="shared" si="53"/>
        <v>144760</v>
      </c>
    </row>
    <row r="348" spans="1:37">
      <c r="A348" s="402">
        <v>373</v>
      </c>
      <c r="B348" s="271"/>
      <c r="C348" s="258" t="s">
        <v>1420</v>
      </c>
      <c r="D348" s="258" t="s">
        <v>1421</v>
      </c>
      <c r="E348" s="258" t="s">
        <v>1422</v>
      </c>
      <c r="F348" s="258" t="s">
        <v>1423</v>
      </c>
      <c r="G348" s="258"/>
      <c r="H348" s="258"/>
      <c r="I348" s="258" t="s">
        <v>1418</v>
      </c>
      <c r="J348" s="258" t="s">
        <v>226</v>
      </c>
      <c r="K348" s="227" t="s">
        <v>242</v>
      </c>
      <c r="L348" s="228">
        <f>IF(TYPE(VLOOKUP(K348,Catalogue!$F$2:$J$259,5,0))=16,0,VLOOKUP(K348,Catalogue!$F$2:$J$259,5,0))</f>
        <v>40000</v>
      </c>
      <c r="M348" s="227" t="s">
        <v>337</v>
      </c>
      <c r="N348" s="228">
        <f>IF(TYPE(VLOOKUP(M348,Catalogue!$F$2:$J$259,5,0))=16,0,VLOOKUP(M348,Catalogue!$F$2:$J$259,5,0))</f>
        <v>260000</v>
      </c>
      <c r="O348" s="227" t="s">
        <v>171</v>
      </c>
      <c r="P348" s="282" t="str">
        <f>IF(TYPE(VLOOKUP(O348,Catalogue!$F$2:$J$259,3,0))=16," ",VLOOKUP(O348,Catalogue!$F$2:$J$259,3,0))</f>
        <v>m2</v>
      </c>
      <c r="Q348" s="228">
        <f>IF(TYPE(VLOOKUP(O348,Catalogue!$F$2:$J$259,5,0))=16,0,VLOOKUP(O348,Catalogue!$F$2:$J$259,5,0))</f>
        <v>235000</v>
      </c>
      <c r="R348" s="227"/>
      <c r="S348" s="282" t="str">
        <f>IF(TYPE(VLOOKUP(R348,Catalogue!$F$2:$J$259,3,0))=16," ",VLOOKUP(R348,Catalogue!$F$2:$J$259,3,0))</f>
        <v xml:space="preserve"> </v>
      </c>
      <c r="T348" s="228">
        <f>IF(TYPE(VLOOKUP(R348,Catalogue!$F$2:$J$259,5,0))=16,0,VLOOKUP(R348,Catalogue!$F$2:$J$259,5,0))</f>
        <v>0</v>
      </c>
      <c r="U348" s="227"/>
      <c r="V348" s="227" t="str">
        <f>IF(TYPE(VLOOKUP(U348,Catalogue!$F$2:$J$259,3,0))=16," ",VLOOKUP(U348,Catalogue!$F$2:$J$259,3,0))</f>
        <v xml:space="preserve"> </v>
      </c>
      <c r="W348" s="228">
        <f>IF(TYPE(VLOOKUP(U348,Catalogue!$F$2:$J$259,5,0))=16,0,VLOOKUP(U348,Catalogue!$F$2:$J$259,5,0))</f>
        <v>0</v>
      </c>
      <c r="X348" s="256">
        <v>0.6</v>
      </c>
      <c r="Y348" s="256">
        <v>0.8</v>
      </c>
      <c r="Z348" s="256">
        <v>1</v>
      </c>
      <c r="AA348" s="256">
        <f t="shared" si="54"/>
        <v>0.48</v>
      </c>
      <c r="AB348" s="228">
        <f t="shared" si="50"/>
        <v>112800</v>
      </c>
      <c r="AC348" s="228">
        <f t="shared" si="51"/>
        <v>0</v>
      </c>
      <c r="AD348" s="228">
        <f t="shared" si="52"/>
        <v>0</v>
      </c>
      <c r="AE348" s="227"/>
      <c r="AF348" s="227" t="str">
        <f>IF(TYPE(VLOOKUP(AE348,Catalogue!$F$2:$J$259,3,0))=16," ",VLOOKUP(AE348,Catalogue!$F$2:$J$259,3,0))</f>
        <v xml:space="preserve"> </v>
      </c>
      <c r="AG348" s="228">
        <f>IF(TYPE(VLOOKUP(AE348,Catalogue!$F$2:$J$259,5,0))=16,0,VLOOKUP(AE348,Catalogue!$F$2:$J$259,5,0))</f>
        <v>0</v>
      </c>
      <c r="AH348" s="227"/>
      <c r="AI348" s="228">
        <f t="shared" si="49"/>
        <v>0</v>
      </c>
      <c r="AJ348" s="228" t="s">
        <v>923</v>
      </c>
      <c r="AK348" s="261">
        <f t="shared" si="53"/>
        <v>412800</v>
      </c>
    </row>
    <row r="349" spans="1:37">
      <c r="A349" s="402"/>
      <c r="B349" s="271"/>
      <c r="C349" s="258" t="s">
        <v>1420</v>
      </c>
      <c r="D349" s="258" t="s">
        <v>1421</v>
      </c>
      <c r="E349" s="258" t="s">
        <v>1422</v>
      </c>
      <c r="F349" s="258" t="s">
        <v>1423</v>
      </c>
      <c r="G349" s="258"/>
      <c r="H349" s="258"/>
      <c r="I349" s="258" t="s">
        <v>1418</v>
      </c>
      <c r="J349" s="258" t="s">
        <v>226</v>
      </c>
      <c r="K349" s="227"/>
      <c r="L349" s="228">
        <f>IF(TYPE(VLOOKUP(K349,Catalogue!$F$2:$J$259,5,0))=16,0,VLOOKUP(K349,Catalogue!$F$2:$J$259,5,0))</f>
        <v>0</v>
      </c>
      <c r="M349" s="227"/>
      <c r="N349" s="228">
        <f>IF(TYPE(VLOOKUP(M349,Catalogue!$F$2:$J$259,5,0))=16,0,VLOOKUP(M349,Catalogue!$F$2:$J$259,5,0))</f>
        <v>0</v>
      </c>
      <c r="O349" s="227" t="s">
        <v>171</v>
      </c>
      <c r="P349" s="282" t="str">
        <f>IF(TYPE(VLOOKUP(O349,Catalogue!$F$2:$J$259,3,0))=16," ",VLOOKUP(O349,Catalogue!$F$2:$J$259,3,0))</f>
        <v>m2</v>
      </c>
      <c r="Q349" s="228">
        <f>IF(TYPE(VLOOKUP(O349,Catalogue!$F$2:$J$259,5,0))=16,0,VLOOKUP(O349,Catalogue!$F$2:$J$259,5,0))</f>
        <v>235000</v>
      </c>
      <c r="R349" s="227"/>
      <c r="S349" s="282" t="str">
        <f>IF(TYPE(VLOOKUP(R349,Catalogue!$F$2:$J$259,3,0))=16," ",VLOOKUP(R349,Catalogue!$F$2:$J$259,3,0))</f>
        <v xml:space="preserve"> </v>
      </c>
      <c r="T349" s="228">
        <f>IF(TYPE(VLOOKUP(R349,Catalogue!$F$2:$J$259,5,0))=16,0,VLOOKUP(R349,Catalogue!$F$2:$J$259,5,0))</f>
        <v>0</v>
      </c>
      <c r="U349" s="227"/>
      <c r="V349" s="227" t="str">
        <f>IF(TYPE(VLOOKUP(U349,Catalogue!$F$2:$J$259,3,0))=16," ",VLOOKUP(U349,Catalogue!$F$2:$J$259,3,0))</f>
        <v xml:space="preserve"> </v>
      </c>
      <c r="W349" s="228">
        <f>IF(TYPE(VLOOKUP(U349,Catalogue!$F$2:$J$259,5,0))=16,0,VLOOKUP(U349,Catalogue!$F$2:$J$259,5,0))</f>
        <v>0</v>
      </c>
      <c r="X349" s="256">
        <v>0.72</v>
      </c>
      <c r="Y349" s="256">
        <v>0.8</v>
      </c>
      <c r="Z349" s="256">
        <v>1</v>
      </c>
      <c r="AA349" s="256">
        <f t="shared" si="54"/>
        <v>0.57599999999999996</v>
      </c>
      <c r="AB349" s="228">
        <f t="shared" si="50"/>
        <v>135360</v>
      </c>
      <c r="AC349" s="228">
        <f t="shared" si="51"/>
        <v>0</v>
      </c>
      <c r="AD349" s="228">
        <f t="shared" si="52"/>
        <v>0</v>
      </c>
      <c r="AE349" s="227"/>
      <c r="AF349" s="227" t="str">
        <f>IF(TYPE(VLOOKUP(AE349,Catalogue!$F$2:$J$259,3,0))=16," ",VLOOKUP(AE349,Catalogue!$F$2:$J$259,3,0))</f>
        <v xml:space="preserve"> </v>
      </c>
      <c r="AG349" s="228">
        <f>IF(TYPE(VLOOKUP(AE349,Catalogue!$F$2:$J$259,5,0))=16,0,VLOOKUP(AE349,Catalogue!$F$2:$J$259,5,0))</f>
        <v>0</v>
      </c>
      <c r="AH349" s="227"/>
      <c r="AI349" s="228">
        <f t="shared" si="49"/>
        <v>0</v>
      </c>
      <c r="AJ349" s="228" t="s">
        <v>939</v>
      </c>
      <c r="AK349" s="261">
        <f t="shared" si="53"/>
        <v>135360</v>
      </c>
    </row>
    <row r="350" spans="1:37">
      <c r="A350" s="402"/>
      <c r="B350" s="271"/>
      <c r="C350" s="258" t="s">
        <v>1420</v>
      </c>
      <c r="D350" s="258" t="s">
        <v>1421</v>
      </c>
      <c r="E350" s="258" t="s">
        <v>1422</v>
      </c>
      <c r="F350" s="258" t="s">
        <v>1423</v>
      </c>
      <c r="G350" s="258"/>
      <c r="H350" s="258"/>
      <c r="I350" s="258" t="s">
        <v>1418</v>
      </c>
      <c r="J350" s="258" t="s">
        <v>226</v>
      </c>
      <c r="K350" s="227"/>
      <c r="L350" s="228">
        <f>IF(TYPE(VLOOKUP(K350,Catalogue!$F$2:$J$259,5,0))=16,0,VLOOKUP(K350,Catalogue!$F$2:$J$259,5,0))</f>
        <v>0</v>
      </c>
      <c r="M350" s="227"/>
      <c r="N350" s="228">
        <f>IF(TYPE(VLOOKUP(M350,Catalogue!$F$2:$J$259,5,0))=16,0,VLOOKUP(M350,Catalogue!$F$2:$J$259,5,0))</f>
        <v>0</v>
      </c>
      <c r="O350" s="227" t="s">
        <v>171</v>
      </c>
      <c r="P350" s="282" t="str">
        <f>IF(TYPE(VLOOKUP(O350,Catalogue!$F$2:$J$259,3,0))=16," ",VLOOKUP(O350,Catalogue!$F$2:$J$259,3,0))</f>
        <v>m2</v>
      </c>
      <c r="Q350" s="228">
        <f>IF(TYPE(VLOOKUP(O350,Catalogue!$F$2:$J$259,5,0))=16,0,VLOOKUP(O350,Catalogue!$F$2:$J$259,5,0))</f>
        <v>235000</v>
      </c>
      <c r="R350" s="227"/>
      <c r="S350" s="282" t="str">
        <f>IF(TYPE(VLOOKUP(R350,Catalogue!$F$2:$J$259,3,0))=16," ",VLOOKUP(R350,Catalogue!$F$2:$J$259,3,0))</f>
        <v xml:space="preserve"> </v>
      </c>
      <c r="T350" s="228">
        <f>IF(TYPE(VLOOKUP(R350,Catalogue!$F$2:$J$259,5,0))=16,0,VLOOKUP(R350,Catalogue!$F$2:$J$259,5,0))</f>
        <v>0</v>
      </c>
      <c r="U350" s="227"/>
      <c r="V350" s="227" t="str">
        <f>IF(TYPE(VLOOKUP(U350,Catalogue!$F$2:$J$259,3,0))=16," ",VLOOKUP(U350,Catalogue!$F$2:$J$259,3,0))</f>
        <v xml:space="preserve"> </v>
      </c>
      <c r="W350" s="228">
        <f>IF(TYPE(VLOOKUP(U350,Catalogue!$F$2:$J$259,5,0))=16,0,VLOOKUP(U350,Catalogue!$F$2:$J$259,5,0))</f>
        <v>0</v>
      </c>
      <c r="X350" s="256">
        <v>0.63</v>
      </c>
      <c r="Y350" s="256">
        <v>0.8</v>
      </c>
      <c r="Z350" s="256">
        <v>1</v>
      </c>
      <c r="AA350" s="256">
        <f t="shared" si="54"/>
        <v>0.504</v>
      </c>
      <c r="AB350" s="228">
        <f t="shared" si="50"/>
        <v>118440</v>
      </c>
      <c r="AC350" s="228">
        <f t="shared" si="51"/>
        <v>0</v>
      </c>
      <c r="AD350" s="228">
        <f t="shared" si="52"/>
        <v>0</v>
      </c>
      <c r="AE350" s="227"/>
      <c r="AF350" s="227" t="str">
        <f>IF(TYPE(VLOOKUP(AE350,Catalogue!$F$2:$J$259,3,0))=16," ",VLOOKUP(AE350,Catalogue!$F$2:$J$259,3,0))</f>
        <v xml:space="preserve"> </v>
      </c>
      <c r="AG350" s="228">
        <f>IF(TYPE(VLOOKUP(AE350,Catalogue!$F$2:$J$259,5,0))=16,0,VLOOKUP(AE350,Catalogue!$F$2:$J$259,5,0))</f>
        <v>0</v>
      </c>
      <c r="AH350" s="227"/>
      <c r="AI350" s="228">
        <f t="shared" ref="AI350:AI412" si="55">AG350*AH350</f>
        <v>0</v>
      </c>
      <c r="AJ350" s="228" t="s">
        <v>924</v>
      </c>
      <c r="AK350" s="261">
        <f t="shared" si="53"/>
        <v>118440</v>
      </c>
    </row>
    <row r="351" spans="1:37">
      <c r="A351" s="400">
        <v>374</v>
      </c>
      <c r="B351" s="271"/>
      <c r="C351" s="258" t="s">
        <v>1424</v>
      </c>
      <c r="D351" s="258" t="s">
        <v>1425</v>
      </c>
      <c r="E351" s="258" t="s">
        <v>1426</v>
      </c>
      <c r="F351" s="258" t="s">
        <v>1427</v>
      </c>
      <c r="G351" s="258" t="s">
        <v>1423</v>
      </c>
      <c r="H351" s="258" t="s">
        <v>937</v>
      </c>
      <c r="I351" s="258" t="s">
        <v>1418</v>
      </c>
      <c r="J351" s="258" t="s">
        <v>226</v>
      </c>
      <c r="K351" s="227" t="s">
        <v>242</v>
      </c>
      <c r="L351" s="228">
        <f>IF(TYPE(VLOOKUP(K351,Catalogue!$F$2:$J$259,5,0))=16,0,VLOOKUP(K351,Catalogue!$F$2:$J$259,5,0))</f>
        <v>40000</v>
      </c>
      <c r="M351" s="227" t="s">
        <v>337</v>
      </c>
      <c r="N351" s="228">
        <f>IF(TYPE(VLOOKUP(M351,Catalogue!$F$2:$J$259,5,0))=16,0,VLOOKUP(M351,Catalogue!$F$2:$J$259,5,0))</f>
        <v>260000</v>
      </c>
      <c r="O351" s="227" t="s">
        <v>180</v>
      </c>
      <c r="P351" s="282" t="str">
        <f>IF(TYPE(VLOOKUP(O351,Catalogue!$F$2:$J$259,3,0))=16," ",VLOOKUP(O351,Catalogue!$F$2:$J$259,3,0))</f>
        <v>m2</v>
      </c>
      <c r="Q351" s="228">
        <f>IF(TYPE(VLOOKUP(O351,Catalogue!$F$2:$J$259,5,0))=16,0,VLOOKUP(O351,Catalogue!$F$2:$J$259,5,0))</f>
        <v>335000</v>
      </c>
      <c r="R351" s="227" t="s">
        <v>278</v>
      </c>
      <c r="S351" s="282" t="str">
        <f>IF(TYPE(VLOOKUP(R351,Catalogue!$F$2:$J$259,3,0))=16," ",VLOOKUP(R351,Catalogue!$F$2:$J$259,3,0))</f>
        <v>m2</v>
      </c>
      <c r="T351" s="228">
        <f>IF(TYPE(VLOOKUP(R351,Catalogue!$F$2:$J$259,5,0))=16,0,VLOOKUP(R351,Catalogue!$F$2:$J$259,5,0))</f>
        <v>50000</v>
      </c>
      <c r="U351" s="227"/>
      <c r="V351" s="227" t="str">
        <f>IF(TYPE(VLOOKUP(U351,Catalogue!$F$2:$J$259,3,0))=16," ",VLOOKUP(U351,Catalogue!$F$2:$J$259,3,0))</f>
        <v xml:space="preserve"> </v>
      </c>
      <c r="W351" s="228">
        <f>IF(TYPE(VLOOKUP(U351,Catalogue!$F$2:$J$259,5,0))=16,0,VLOOKUP(U351,Catalogue!$F$2:$J$259,5,0))</f>
        <v>0</v>
      </c>
      <c r="X351" s="256">
        <v>1.6</v>
      </c>
      <c r="Y351" s="256">
        <v>0.6</v>
      </c>
      <c r="Z351" s="256">
        <v>1</v>
      </c>
      <c r="AA351" s="256">
        <f t="shared" si="54"/>
        <v>0.96</v>
      </c>
      <c r="AB351" s="228">
        <f t="shared" si="50"/>
        <v>321600</v>
      </c>
      <c r="AC351" s="228">
        <f t="shared" si="51"/>
        <v>48000</v>
      </c>
      <c r="AD351" s="228">
        <f t="shared" si="52"/>
        <v>0</v>
      </c>
      <c r="AE351" s="227"/>
      <c r="AF351" s="227" t="str">
        <f>IF(TYPE(VLOOKUP(AE351,Catalogue!$F$2:$J$259,3,0))=16," ",VLOOKUP(AE351,Catalogue!$F$2:$J$259,3,0))</f>
        <v xml:space="preserve"> </v>
      </c>
      <c r="AG351" s="228">
        <f>IF(TYPE(VLOOKUP(AE351,Catalogue!$F$2:$J$259,5,0))=16,0,VLOOKUP(AE351,Catalogue!$F$2:$J$259,5,0))</f>
        <v>0</v>
      </c>
      <c r="AH351" s="227"/>
      <c r="AI351" s="228">
        <f t="shared" si="55"/>
        <v>0</v>
      </c>
      <c r="AJ351" s="228" t="s">
        <v>923</v>
      </c>
      <c r="AK351" s="261">
        <f t="shared" si="53"/>
        <v>669600</v>
      </c>
    </row>
    <row r="352" spans="1:37">
      <c r="A352" s="403"/>
      <c r="B352" s="271"/>
      <c r="C352" s="258" t="s">
        <v>1424</v>
      </c>
      <c r="D352" s="258" t="s">
        <v>1425</v>
      </c>
      <c r="E352" s="258" t="s">
        <v>1426</v>
      </c>
      <c r="F352" s="258" t="s">
        <v>1427</v>
      </c>
      <c r="G352" s="258" t="s">
        <v>1423</v>
      </c>
      <c r="H352" s="258" t="s">
        <v>937</v>
      </c>
      <c r="I352" s="258" t="s">
        <v>1418</v>
      </c>
      <c r="J352" s="258" t="s">
        <v>226</v>
      </c>
      <c r="K352" s="227"/>
      <c r="L352" s="228">
        <f>IF(TYPE(VLOOKUP(K352,Catalogue!$F$2:$J$259,5,0))=16,0,VLOOKUP(K352,Catalogue!$F$2:$J$259,5,0))</f>
        <v>0</v>
      </c>
      <c r="M352" s="227"/>
      <c r="N352" s="228">
        <f>IF(TYPE(VLOOKUP(M352,Catalogue!$F$2:$J$259,5,0))=16,0,VLOOKUP(M352,Catalogue!$F$2:$J$259,5,0))</f>
        <v>0</v>
      </c>
      <c r="O352" s="227" t="s">
        <v>180</v>
      </c>
      <c r="P352" s="282" t="str">
        <f>IF(TYPE(VLOOKUP(O352,Catalogue!$F$2:$J$259,3,0))=16," ",VLOOKUP(O352,Catalogue!$F$2:$J$259,3,0))</f>
        <v>m2</v>
      </c>
      <c r="Q352" s="228">
        <f>IF(TYPE(VLOOKUP(O352,Catalogue!$F$2:$J$259,5,0))=16,0,VLOOKUP(O352,Catalogue!$F$2:$J$259,5,0))</f>
        <v>335000</v>
      </c>
      <c r="R352" s="227" t="s">
        <v>278</v>
      </c>
      <c r="S352" s="282" t="str">
        <f>IF(TYPE(VLOOKUP(R352,Catalogue!$F$2:$J$259,3,0))=16," ",VLOOKUP(R352,Catalogue!$F$2:$J$259,3,0))</f>
        <v>m2</v>
      </c>
      <c r="T352" s="228">
        <f>IF(TYPE(VLOOKUP(R352,Catalogue!$F$2:$J$259,5,0))=16,0,VLOOKUP(R352,Catalogue!$F$2:$J$259,5,0))</f>
        <v>50000</v>
      </c>
      <c r="U352" s="227"/>
      <c r="V352" s="227" t="str">
        <f>IF(TYPE(VLOOKUP(U352,Catalogue!$F$2:$J$259,3,0))=16," ",VLOOKUP(U352,Catalogue!$F$2:$J$259,3,0))</f>
        <v xml:space="preserve"> </v>
      </c>
      <c r="W352" s="228">
        <f>IF(TYPE(VLOOKUP(U352,Catalogue!$F$2:$J$259,5,0))=16,0,VLOOKUP(U352,Catalogue!$F$2:$J$259,5,0))</f>
        <v>0</v>
      </c>
      <c r="X352" s="256">
        <v>0.9</v>
      </c>
      <c r="Y352" s="256">
        <v>0.9</v>
      </c>
      <c r="Z352" s="256">
        <v>1</v>
      </c>
      <c r="AA352" s="256">
        <f t="shared" si="54"/>
        <v>0.81</v>
      </c>
      <c r="AB352" s="228">
        <f t="shared" si="50"/>
        <v>271350</v>
      </c>
      <c r="AC352" s="228">
        <f t="shared" si="51"/>
        <v>40500</v>
      </c>
      <c r="AD352" s="228">
        <f t="shared" si="52"/>
        <v>0</v>
      </c>
      <c r="AE352" s="227"/>
      <c r="AF352" s="227" t="str">
        <f>IF(TYPE(VLOOKUP(AE352,Catalogue!$F$2:$J$259,3,0))=16," ",VLOOKUP(AE352,Catalogue!$F$2:$J$259,3,0))</f>
        <v xml:space="preserve"> </v>
      </c>
      <c r="AG352" s="228">
        <f>IF(TYPE(VLOOKUP(AE352,Catalogue!$F$2:$J$259,5,0))=16,0,VLOOKUP(AE352,Catalogue!$F$2:$J$259,5,0))</f>
        <v>0</v>
      </c>
      <c r="AH352" s="227"/>
      <c r="AI352" s="228">
        <f t="shared" si="55"/>
        <v>0</v>
      </c>
      <c r="AJ352" s="228" t="s">
        <v>988</v>
      </c>
      <c r="AK352" s="261">
        <f t="shared" si="53"/>
        <v>311850</v>
      </c>
    </row>
    <row r="353" spans="1:37">
      <c r="A353" s="403"/>
      <c r="B353" s="271"/>
      <c r="C353" s="258" t="s">
        <v>1424</v>
      </c>
      <c r="D353" s="258" t="s">
        <v>1425</v>
      </c>
      <c r="E353" s="258" t="s">
        <v>1426</v>
      </c>
      <c r="F353" s="258" t="s">
        <v>1427</v>
      </c>
      <c r="G353" s="258" t="s">
        <v>1423</v>
      </c>
      <c r="H353" s="258" t="s">
        <v>937</v>
      </c>
      <c r="I353" s="258" t="s">
        <v>1418</v>
      </c>
      <c r="J353" s="258" t="s">
        <v>226</v>
      </c>
      <c r="K353" s="227"/>
      <c r="L353" s="228">
        <f>IF(TYPE(VLOOKUP(K353,Catalogue!$F$2:$J$259,5,0))=16,0,VLOOKUP(K353,Catalogue!$F$2:$J$259,5,0))</f>
        <v>0</v>
      </c>
      <c r="M353" s="227"/>
      <c r="N353" s="228">
        <f>IF(TYPE(VLOOKUP(M353,Catalogue!$F$2:$J$259,5,0))=16,0,VLOOKUP(M353,Catalogue!$F$2:$J$259,5,0))</f>
        <v>0</v>
      </c>
      <c r="O353" s="227" t="s">
        <v>171</v>
      </c>
      <c r="P353" s="282" t="str">
        <f>IF(TYPE(VLOOKUP(O353,Catalogue!$F$2:$J$259,3,0))=16," ",VLOOKUP(O353,Catalogue!$F$2:$J$259,3,0))</f>
        <v>m2</v>
      </c>
      <c r="Q353" s="228">
        <f>IF(TYPE(VLOOKUP(O353,Catalogue!$F$2:$J$259,5,0))=16,0,VLOOKUP(O353,Catalogue!$F$2:$J$259,5,0))</f>
        <v>235000</v>
      </c>
      <c r="R353" s="227"/>
      <c r="S353" s="282" t="str">
        <f>IF(TYPE(VLOOKUP(R353,Catalogue!$F$2:$J$259,3,0))=16," ",VLOOKUP(R353,Catalogue!$F$2:$J$259,3,0))</f>
        <v xml:space="preserve"> </v>
      </c>
      <c r="T353" s="228">
        <f>IF(TYPE(VLOOKUP(R353,Catalogue!$F$2:$J$259,5,0))=16,0,VLOOKUP(R353,Catalogue!$F$2:$J$259,5,0))</f>
        <v>0</v>
      </c>
      <c r="U353" s="227"/>
      <c r="V353" s="227" t="str">
        <f>IF(TYPE(VLOOKUP(U353,Catalogue!$F$2:$J$259,3,0))=16," ",VLOOKUP(U353,Catalogue!$F$2:$J$259,3,0))</f>
        <v xml:space="preserve"> </v>
      </c>
      <c r="W353" s="228">
        <f>IF(TYPE(VLOOKUP(U353,Catalogue!$F$2:$J$259,5,0))=16,0,VLOOKUP(U353,Catalogue!$F$2:$J$259,5,0))</f>
        <v>0</v>
      </c>
      <c r="X353" s="256">
        <v>1.02</v>
      </c>
      <c r="Y353" s="256">
        <v>0.72</v>
      </c>
      <c r="Z353" s="256">
        <v>1</v>
      </c>
      <c r="AA353" s="256">
        <f t="shared" si="54"/>
        <v>0.73439999999999994</v>
      </c>
      <c r="AB353" s="228">
        <f t="shared" si="50"/>
        <v>172584</v>
      </c>
      <c r="AC353" s="228">
        <f t="shared" si="51"/>
        <v>0</v>
      </c>
      <c r="AD353" s="228">
        <f t="shared" si="52"/>
        <v>0</v>
      </c>
      <c r="AE353" s="227"/>
      <c r="AF353" s="227" t="str">
        <f>IF(TYPE(VLOOKUP(AE353,Catalogue!$F$2:$J$259,3,0))=16," ",VLOOKUP(AE353,Catalogue!$F$2:$J$259,3,0))</f>
        <v xml:space="preserve"> </v>
      </c>
      <c r="AG353" s="228">
        <f>IF(TYPE(VLOOKUP(AE353,Catalogue!$F$2:$J$259,5,0))=16,0,VLOOKUP(AE353,Catalogue!$F$2:$J$259,5,0))</f>
        <v>0</v>
      </c>
      <c r="AH353" s="227"/>
      <c r="AI353" s="228">
        <f t="shared" si="55"/>
        <v>0</v>
      </c>
      <c r="AJ353" s="228" t="s">
        <v>939</v>
      </c>
      <c r="AK353" s="261">
        <f t="shared" si="53"/>
        <v>172584</v>
      </c>
    </row>
    <row r="354" spans="1:37">
      <c r="A354" s="401"/>
      <c r="B354" s="271"/>
      <c r="C354" s="258" t="s">
        <v>1424</v>
      </c>
      <c r="D354" s="258" t="s">
        <v>1425</v>
      </c>
      <c r="E354" s="258" t="s">
        <v>1426</v>
      </c>
      <c r="F354" s="258" t="s">
        <v>1427</v>
      </c>
      <c r="G354" s="258" t="s">
        <v>1423</v>
      </c>
      <c r="H354" s="258" t="s">
        <v>937</v>
      </c>
      <c r="I354" s="258" t="s">
        <v>1418</v>
      </c>
      <c r="J354" s="258" t="s">
        <v>226</v>
      </c>
      <c r="K354" s="227"/>
      <c r="L354" s="228">
        <f>IF(TYPE(VLOOKUP(K354,Catalogue!$F$2:$J$259,5,0))=16,0,VLOOKUP(K354,Catalogue!$F$2:$J$259,5,0))</f>
        <v>0</v>
      </c>
      <c r="M354" s="227"/>
      <c r="N354" s="228">
        <f>IF(TYPE(VLOOKUP(M354,Catalogue!$F$2:$J$259,5,0))=16,0,VLOOKUP(M354,Catalogue!$F$2:$J$259,5,0))</f>
        <v>0</v>
      </c>
      <c r="O354" s="227" t="s">
        <v>171</v>
      </c>
      <c r="P354" s="282" t="str">
        <f>IF(TYPE(VLOOKUP(O354,Catalogue!$F$2:$J$259,3,0))=16," ",VLOOKUP(O354,Catalogue!$F$2:$J$259,3,0))</f>
        <v>m2</v>
      </c>
      <c r="Q354" s="228">
        <f>IF(TYPE(VLOOKUP(O354,Catalogue!$F$2:$J$259,5,0))=16,0,VLOOKUP(O354,Catalogue!$F$2:$J$259,5,0))</f>
        <v>235000</v>
      </c>
      <c r="R354" s="227"/>
      <c r="S354" s="282" t="str">
        <f>IF(TYPE(VLOOKUP(R354,Catalogue!$F$2:$J$259,3,0))=16," ",VLOOKUP(R354,Catalogue!$F$2:$J$259,3,0))</f>
        <v xml:space="preserve"> </v>
      </c>
      <c r="T354" s="228">
        <f>IF(TYPE(VLOOKUP(R354,Catalogue!$F$2:$J$259,5,0))=16,0,VLOOKUP(R354,Catalogue!$F$2:$J$259,5,0))</f>
        <v>0</v>
      </c>
      <c r="U354" s="227"/>
      <c r="V354" s="227" t="str">
        <f>IF(TYPE(VLOOKUP(U354,Catalogue!$F$2:$J$259,3,0))=16," ",VLOOKUP(U354,Catalogue!$F$2:$J$259,3,0))</f>
        <v xml:space="preserve"> </v>
      </c>
      <c r="W354" s="228">
        <f>IF(TYPE(VLOOKUP(U354,Catalogue!$F$2:$J$259,5,0))=16,0,VLOOKUP(U354,Catalogue!$F$2:$J$259,5,0))</f>
        <v>0</v>
      </c>
      <c r="X354" s="256">
        <v>0.7</v>
      </c>
      <c r="Y354" s="256">
        <v>1.03</v>
      </c>
      <c r="Z354" s="256">
        <v>1</v>
      </c>
      <c r="AA354" s="256">
        <f t="shared" si="54"/>
        <v>0.72099999999999997</v>
      </c>
      <c r="AB354" s="228">
        <f t="shared" si="50"/>
        <v>169435</v>
      </c>
      <c r="AC354" s="228">
        <f t="shared" si="51"/>
        <v>0</v>
      </c>
      <c r="AD354" s="228">
        <f t="shared" si="52"/>
        <v>0</v>
      </c>
      <c r="AE354" s="227"/>
      <c r="AF354" s="227" t="str">
        <f>IF(TYPE(VLOOKUP(AE354,Catalogue!$F$2:$J$259,3,0))=16," ",VLOOKUP(AE354,Catalogue!$F$2:$J$259,3,0))</f>
        <v xml:space="preserve"> </v>
      </c>
      <c r="AG354" s="228">
        <f>IF(TYPE(VLOOKUP(AE354,Catalogue!$F$2:$J$259,5,0))=16,0,VLOOKUP(AE354,Catalogue!$F$2:$J$259,5,0))</f>
        <v>0</v>
      </c>
      <c r="AH354" s="227"/>
      <c r="AI354" s="228">
        <f t="shared" si="55"/>
        <v>0</v>
      </c>
      <c r="AJ354" s="228" t="s">
        <v>919</v>
      </c>
      <c r="AK354" s="261">
        <f t="shared" si="53"/>
        <v>169435</v>
      </c>
    </row>
    <row r="355" spans="1:37" ht="22.5">
      <c r="A355" s="295">
        <v>375</v>
      </c>
      <c r="B355" s="271"/>
      <c r="C355" s="258" t="s">
        <v>1428</v>
      </c>
      <c r="D355" s="258" t="s">
        <v>1429</v>
      </c>
      <c r="E355" s="258">
        <v>60</v>
      </c>
      <c r="F355" s="258" t="s">
        <v>1430</v>
      </c>
      <c r="G355" s="258"/>
      <c r="H355" s="258" t="s">
        <v>932</v>
      </c>
      <c r="I355" s="258" t="s">
        <v>1418</v>
      </c>
      <c r="J355" s="258" t="s">
        <v>226</v>
      </c>
      <c r="K355" s="227" t="s">
        <v>242</v>
      </c>
      <c r="L355" s="228">
        <f>IF(TYPE(VLOOKUP(K355,Catalogue!$F$2:$J$259,5,0))=16,0,VLOOKUP(K355,Catalogue!$F$2:$J$259,5,0))</f>
        <v>40000</v>
      </c>
      <c r="M355" s="227" t="s">
        <v>337</v>
      </c>
      <c r="N355" s="228">
        <f>IF(TYPE(VLOOKUP(M355,Catalogue!$F$2:$J$259,5,0))=16,0,VLOOKUP(M355,Catalogue!$F$2:$J$259,5,0))</f>
        <v>260000</v>
      </c>
      <c r="O355" s="227" t="s">
        <v>171</v>
      </c>
      <c r="P355" s="282" t="str">
        <f>IF(TYPE(VLOOKUP(O355,Catalogue!$F$2:$J$259,3,0))=16," ",VLOOKUP(O355,Catalogue!$F$2:$J$259,3,0))</f>
        <v>m2</v>
      </c>
      <c r="Q355" s="228">
        <f>IF(TYPE(VLOOKUP(O355,Catalogue!$F$2:$J$259,5,0))=16,0,VLOOKUP(O355,Catalogue!$F$2:$J$259,5,0))</f>
        <v>235000</v>
      </c>
      <c r="R355" s="227"/>
      <c r="S355" s="282" t="str">
        <f>IF(TYPE(VLOOKUP(R355,Catalogue!$F$2:$J$259,3,0))=16," ",VLOOKUP(R355,Catalogue!$F$2:$J$259,3,0))</f>
        <v xml:space="preserve"> </v>
      </c>
      <c r="T355" s="228">
        <f>IF(TYPE(VLOOKUP(R355,Catalogue!$F$2:$J$259,5,0))=16,0,VLOOKUP(R355,Catalogue!$F$2:$J$259,5,0))</f>
        <v>0</v>
      </c>
      <c r="U355" s="227"/>
      <c r="V355" s="227" t="str">
        <f>IF(TYPE(VLOOKUP(U355,Catalogue!$F$2:$J$259,3,0))=16," ",VLOOKUP(U355,Catalogue!$F$2:$J$259,3,0))</f>
        <v xml:space="preserve"> </v>
      </c>
      <c r="W355" s="228">
        <f>IF(TYPE(VLOOKUP(U355,Catalogue!$F$2:$J$259,5,0))=16,0,VLOOKUP(U355,Catalogue!$F$2:$J$259,5,0))</f>
        <v>0</v>
      </c>
      <c r="X355" s="256">
        <v>1.4</v>
      </c>
      <c r="Y355" s="256">
        <v>0.74</v>
      </c>
      <c r="Z355" s="256">
        <v>2</v>
      </c>
      <c r="AA355" s="256">
        <f t="shared" si="54"/>
        <v>2.0720000000000001</v>
      </c>
      <c r="AB355" s="228">
        <f t="shared" si="50"/>
        <v>486920</v>
      </c>
      <c r="AC355" s="228">
        <f t="shared" si="51"/>
        <v>0</v>
      </c>
      <c r="AD355" s="228">
        <f t="shared" si="52"/>
        <v>0</v>
      </c>
      <c r="AE355" s="227"/>
      <c r="AF355" s="227" t="str">
        <f>IF(TYPE(VLOOKUP(AE355,Catalogue!$F$2:$J$259,3,0))=16," ",VLOOKUP(AE355,Catalogue!$F$2:$J$259,3,0))</f>
        <v xml:space="preserve"> </v>
      </c>
      <c r="AG355" s="228">
        <f>IF(TYPE(VLOOKUP(AE355,Catalogue!$F$2:$J$259,5,0))=16,0,VLOOKUP(AE355,Catalogue!$F$2:$J$259,5,0))</f>
        <v>0</v>
      </c>
      <c r="AH355" s="227"/>
      <c r="AI355" s="228">
        <f t="shared" si="55"/>
        <v>0</v>
      </c>
      <c r="AJ355" s="228" t="s">
        <v>1060</v>
      </c>
      <c r="AK355" s="261">
        <f t="shared" si="53"/>
        <v>786920</v>
      </c>
    </row>
    <row r="356" spans="1:37">
      <c r="A356" s="400">
        <v>376</v>
      </c>
      <c r="B356" s="271"/>
      <c r="C356" s="258" t="s">
        <v>1431</v>
      </c>
      <c r="D356" s="258" t="s">
        <v>1432</v>
      </c>
      <c r="E356" s="258" t="s">
        <v>1433</v>
      </c>
      <c r="F356" s="258" t="s">
        <v>1430</v>
      </c>
      <c r="G356" s="258"/>
      <c r="H356" s="258" t="s">
        <v>1434</v>
      </c>
      <c r="I356" s="258" t="s">
        <v>1418</v>
      </c>
      <c r="J356" s="258" t="s">
        <v>226</v>
      </c>
      <c r="K356" s="227" t="s">
        <v>242</v>
      </c>
      <c r="L356" s="228">
        <f>IF(TYPE(VLOOKUP(K356,Catalogue!$F$2:$J$259,5,0))=16,0,VLOOKUP(K356,Catalogue!$F$2:$J$259,5,0))</f>
        <v>40000</v>
      </c>
      <c r="M356" s="227" t="s">
        <v>337</v>
      </c>
      <c r="N356" s="228">
        <f>IF(TYPE(VLOOKUP(M356,Catalogue!$F$2:$J$259,5,0))=16,0,VLOOKUP(M356,Catalogue!$F$2:$J$259,5,0))</f>
        <v>260000</v>
      </c>
      <c r="O356" s="227" t="s">
        <v>171</v>
      </c>
      <c r="P356" s="282" t="str">
        <f>IF(TYPE(VLOOKUP(O356,Catalogue!$F$2:$J$259,3,0))=16," ",VLOOKUP(O356,Catalogue!$F$2:$J$259,3,0))</f>
        <v>m2</v>
      </c>
      <c r="Q356" s="228">
        <f>IF(TYPE(VLOOKUP(O356,Catalogue!$F$2:$J$259,5,0))=16,0,VLOOKUP(O356,Catalogue!$F$2:$J$259,5,0))</f>
        <v>235000</v>
      </c>
      <c r="R356" s="227"/>
      <c r="S356" s="282" t="str">
        <f>IF(TYPE(VLOOKUP(R356,Catalogue!$F$2:$J$259,3,0))=16," ",VLOOKUP(R356,Catalogue!$F$2:$J$259,3,0))</f>
        <v xml:space="preserve"> </v>
      </c>
      <c r="T356" s="228">
        <f>IF(TYPE(VLOOKUP(R356,Catalogue!$F$2:$J$259,5,0))=16,0,VLOOKUP(R356,Catalogue!$F$2:$J$259,5,0))</f>
        <v>0</v>
      </c>
      <c r="U356" s="227"/>
      <c r="V356" s="227" t="str">
        <f>IF(TYPE(VLOOKUP(U356,Catalogue!$F$2:$J$259,3,0))=16," ",VLOOKUP(U356,Catalogue!$F$2:$J$259,3,0))</f>
        <v xml:space="preserve"> </v>
      </c>
      <c r="W356" s="228">
        <f>IF(TYPE(VLOOKUP(U356,Catalogue!$F$2:$J$259,5,0))=16,0,VLOOKUP(U356,Catalogue!$F$2:$J$259,5,0))</f>
        <v>0</v>
      </c>
      <c r="X356" s="256">
        <v>0.71</v>
      </c>
      <c r="Y356" s="256">
        <v>1.64</v>
      </c>
      <c r="Z356" s="256">
        <v>1</v>
      </c>
      <c r="AA356" s="256">
        <f t="shared" si="54"/>
        <v>1.1643999999999999</v>
      </c>
      <c r="AB356" s="228">
        <f t="shared" si="50"/>
        <v>273634</v>
      </c>
      <c r="AC356" s="228">
        <f t="shared" si="51"/>
        <v>0</v>
      </c>
      <c r="AD356" s="228">
        <f t="shared" si="52"/>
        <v>0</v>
      </c>
      <c r="AE356" s="227"/>
      <c r="AF356" s="227" t="str">
        <f>IF(TYPE(VLOOKUP(AE356,Catalogue!$F$2:$J$259,3,0))=16," ",VLOOKUP(AE356,Catalogue!$F$2:$J$259,3,0))</f>
        <v xml:space="preserve"> </v>
      </c>
      <c r="AG356" s="228">
        <f>IF(TYPE(VLOOKUP(AE356,Catalogue!$F$2:$J$259,5,0))=16,0,VLOOKUP(AE356,Catalogue!$F$2:$J$259,5,0))</f>
        <v>0</v>
      </c>
      <c r="AH356" s="227"/>
      <c r="AI356" s="228">
        <f t="shared" si="55"/>
        <v>0</v>
      </c>
      <c r="AJ356" s="228" t="s">
        <v>987</v>
      </c>
      <c r="AK356" s="261">
        <f t="shared" si="53"/>
        <v>573634</v>
      </c>
    </row>
    <row r="357" spans="1:37">
      <c r="A357" s="401"/>
      <c r="B357" s="271"/>
      <c r="C357" s="258" t="s">
        <v>1431</v>
      </c>
      <c r="D357" s="258" t="s">
        <v>1432</v>
      </c>
      <c r="E357" s="258" t="s">
        <v>1433</v>
      </c>
      <c r="F357" s="258" t="s">
        <v>1430</v>
      </c>
      <c r="G357" s="258"/>
      <c r="H357" s="258" t="s">
        <v>1434</v>
      </c>
      <c r="I357" s="258" t="s">
        <v>1418</v>
      </c>
      <c r="J357" s="258" t="s">
        <v>226</v>
      </c>
      <c r="K357" s="227"/>
      <c r="L357" s="228">
        <f>IF(TYPE(VLOOKUP(K357,Catalogue!$F$2:$J$259,5,0))=16,0,VLOOKUP(K357,Catalogue!$F$2:$J$259,5,0))</f>
        <v>0</v>
      </c>
      <c r="M357" s="227"/>
      <c r="N357" s="228">
        <f>IF(TYPE(VLOOKUP(M357,Catalogue!$F$2:$J$259,5,0))=16,0,VLOOKUP(M357,Catalogue!$F$2:$J$259,5,0))</f>
        <v>0</v>
      </c>
      <c r="O357" s="227" t="s">
        <v>171</v>
      </c>
      <c r="P357" s="282" t="str">
        <f>IF(TYPE(VLOOKUP(O357,Catalogue!$F$2:$J$259,3,0))=16," ",VLOOKUP(O357,Catalogue!$F$2:$J$259,3,0))</f>
        <v>m2</v>
      </c>
      <c r="Q357" s="228">
        <f>IF(TYPE(VLOOKUP(O357,Catalogue!$F$2:$J$259,5,0))=16,0,VLOOKUP(O357,Catalogue!$F$2:$J$259,5,0))</f>
        <v>235000</v>
      </c>
      <c r="R357" s="227"/>
      <c r="S357" s="282" t="str">
        <f>IF(TYPE(VLOOKUP(R357,Catalogue!$F$2:$J$259,3,0))=16," ",VLOOKUP(R357,Catalogue!$F$2:$J$259,3,0))</f>
        <v xml:space="preserve"> </v>
      </c>
      <c r="T357" s="228">
        <f>IF(TYPE(VLOOKUP(R357,Catalogue!$F$2:$J$259,5,0))=16,0,VLOOKUP(R357,Catalogue!$F$2:$J$259,5,0))</f>
        <v>0</v>
      </c>
      <c r="U357" s="227"/>
      <c r="V357" s="227" t="str">
        <f>IF(TYPE(VLOOKUP(U357,Catalogue!$F$2:$J$259,3,0))=16," ",VLOOKUP(U357,Catalogue!$F$2:$J$259,3,0))</f>
        <v xml:space="preserve"> </v>
      </c>
      <c r="W357" s="228">
        <f>IF(TYPE(VLOOKUP(U357,Catalogue!$F$2:$J$259,5,0))=16,0,VLOOKUP(U357,Catalogue!$F$2:$J$259,5,0))</f>
        <v>0</v>
      </c>
      <c r="X357" s="256">
        <v>0.72</v>
      </c>
      <c r="Y357" s="256">
        <v>0.74</v>
      </c>
      <c r="Z357" s="256">
        <v>1</v>
      </c>
      <c r="AA357" s="256">
        <f t="shared" si="54"/>
        <v>0.53279999999999994</v>
      </c>
      <c r="AB357" s="228">
        <f t="shared" si="50"/>
        <v>125207.99999999999</v>
      </c>
      <c r="AC357" s="228">
        <f t="shared" si="51"/>
        <v>0</v>
      </c>
      <c r="AD357" s="228">
        <f t="shared" si="52"/>
        <v>0</v>
      </c>
      <c r="AE357" s="227"/>
      <c r="AF357" s="227" t="str">
        <f>IF(TYPE(VLOOKUP(AE357,Catalogue!$F$2:$J$259,3,0))=16," ",VLOOKUP(AE357,Catalogue!$F$2:$J$259,3,0))</f>
        <v xml:space="preserve"> </v>
      </c>
      <c r="AG357" s="228">
        <f>IF(TYPE(VLOOKUP(AE357,Catalogue!$F$2:$J$259,5,0))=16,0,VLOOKUP(AE357,Catalogue!$F$2:$J$259,5,0))</f>
        <v>0</v>
      </c>
      <c r="AH357" s="227"/>
      <c r="AI357" s="228">
        <f t="shared" si="55"/>
        <v>0</v>
      </c>
      <c r="AJ357" s="228" t="s">
        <v>939</v>
      </c>
      <c r="AK357" s="261">
        <f t="shared" si="53"/>
        <v>125207.99999999999</v>
      </c>
    </row>
    <row r="358" spans="1:37">
      <c r="A358" s="400">
        <v>377</v>
      </c>
      <c r="B358" s="271"/>
      <c r="C358" s="258" t="s">
        <v>1435</v>
      </c>
      <c r="D358" s="258" t="s">
        <v>1436</v>
      </c>
      <c r="E358" s="258" t="s">
        <v>1437</v>
      </c>
      <c r="F358" s="258" t="s">
        <v>1430</v>
      </c>
      <c r="G358" s="258"/>
      <c r="H358" s="258" t="s">
        <v>932</v>
      </c>
      <c r="I358" s="258" t="s">
        <v>1418</v>
      </c>
      <c r="J358" s="258" t="s">
        <v>226</v>
      </c>
      <c r="K358" s="227" t="s">
        <v>242</v>
      </c>
      <c r="L358" s="228">
        <f>IF(TYPE(VLOOKUP(K358,Catalogue!$F$2:$J$259,5,0))=16,0,VLOOKUP(K358,Catalogue!$F$2:$J$259,5,0))</f>
        <v>40000</v>
      </c>
      <c r="M358" s="227" t="s">
        <v>337</v>
      </c>
      <c r="N358" s="228">
        <f>IF(TYPE(VLOOKUP(M358,Catalogue!$F$2:$J$259,5,0))=16,0,VLOOKUP(M358,Catalogue!$F$2:$J$259,5,0))</f>
        <v>260000</v>
      </c>
      <c r="O358" s="227" t="s">
        <v>168</v>
      </c>
      <c r="P358" s="282" t="str">
        <f>IF(TYPE(VLOOKUP(O358,Catalogue!$F$2:$J$259,3,0))=16," ",VLOOKUP(O358,Catalogue!$F$2:$J$259,3,0))</f>
        <v>m2</v>
      </c>
      <c r="Q358" s="228">
        <f>IF(TYPE(VLOOKUP(O358,Catalogue!$F$2:$J$259,5,0))=16,0,VLOOKUP(O358,Catalogue!$F$2:$J$259,5,0))</f>
        <v>165000</v>
      </c>
      <c r="R358" s="227"/>
      <c r="S358" s="282" t="str">
        <f>IF(TYPE(VLOOKUP(R358,Catalogue!$F$2:$J$259,3,0))=16," ",VLOOKUP(R358,Catalogue!$F$2:$J$259,3,0))</f>
        <v xml:space="preserve"> </v>
      </c>
      <c r="T358" s="228">
        <f>IF(TYPE(VLOOKUP(R358,Catalogue!$F$2:$J$259,5,0))=16,0,VLOOKUP(R358,Catalogue!$F$2:$J$259,5,0))</f>
        <v>0</v>
      </c>
      <c r="U358" s="227"/>
      <c r="V358" s="227" t="str">
        <f>IF(TYPE(VLOOKUP(U358,Catalogue!$F$2:$J$259,3,0))=16," ",VLOOKUP(U358,Catalogue!$F$2:$J$259,3,0))</f>
        <v xml:space="preserve"> </v>
      </c>
      <c r="W358" s="228">
        <f>IF(TYPE(VLOOKUP(U358,Catalogue!$F$2:$J$259,5,0))=16,0,VLOOKUP(U358,Catalogue!$F$2:$J$259,5,0))</f>
        <v>0</v>
      </c>
      <c r="X358" s="256">
        <v>0.62</v>
      </c>
      <c r="Y358" s="256">
        <v>1.19</v>
      </c>
      <c r="Z358" s="256">
        <v>1</v>
      </c>
      <c r="AA358" s="256">
        <f t="shared" si="54"/>
        <v>0.73780000000000001</v>
      </c>
      <c r="AB358" s="228">
        <f t="shared" si="50"/>
        <v>121737</v>
      </c>
      <c r="AC358" s="228">
        <f t="shared" si="51"/>
        <v>0</v>
      </c>
      <c r="AD358" s="228">
        <f t="shared" si="52"/>
        <v>0</v>
      </c>
      <c r="AE358" s="227"/>
      <c r="AF358" s="227" t="str">
        <f>IF(TYPE(VLOOKUP(AE358,Catalogue!$F$2:$J$259,3,0))=16," ",VLOOKUP(AE358,Catalogue!$F$2:$J$259,3,0))</f>
        <v xml:space="preserve"> </v>
      </c>
      <c r="AG358" s="228">
        <f>IF(TYPE(VLOOKUP(AE358,Catalogue!$F$2:$J$259,5,0))=16,0,VLOOKUP(AE358,Catalogue!$F$2:$J$259,5,0))</f>
        <v>0</v>
      </c>
      <c r="AH358" s="227"/>
      <c r="AI358" s="228">
        <f t="shared" si="55"/>
        <v>0</v>
      </c>
      <c r="AJ358" s="228" t="s">
        <v>939</v>
      </c>
      <c r="AK358" s="261">
        <f t="shared" si="53"/>
        <v>421737</v>
      </c>
    </row>
    <row r="359" spans="1:37">
      <c r="A359" s="401"/>
      <c r="B359" s="271"/>
      <c r="C359" s="258" t="s">
        <v>1435</v>
      </c>
      <c r="D359" s="258" t="s">
        <v>1436</v>
      </c>
      <c r="E359" s="258" t="s">
        <v>1437</v>
      </c>
      <c r="F359" s="258" t="s">
        <v>1430</v>
      </c>
      <c r="G359" s="258"/>
      <c r="H359" s="258" t="s">
        <v>932</v>
      </c>
      <c r="I359" s="258" t="s">
        <v>1418</v>
      </c>
      <c r="J359" s="258" t="s">
        <v>226</v>
      </c>
      <c r="K359" s="227"/>
      <c r="L359" s="228">
        <f>IF(TYPE(VLOOKUP(K359,Catalogue!$F$2:$J$259,5,0))=16,0,VLOOKUP(K359,Catalogue!$F$2:$J$259,5,0))</f>
        <v>0</v>
      </c>
      <c r="M359" s="227"/>
      <c r="N359" s="228">
        <f>IF(TYPE(VLOOKUP(M359,Catalogue!$F$2:$J$259,5,0))=16,0,VLOOKUP(M359,Catalogue!$F$2:$J$259,5,0))</f>
        <v>0</v>
      </c>
      <c r="O359" s="227" t="s">
        <v>168</v>
      </c>
      <c r="P359" s="282" t="str">
        <f>IF(TYPE(VLOOKUP(O359,Catalogue!$F$2:$J$259,3,0))=16," ",VLOOKUP(O359,Catalogue!$F$2:$J$259,3,0))</f>
        <v>m2</v>
      </c>
      <c r="Q359" s="228">
        <f>IF(TYPE(VLOOKUP(O359,Catalogue!$F$2:$J$259,5,0))=16,0,VLOOKUP(O359,Catalogue!$F$2:$J$259,5,0))</f>
        <v>165000</v>
      </c>
      <c r="R359" s="227"/>
      <c r="S359" s="282" t="str">
        <f>IF(TYPE(VLOOKUP(R359,Catalogue!$F$2:$J$259,3,0))=16," ",VLOOKUP(R359,Catalogue!$F$2:$J$259,3,0))</f>
        <v xml:space="preserve"> </v>
      </c>
      <c r="T359" s="228">
        <f>IF(TYPE(VLOOKUP(R359,Catalogue!$F$2:$J$259,5,0))=16,0,VLOOKUP(R359,Catalogue!$F$2:$J$259,5,0))</f>
        <v>0</v>
      </c>
      <c r="U359" s="227"/>
      <c r="V359" s="227" t="str">
        <f>IF(TYPE(VLOOKUP(U359,Catalogue!$F$2:$J$259,3,0))=16," ",VLOOKUP(U359,Catalogue!$F$2:$J$259,3,0))</f>
        <v xml:space="preserve"> </v>
      </c>
      <c r="W359" s="228">
        <f>IF(TYPE(VLOOKUP(U359,Catalogue!$F$2:$J$259,5,0))=16,0,VLOOKUP(U359,Catalogue!$F$2:$J$259,5,0))</f>
        <v>0</v>
      </c>
      <c r="X359" s="256">
        <v>0.62</v>
      </c>
      <c r="Y359" s="256">
        <v>0.84</v>
      </c>
      <c r="Z359" s="256">
        <v>1</v>
      </c>
      <c r="AA359" s="256">
        <f t="shared" si="54"/>
        <v>0.52079999999999993</v>
      </c>
      <c r="AB359" s="228">
        <f t="shared" si="50"/>
        <v>85931.999999999985</v>
      </c>
      <c r="AC359" s="228">
        <f t="shared" si="51"/>
        <v>0</v>
      </c>
      <c r="AD359" s="228">
        <f t="shared" si="52"/>
        <v>0</v>
      </c>
      <c r="AE359" s="227"/>
      <c r="AF359" s="227" t="str">
        <f>IF(TYPE(VLOOKUP(AE359,Catalogue!$F$2:$J$259,3,0))=16," ",VLOOKUP(AE359,Catalogue!$F$2:$J$259,3,0))</f>
        <v xml:space="preserve"> </v>
      </c>
      <c r="AG359" s="228">
        <f>IF(TYPE(VLOOKUP(AE359,Catalogue!$F$2:$J$259,5,0))=16,0,VLOOKUP(AE359,Catalogue!$F$2:$J$259,5,0))</f>
        <v>0</v>
      </c>
      <c r="AH359" s="227"/>
      <c r="AI359" s="228">
        <f t="shared" si="55"/>
        <v>0</v>
      </c>
      <c r="AJ359" s="228" t="s">
        <v>987</v>
      </c>
      <c r="AK359" s="261">
        <f t="shared" si="53"/>
        <v>85931.999999999985</v>
      </c>
    </row>
    <row r="360" spans="1:37">
      <c r="A360" s="296">
        <v>378</v>
      </c>
      <c r="B360" s="271"/>
      <c r="C360" s="258" t="s">
        <v>1438</v>
      </c>
      <c r="D360" s="258" t="s">
        <v>1439</v>
      </c>
      <c r="E360" s="258" t="s">
        <v>1440</v>
      </c>
      <c r="F360" s="258" t="s">
        <v>1441</v>
      </c>
      <c r="G360" s="258"/>
      <c r="H360" s="258"/>
      <c r="I360" s="258" t="s">
        <v>1418</v>
      </c>
      <c r="J360" s="258" t="s">
        <v>226</v>
      </c>
      <c r="K360" s="227" t="s">
        <v>242</v>
      </c>
      <c r="L360" s="228">
        <f>IF(TYPE(VLOOKUP(K360,Catalogue!$F$2:$J$259,5,0))=16,0,VLOOKUP(K360,Catalogue!$F$2:$J$259,5,0))</f>
        <v>40000</v>
      </c>
      <c r="M360" s="227" t="s">
        <v>337</v>
      </c>
      <c r="N360" s="228">
        <f>IF(TYPE(VLOOKUP(M360,Catalogue!$F$2:$J$259,5,0))=16,0,VLOOKUP(M360,Catalogue!$F$2:$J$259,5,0))</f>
        <v>260000</v>
      </c>
      <c r="O360" s="227" t="s">
        <v>171</v>
      </c>
      <c r="P360" s="282" t="str">
        <f>IF(TYPE(VLOOKUP(O360,Catalogue!$F$2:$J$259,3,0))=16," ",VLOOKUP(O360,Catalogue!$F$2:$J$259,3,0))</f>
        <v>m2</v>
      </c>
      <c r="Q360" s="228">
        <f>IF(TYPE(VLOOKUP(O360,Catalogue!$F$2:$J$259,5,0))=16,0,VLOOKUP(O360,Catalogue!$F$2:$J$259,5,0))</f>
        <v>235000</v>
      </c>
      <c r="R360" s="227"/>
      <c r="S360" s="282" t="str">
        <f>IF(TYPE(VLOOKUP(R360,Catalogue!$F$2:$J$259,3,0))=16," ",VLOOKUP(R360,Catalogue!$F$2:$J$259,3,0))</f>
        <v xml:space="preserve"> </v>
      </c>
      <c r="T360" s="228">
        <f>IF(TYPE(VLOOKUP(R360,Catalogue!$F$2:$J$259,5,0))=16,0,VLOOKUP(R360,Catalogue!$F$2:$J$259,5,0))</f>
        <v>0</v>
      </c>
      <c r="U360" s="227"/>
      <c r="V360" s="227" t="str">
        <f>IF(TYPE(VLOOKUP(U360,Catalogue!$F$2:$J$259,3,0))=16," ",VLOOKUP(U360,Catalogue!$F$2:$J$259,3,0))</f>
        <v xml:space="preserve"> </v>
      </c>
      <c r="W360" s="228">
        <f>IF(TYPE(VLOOKUP(U360,Catalogue!$F$2:$J$259,5,0))=16,0,VLOOKUP(U360,Catalogue!$F$2:$J$259,5,0))</f>
        <v>0</v>
      </c>
      <c r="X360" s="256">
        <v>0.89</v>
      </c>
      <c r="Y360" s="256">
        <v>0.69</v>
      </c>
      <c r="Z360" s="256">
        <v>1</v>
      </c>
      <c r="AA360" s="256">
        <f t="shared" si="54"/>
        <v>0.61409999999999998</v>
      </c>
      <c r="AB360" s="228">
        <f t="shared" si="50"/>
        <v>144313.5</v>
      </c>
      <c r="AC360" s="228">
        <f t="shared" si="51"/>
        <v>0</v>
      </c>
      <c r="AD360" s="228">
        <f t="shared" si="52"/>
        <v>0</v>
      </c>
      <c r="AE360" s="227"/>
      <c r="AF360" s="227" t="str">
        <f>IF(TYPE(VLOOKUP(AE360,Catalogue!$F$2:$J$259,3,0))=16," ",VLOOKUP(AE360,Catalogue!$F$2:$J$259,3,0))</f>
        <v xml:space="preserve"> </v>
      </c>
      <c r="AG360" s="228">
        <f>IF(TYPE(VLOOKUP(AE360,Catalogue!$F$2:$J$259,5,0))=16,0,VLOOKUP(AE360,Catalogue!$F$2:$J$259,5,0))</f>
        <v>0</v>
      </c>
      <c r="AH360" s="227"/>
      <c r="AI360" s="228">
        <f t="shared" si="55"/>
        <v>0</v>
      </c>
      <c r="AJ360" s="228" t="s">
        <v>939</v>
      </c>
      <c r="AK360" s="261">
        <f t="shared" si="53"/>
        <v>444313.5</v>
      </c>
    </row>
    <row r="361" spans="1:37">
      <c r="A361" s="402">
        <v>379</v>
      </c>
      <c r="B361" s="271"/>
      <c r="C361" s="258" t="s">
        <v>1442</v>
      </c>
      <c r="D361" s="258" t="s">
        <v>1443</v>
      </c>
      <c r="E361" s="258">
        <v>17</v>
      </c>
      <c r="F361" s="258" t="s">
        <v>1444</v>
      </c>
      <c r="G361" s="258"/>
      <c r="H361" s="258"/>
      <c r="I361" s="258" t="s">
        <v>1418</v>
      </c>
      <c r="J361" s="258" t="s">
        <v>226</v>
      </c>
      <c r="K361" s="227" t="s">
        <v>242</v>
      </c>
      <c r="L361" s="228">
        <f>IF(TYPE(VLOOKUP(K361,Catalogue!$F$2:$J$259,5,0))=16,0,VLOOKUP(K361,Catalogue!$F$2:$J$259,5,0))</f>
        <v>40000</v>
      </c>
      <c r="M361" s="227" t="s">
        <v>337</v>
      </c>
      <c r="N361" s="228">
        <f>IF(TYPE(VLOOKUP(M361,Catalogue!$F$2:$J$259,5,0))=16,0,VLOOKUP(M361,Catalogue!$F$2:$J$259,5,0))</f>
        <v>260000</v>
      </c>
      <c r="O361" s="227" t="s">
        <v>171</v>
      </c>
      <c r="P361" s="282" t="str">
        <f>IF(TYPE(VLOOKUP(O361,Catalogue!$F$2:$J$259,3,0))=16," ",VLOOKUP(O361,Catalogue!$F$2:$J$259,3,0))</f>
        <v>m2</v>
      </c>
      <c r="Q361" s="228">
        <f>IF(TYPE(VLOOKUP(O361,Catalogue!$F$2:$J$259,5,0))=16,0,VLOOKUP(O361,Catalogue!$F$2:$J$259,5,0))</f>
        <v>235000</v>
      </c>
      <c r="R361" s="227"/>
      <c r="S361" s="282" t="str">
        <f>IF(TYPE(VLOOKUP(R361,Catalogue!$F$2:$J$259,3,0))=16," ",VLOOKUP(R361,Catalogue!$F$2:$J$259,3,0))</f>
        <v xml:space="preserve"> </v>
      </c>
      <c r="T361" s="228">
        <f>IF(TYPE(VLOOKUP(R361,Catalogue!$F$2:$J$259,5,0))=16,0,VLOOKUP(R361,Catalogue!$F$2:$J$259,5,0))</f>
        <v>0</v>
      </c>
      <c r="U361" s="227"/>
      <c r="V361" s="227" t="str">
        <f>IF(TYPE(VLOOKUP(U361,Catalogue!$F$2:$J$259,3,0))=16," ",VLOOKUP(U361,Catalogue!$F$2:$J$259,3,0))</f>
        <v xml:space="preserve"> </v>
      </c>
      <c r="W361" s="228">
        <f>IF(TYPE(VLOOKUP(U361,Catalogue!$F$2:$J$259,5,0))=16,0,VLOOKUP(U361,Catalogue!$F$2:$J$259,5,0))</f>
        <v>0</v>
      </c>
      <c r="X361" s="256">
        <v>0.63</v>
      </c>
      <c r="Y361" s="256">
        <v>0.86</v>
      </c>
      <c r="Z361" s="256">
        <v>1</v>
      </c>
      <c r="AA361" s="256">
        <f t="shared" si="54"/>
        <v>0.54179999999999995</v>
      </c>
      <c r="AB361" s="228">
        <f t="shared" si="50"/>
        <v>127322.99999999999</v>
      </c>
      <c r="AC361" s="228">
        <f t="shared" si="51"/>
        <v>0</v>
      </c>
      <c r="AD361" s="228">
        <f t="shared" si="52"/>
        <v>0</v>
      </c>
      <c r="AE361" s="227"/>
      <c r="AF361" s="227" t="str">
        <f>IF(TYPE(VLOOKUP(AE361,Catalogue!$F$2:$J$259,3,0))=16," ",VLOOKUP(AE361,Catalogue!$F$2:$J$259,3,0))</f>
        <v xml:space="preserve"> </v>
      </c>
      <c r="AG361" s="228">
        <f>IF(TYPE(VLOOKUP(AE361,Catalogue!$F$2:$J$259,5,0))=16,0,VLOOKUP(AE361,Catalogue!$F$2:$J$259,5,0))</f>
        <v>0</v>
      </c>
      <c r="AH361" s="227"/>
      <c r="AI361" s="228">
        <f t="shared" si="55"/>
        <v>0</v>
      </c>
      <c r="AJ361" s="228" t="s">
        <v>924</v>
      </c>
      <c r="AK361" s="261">
        <f t="shared" si="53"/>
        <v>427323</v>
      </c>
    </row>
    <row r="362" spans="1:37">
      <c r="A362" s="402"/>
      <c r="B362" s="271"/>
      <c r="C362" s="258" t="s">
        <v>1442</v>
      </c>
      <c r="D362" s="258" t="s">
        <v>1443</v>
      </c>
      <c r="E362" s="258">
        <v>17</v>
      </c>
      <c r="F362" s="258" t="s">
        <v>1444</v>
      </c>
      <c r="G362" s="258"/>
      <c r="H362" s="258"/>
      <c r="I362" s="258" t="s">
        <v>1418</v>
      </c>
      <c r="J362" s="258" t="s">
        <v>226</v>
      </c>
      <c r="K362" s="227"/>
      <c r="L362" s="228">
        <f>IF(TYPE(VLOOKUP(K362,Catalogue!$F$2:$J$259,5,0))=16,0,VLOOKUP(K362,Catalogue!$F$2:$J$259,5,0))</f>
        <v>0</v>
      </c>
      <c r="M362" s="227"/>
      <c r="N362" s="228">
        <f>IF(TYPE(VLOOKUP(M362,Catalogue!$F$2:$J$259,5,0))=16,0,VLOOKUP(M362,Catalogue!$F$2:$J$259,5,0))</f>
        <v>0</v>
      </c>
      <c r="O362" s="227" t="s">
        <v>171</v>
      </c>
      <c r="P362" s="282" t="str">
        <f>IF(TYPE(VLOOKUP(O362,Catalogue!$F$2:$J$259,3,0))=16," ",VLOOKUP(O362,Catalogue!$F$2:$J$259,3,0))</f>
        <v>m2</v>
      </c>
      <c r="Q362" s="228">
        <f>IF(TYPE(VLOOKUP(O362,Catalogue!$F$2:$J$259,5,0))=16,0,VLOOKUP(O362,Catalogue!$F$2:$J$259,5,0))</f>
        <v>235000</v>
      </c>
      <c r="R362" s="227"/>
      <c r="S362" s="282" t="str">
        <f>IF(TYPE(VLOOKUP(R362,Catalogue!$F$2:$J$259,3,0))=16," ",VLOOKUP(R362,Catalogue!$F$2:$J$259,3,0))</f>
        <v xml:space="preserve"> </v>
      </c>
      <c r="T362" s="228">
        <f>IF(TYPE(VLOOKUP(R362,Catalogue!$F$2:$J$259,5,0))=16,0,VLOOKUP(R362,Catalogue!$F$2:$J$259,5,0))</f>
        <v>0</v>
      </c>
      <c r="U362" s="227"/>
      <c r="V362" s="227" t="str">
        <f>IF(TYPE(VLOOKUP(U362,Catalogue!$F$2:$J$259,3,0))=16," ",VLOOKUP(U362,Catalogue!$F$2:$J$259,3,0))</f>
        <v xml:space="preserve"> </v>
      </c>
      <c r="W362" s="228">
        <f>IF(TYPE(VLOOKUP(U362,Catalogue!$F$2:$J$259,5,0))=16,0,VLOOKUP(U362,Catalogue!$F$2:$J$259,5,0))</f>
        <v>0</v>
      </c>
      <c r="X362" s="256">
        <v>0.86</v>
      </c>
      <c r="Y362" s="256">
        <v>1.1100000000000001</v>
      </c>
      <c r="Z362" s="256">
        <v>1</v>
      </c>
      <c r="AA362" s="256">
        <f t="shared" si="54"/>
        <v>0.95460000000000012</v>
      </c>
      <c r="AB362" s="228">
        <f t="shared" si="50"/>
        <v>224331.00000000003</v>
      </c>
      <c r="AC362" s="228">
        <f t="shared" si="51"/>
        <v>0</v>
      </c>
      <c r="AD362" s="228">
        <f t="shared" si="52"/>
        <v>0</v>
      </c>
      <c r="AE362" s="227"/>
      <c r="AF362" s="227" t="str">
        <f>IF(TYPE(VLOOKUP(AE362,Catalogue!$F$2:$J$259,3,0))=16," ",VLOOKUP(AE362,Catalogue!$F$2:$J$259,3,0))</f>
        <v xml:space="preserve"> </v>
      </c>
      <c r="AG362" s="228">
        <f>IF(TYPE(VLOOKUP(AE362,Catalogue!$F$2:$J$259,5,0))=16,0,VLOOKUP(AE362,Catalogue!$F$2:$J$259,5,0))</f>
        <v>0</v>
      </c>
      <c r="AH362" s="227"/>
      <c r="AI362" s="228">
        <f t="shared" si="55"/>
        <v>0</v>
      </c>
      <c r="AJ362" s="228" t="s">
        <v>923</v>
      </c>
      <c r="AK362" s="261">
        <f t="shared" si="53"/>
        <v>224331.00000000003</v>
      </c>
    </row>
    <row r="363" spans="1:37">
      <c r="A363" s="402"/>
      <c r="B363" s="271"/>
      <c r="C363" s="258" t="s">
        <v>1442</v>
      </c>
      <c r="D363" s="258" t="s">
        <v>1443</v>
      </c>
      <c r="E363" s="258">
        <v>17</v>
      </c>
      <c r="F363" s="258" t="s">
        <v>1444</v>
      </c>
      <c r="G363" s="258"/>
      <c r="H363" s="258"/>
      <c r="I363" s="258" t="s">
        <v>1418</v>
      </c>
      <c r="J363" s="258" t="s">
        <v>226</v>
      </c>
      <c r="K363" s="227"/>
      <c r="L363" s="228">
        <f>IF(TYPE(VLOOKUP(K363,Catalogue!$F$2:$J$259,5,0))=16,0,VLOOKUP(K363,Catalogue!$F$2:$J$259,5,0))</f>
        <v>0</v>
      </c>
      <c r="M363" s="227"/>
      <c r="N363" s="228">
        <f>IF(TYPE(VLOOKUP(M363,Catalogue!$F$2:$J$259,5,0))=16,0,VLOOKUP(M363,Catalogue!$F$2:$J$259,5,0))</f>
        <v>0</v>
      </c>
      <c r="O363" s="227" t="s">
        <v>180</v>
      </c>
      <c r="P363" s="282" t="str">
        <f>IF(TYPE(VLOOKUP(O363,Catalogue!$F$2:$J$259,3,0))=16," ",VLOOKUP(O363,Catalogue!$F$2:$J$259,3,0))</f>
        <v>m2</v>
      </c>
      <c r="Q363" s="228">
        <f>IF(TYPE(VLOOKUP(O363,Catalogue!$F$2:$J$259,5,0))=16,0,VLOOKUP(O363,Catalogue!$F$2:$J$259,5,0))</f>
        <v>335000</v>
      </c>
      <c r="R363" s="227" t="s">
        <v>278</v>
      </c>
      <c r="S363" s="282" t="str">
        <f>IF(TYPE(VLOOKUP(R363,Catalogue!$F$2:$J$259,3,0))=16," ",VLOOKUP(R363,Catalogue!$F$2:$J$259,3,0))</f>
        <v>m2</v>
      </c>
      <c r="T363" s="228">
        <f>IF(TYPE(VLOOKUP(R363,Catalogue!$F$2:$J$259,5,0))=16,0,VLOOKUP(R363,Catalogue!$F$2:$J$259,5,0))</f>
        <v>50000</v>
      </c>
      <c r="U363" s="227"/>
      <c r="V363" s="227" t="str">
        <f>IF(TYPE(VLOOKUP(U363,Catalogue!$F$2:$J$259,3,0))=16," ",VLOOKUP(U363,Catalogue!$F$2:$J$259,3,0))</f>
        <v xml:space="preserve"> </v>
      </c>
      <c r="W363" s="228">
        <f>IF(TYPE(VLOOKUP(U363,Catalogue!$F$2:$J$259,5,0))=16,0,VLOOKUP(U363,Catalogue!$F$2:$J$259,5,0))</f>
        <v>0</v>
      </c>
      <c r="X363" s="256">
        <v>2.5</v>
      </c>
      <c r="Y363" s="256">
        <v>1</v>
      </c>
      <c r="Z363" s="256">
        <v>1</v>
      </c>
      <c r="AA363" s="256">
        <f t="shared" si="54"/>
        <v>2.5</v>
      </c>
      <c r="AB363" s="228">
        <f t="shared" si="50"/>
        <v>837500</v>
      </c>
      <c r="AC363" s="228">
        <f t="shared" si="51"/>
        <v>125000</v>
      </c>
      <c r="AD363" s="228">
        <f t="shared" si="52"/>
        <v>0</v>
      </c>
      <c r="AE363" s="227"/>
      <c r="AF363" s="227" t="str">
        <f>IF(TYPE(VLOOKUP(AE363,Catalogue!$F$2:$J$259,3,0))=16," ",VLOOKUP(AE363,Catalogue!$F$2:$J$259,3,0))</f>
        <v xml:space="preserve"> </v>
      </c>
      <c r="AG363" s="228">
        <f>IF(TYPE(VLOOKUP(AE363,Catalogue!$F$2:$J$259,5,0))=16,0,VLOOKUP(AE363,Catalogue!$F$2:$J$259,5,0))</f>
        <v>0</v>
      </c>
      <c r="AH363" s="227"/>
      <c r="AI363" s="228">
        <f t="shared" si="55"/>
        <v>0</v>
      </c>
      <c r="AJ363" s="228" t="s">
        <v>1445</v>
      </c>
      <c r="AK363" s="261">
        <f t="shared" si="53"/>
        <v>962500</v>
      </c>
    </row>
    <row r="364" spans="1:37">
      <c r="A364" s="400">
        <v>380</v>
      </c>
      <c r="B364" s="271"/>
      <c r="C364" s="258" t="s">
        <v>1446</v>
      </c>
      <c r="D364" s="258" t="s">
        <v>1447</v>
      </c>
      <c r="E364" s="258" t="s">
        <v>1448</v>
      </c>
      <c r="F364" s="258" t="s">
        <v>1444</v>
      </c>
      <c r="G364" s="258"/>
      <c r="H364" s="258"/>
      <c r="I364" s="258" t="s">
        <v>1418</v>
      </c>
      <c r="J364" s="258" t="s">
        <v>226</v>
      </c>
      <c r="K364" s="227" t="s">
        <v>242</v>
      </c>
      <c r="L364" s="228">
        <f>IF(TYPE(VLOOKUP(K364,Catalogue!$F$2:$J$259,5,0))=16,0,VLOOKUP(K364,Catalogue!$F$2:$J$259,5,0))</f>
        <v>40000</v>
      </c>
      <c r="M364" s="227" t="s">
        <v>337</v>
      </c>
      <c r="N364" s="228">
        <f>IF(TYPE(VLOOKUP(M364,Catalogue!$F$2:$J$259,5,0))=16,0,VLOOKUP(M364,Catalogue!$F$2:$J$259,5,0))</f>
        <v>260000</v>
      </c>
      <c r="O364" s="227" t="s">
        <v>180</v>
      </c>
      <c r="P364" s="282" t="str">
        <f>IF(TYPE(VLOOKUP(O364,Catalogue!$F$2:$J$259,3,0))=16," ",VLOOKUP(O364,Catalogue!$F$2:$J$259,3,0))</f>
        <v>m2</v>
      </c>
      <c r="Q364" s="228">
        <f>IF(TYPE(VLOOKUP(O364,Catalogue!$F$2:$J$259,5,0))=16,0,VLOOKUP(O364,Catalogue!$F$2:$J$259,5,0))</f>
        <v>335000</v>
      </c>
      <c r="R364" s="227" t="s">
        <v>278</v>
      </c>
      <c r="S364" s="282" t="str">
        <f>IF(TYPE(VLOOKUP(R364,Catalogue!$F$2:$J$259,3,0))=16," ",VLOOKUP(R364,Catalogue!$F$2:$J$259,3,0))</f>
        <v>m2</v>
      </c>
      <c r="T364" s="228">
        <f>IF(TYPE(VLOOKUP(R364,Catalogue!$F$2:$J$259,5,0))=16,0,VLOOKUP(R364,Catalogue!$F$2:$J$259,5,0))</f>
        <v>50000</v>
      </c>
      <c r="U364" s="227"/>
      <c r="V364" s="227" t="str">
        <f>IF(TYPE(VLOOKUP(U364,Catalogue!$F$2:$J$259,3,0))=16," ",VLOOKUP(U364,Catalogue!$F$2:$J$259,3,0))</f>
        <v xml:space="preserve"> </v>
      </c>
      <c r="W364" s="228">
        <f>IF(TYPE(VLOOKUP(U364,Catalogue!$F$2:$J$259,5,0))=16,0,VLOOKUP(U364,Catalogue!$F$2:$J$259,5,0))</f>
        <v>0</v>
      </c>
      <c r="X364" s="256">
        <v>1.65</v>
      </c>
      <c r="Y364" s="256">
        <v>0.7</v>
      </c>
      <c r="Z364" s="256">
        <v>1</v>
      </c>
      <c r="AA364" s="256">
        <f t="shared" si="54"/>
        <v>1.1549999999999998</v>
      </c>
      <c r="AB364" s="228">
        <f t="shared" si="50"/>
        <v>386924.99999999994</v>
      </c>
      <c r="AC364" s="228">
        <f t="shared" si="51"/>
        <v>57749.999999999993</v>
      </c>
      <c r="AD364" s="228">
        <f t="shared" si="52"/>
        <v>0</v>
      </c>
      <c r="AE364" s="227"/>
      <c r="AF364" s="227" t="str">
        <f>IF(TYPE(VLOOKUP(AE364,Catalogue!$F$2:$J$259,3,0))=16," ",VLOOKUP(AE364,Catalogue!$F$2:$J$259,3,0))</f>
        <v xml:space="preserve"> </v>
      </c>
      <c r="AG364" s="228">
        <f>IF(TYPE(VLOOKUP(AE364,Catalogue!$F$2:$J$259,5,0))=16,0,VLOOKUP(AE364,Catalogue!$F$2:$J$259,5,0))</f>
        <v>0</v>
      </c>
      <c r="AH364" s="227"/>
      <c r="AI364" s="228">
        <f t="shared" si="55"/>
        <v>0</v>
      </c>
      <c r="AJ364" s="228" t="s">
        <v>1449</v>
      </c>
      <c r="AK364" s="261">
        <f t="shared" si="53"/>
        <v>744675</v>
      </c>
    </row>
    <row r="365" spans="1:37">
      <c r="A365" s="401"/>
      <c r="B365" s="271"/>
      <c r="C365" s="258" t="s">
        <v>1446</v>
      </c>
      <c r="D365" s="258" t="s">
        <v>1447</v>
      </c>
      <c r="E365" s="258" t="s">
        <v>1448</v>
      </c>
      <c r="F365" s="258" t="s">
        <v>1444</v>
      </c>
      <c r="G365" s="258"/>
      <c r="H365" s="258"/>
      <c r="I365" s="258" t="s">
        <v>1418</v>
      </c>
      <c r="J365" s="258" t="s">
        <v>226</v>
      </c>
      <c r="K365" s="227"/>
      <c r="L365" s="228">
        <f>IF(TYPE(VLOOKUP(K365,Catalogue!$F$2:$J$259,5,0))=16,0,VLOOKUP(K365,Catalogue!$F$2:$J$259,5,0))</f>
        <v>0</v>
      </c>
      <c r="M365" s="227"/>
      <c r="N365" s="228">
        <f>IF(TYPE(VLOOKUP(M365,Catalogue!$F$2:$J$259,5,0))=16,0,VLOOKUP(M365,Catalogue!$F$2:$J$259,5,0))</f>
        <v>0</v>
      </c>
      <c r="O365" s="227" t="s">
        <v>180</v>
      </c>
      <c r="P365" s="282" t="str">
        <f>IF(TYPE(VLOOKUP(O365,Catalogue!$F$2:$J$259,3,0))=16," ",VLOOKUP(O365,Catalogue!$F$2:$J$259,3,0))</f>
        <v>m2</v>
      </c>
      <c r="Q365" s="228">
        <f>IF(TYPE(VLOOKUP(O365,Catalogue!$F$2:$J$259,5,0))=16,0,VLOOKUP(O365,Catalogue!$F$2:$J$259,5,0))</f>
        <v>335000</v>
      </c>
      <c r="R365" s="227" t="s">
        <v>278</v>
      </c>
      <c r="S365" s="282" t="str">
        <f>IF(TYPE(VLOOKUP(R365,Catalogue!$F$2:$J$259,3,0))=16," ",VLOOKUP(R365,Catalogue!$F$2:$J$259,3,0))</f>
        <v>m2</v>
      </c>
      <c r="T365" s="228">
        <f>IF(TYPE(VLOOKUP(R365,Catalogue!$F$2:$J$259,5,0))=16,0,VLOOKUP(R365,Catalogue!$F$2:$J$259,5,0))</f>
        <v>50000</v>
      </c>
      <c r="U365" s="227"/>
      <c r="V365" s="227" t="str">
        <f>IF(TYPE(VLOOKUP(U365,Catalogue!$F$2:$J$259,3,0))=16," ",VLOOKUP(U365,Catalogue!$F$2:$J$259,3,0))</f>
        <v xml:space="preserve"> </v>
      </c>
      <c r="W365" s="228">
        <f>IF(TYPE(VLOOKUP(U365,Catalogue!$F$2:$J$259,5,0))=16,0,VLOOKUP(U365,Catalogue!$F$2:$J$259,5,0))</f>
        <v>0</v>
      </c>
      <c r="X365" s="256">
        <v>0.83</v>
      </c>
      <c r="Y365" s="256">
        <v>1.1000000000000001</v>
      </c>
      <c r="Z365" s="256">
        <v>1</v>
      </c>
      <c r="AA365" s="256">
        <f t="shared" si="54"/>
        <v>0.91300000000000003</v>
      </c>
      <c r="AB365" s="228">
        <f t="shared" si="50"/>
        <v>305855</v>
      </c>
      <c r="AC365" s="228">
        <f t="shared" si="51"/>
        <v>45650</v>
      </c>
      <c r="AD365" s="228">
        <f t="shared" si="52"/>
        <v>0</v>
      </c>
      <c r="AE365" s="227"/>
      <c r="AF365" s="227" t="str">
        <f>IF(TYPE(VLOOKUP(AE365,Catalogue!$F$2:$J$259,3,0))=16," ",VLOOKUP(AE365,Catalogue!$F$2:$J$259,3,0))</f>
        <v xml:space="preserve"> </v>
      </c>
      <c r="AG365" s="228">
        <f>IF(TYPE(VLOOKUP(AE365,Catalogue!$F$2:$J$259,5,0))=16,0,VLOOKUP(AE365,Catalogue!$F$2:$J$259,5,0))</f>
        <v>0</v>
      </c>
      <c r="AH365" s="227"/>
      <c r="AI365" s="228">
        <f t="shared" si="55"/>
        <v>0</v>
      </c>
      <c r="AJ365" s="228" t="s">
        <v>1201</v>
      </c>
      <c r="AK365" s="261">
        <f t="shared" si="53"/>
        <v>351505</v>
      </c>
    </row>
    <row r="366" spans="1:37">
      <c r="A366" s="400">
        <v>381</v>
      </c>
      <c r="B366" s="271"/>
      <c r="C366" s="258" t="s">
        <v>1450</v>
      </c>
      <c r="D366" s="258" t="s">
        <v>1451</v>
      </c>
      <c r="E366" s="258" t="s">
        <v>1452</v>
      </c>
      <c r="F366" s="258" t="s">
        <v>1444</v>
      </c>
      <c r="G366" s="258"/>
      <c r="H366" s="258" t="s">
        <v>1434</v>
      </c>
      <c r="I366" s="258" t="s">
        <v>1418</v>
      </c>
      <c r="J366" s="258" t="s">
        <v>226</v>
      </c>
      <c r="K366" s="227" t="s">
        <v>242</v>
      </c>
      <c r="L366" s="228">
        <f>IF(TYPE(VLOOKUP(K366,Catalogue!$F$2:$J$259,5,0))=16,0,VLOOKUP(K366,Catalogue!$F$2:$J$259,5,0))</f>
        <v>40000</v>
      </c>
      <c r="M366" s="227" t="s">
        <v>337</v>
      </c>
      <c r="N366" s="228">
        <f>IF(TYPE(VLOOKUP(M366,Catalogue!$F$2:$J$259,5,0))=16,0,VLOOKUP(M366,Catalogue!$F$2:$J$259,5,0))</f>
        <v>260000</v>
      </c>
      <c r="O366" s="227" t="s">
        <v>180</v>
      </c>
      <c r="P366" s="282" t="str">
        <f>IF(TYPE(VLOOKUP(O366,Catalogue!$F$2:$J$259,3,0))=16," ",VLOOKUP(O366,Catalogue!$F$2:$J$259,3,0))</f>
        <v>m2</v>
      </c>
      <c r="Q366" s="228">
        <f>IF(TYPE(VLOOKUP(O366,Catalogue!$F$2:$J$259,5,0))=16,0,VLOOKUP(O366,Catalogue!$F$2:$J$259,5,0))</f>
        <v>335000</v>
      </c>
      <c r="R366" s="227" t="s">
        <v>278</v>
      </c>
      <c r="S366" s="282" t="str">
        <f>IF(TYPE(VLOOKUP(R366,Catalogue!$F$2:$J$259,3,0))=16," ",VLOOKUP(R366,Catalogue!$F$2:$J$259,3,0))</f>
        <v>m2</v>
      </c>
      <c r="T366" s="228">
        <f>IF(TYPE(VLOOKUP(R366,Catalogue!$F$2:$J$259,5,0))=16,0,VLOOKUP(R366,Catalogue!$F$2:$J$259,5,0))</f>
        <v>50000</v>
      </c>
      <c r="U366" s="227"/>
      <c r="V366" s="227" t="str">
        <f>IF(TYPE(VLOOKUP(U366,Catalogue!$F$2:$J$259,3,0))=16," ",VLOOKUP(U366,Catalogue!$F$2:$J$259,3,0))</f>
        <v xml:space="preserve"> </v>
      </c>
      <c r="W366" s="228">
        <f>IF(TYPE(VLOOKUP(U366,Catalogue!$F$2:$J$259,5,0))=16,0,VLOOKUP(U366,Catalogue!$F$2:$J$259,5,0))</f>
        <v>0</v>
      </c>
      <c r="X366" s="256">
        <v>0.8</v>
      </c>
      <c r="Y366" s="256">
        <v>0.8</v>
      </c>
      <c r="Z366" s="256">
        <v>1</v>
      </c>
      <c r="AA366" s="256">
        <f t="shared" si="54"/>
        <v>0.64000000000000012</v>
      </c>
      <c r="AB366" s="228">
        <f t="shared" si="50"/>
        <v>214400.00000000003</v>
      </c>
      <c r="AC366" s="228">
        <f t="shared" si="51"/>
        <v>32000.000000000007</v>
      </c>
      <c r="AD366" s="228">
        <f t="shared" si="52"/>
        <v>0</v>
      </c>
      <c r="AE366" s="227"/>
      <c r="AF366" s="227" t="str">
        <f>IF(TYPE(VLOOKUP(AE366,Catalogue!$F$2:$J$259,3,0))=16," ",VLOOKUP(AE366,Catalogue!$F$2:$J$259,3,0))</f>
        <v xml:space="preserve"> </v>
      </c>
      <c r="AG366" s="228">
        <f>IF(TYPE(VLOOKUP(AE366,Catalogue!$F$2:$J$259,5,0))=16,0,VLOOKUP(AE366,Catalogue!$F$2:$J$259,5,0))</f>
        <v>0</v>
      </c>
      <c r="AH366" s="227"/>
      <c r="AI366" s="228">
        <f t="shared" si="55"/>
        <v>0</v>
      </c>
      <c r="AJ366" s="228" t="s">
        <v>939</v>
      </c>
      <c r="AK366" s="261">
        <f t="shared" si="53"/>
        <v>546400</v>
      </c>
    </row>
    <row r="367" spans="1:37">
      <c r="A367" s="401"/>
      <c r="B367" s="271"/>
      <c r="C367" s="258" t="s">
        <v>1450</v>
      </c>
      <c r="D367" s="258" t="s">
        <v>1451</v>
      </c>
      <c r="E367" s="258" t="s">
        <v>1452</v>
      </c>
      <c r="F367" s="258" t="s">
        <v>1444</v>
      </c>
      <c r="G367" s="258"/>
      <c r="H367" s="258" t="s">
        <v>1434</v>
      </c>
      <c r="I367" s="258" t="s">
        <v>1418</v>
      </c>
      <c r="J367" s="258" t="s">
        <v>226</v>
      </c>
      <c r="K367" s="227"/>
      <c r="L367" s="228">
        <f>IF(TYPE(VLOOKUP(K367,Catalogue!$F$2:$J$259,5,0))=16,0,VLOOKUP(K367,Catalogue!$F$2:$J$259,5,0))</f>
        <v>0</v>
      </c>
      <c r="M367" s="227"/>
      <c r="N367" s="228">
        <f>IF(TYPE(VLOOKUP(M367,Catalogue!$F$2:$J$259,5,0))=16,0,VLOOKUP(M367,Catalogue!$F$2:$J$259,5,0))</f>
        <v>0</v>
      </c>
      <c r="O367" s="227" t="s">
        <v>171</v>
      </c>
      <c r="P367" s="282" t="str">
        <f>IF(TYPE(VLOOKUP(O367,Catalogue!$F$2:$J$259,3,0))=16," ",VLOOKUP(O367,Catalogue!$F$2:$J$259,3,0))</f>
        <v>m2</v>
      </c>
      <c r="Q367" s="228">
        <f>IF(TYPE(VLOOKUP(O367,Catalogue!$F$2:$J$259,5,0))=16,0,VLOOKUP(O367,Catalogue!$F$2:$J$259,5,0))</f>
        <v>235000</v>
      </c>
      <c r="R367" s="227"/>
      <c r="S367" s="282" t="str">
        <f>IF(TYPE(VLOOKUP(R367,Catalogue!$F$2:$J$259,3,0))=16," ",VLOOKUP(R367,Catalogue!$F$2:$J$259,3,0))</f>
        <v xml:space="preserve"> </v>
      </c>
      <c r="T367" s="228">
        <f>IF(TYPE(VLOOKUP(R367,Catalogue!$F$2:$J$259,5,0))=16,0,VLOOKUP(R367,Catalogue!$F$2:$J$259,5,0))</f>
        <v>0</v>
      </c>
      <c r="U367" s="227"/>
      <c r="V367" s="227" t="str">
        <f>IF(TYPE(VLOOKUP(U367,Catalogue!$F$2:$J$259,3,0))=16," ",VLOOKUP(U367,Catalogue!$F$2:$J$259,3,0))</f>
        <v xml:space="preserve"> </v>
      </c>
      <c r="W367" s="228">
        <f>IF(TYPE(VLOOKUP(U367,Catalogue!$F$2:$J$259,5,0))=16,0,VLOOKUP(U367,Catalogue!$F$2:$J$259,5,0))</f>
        <v>0</v>
      </c>
      <c r="X367" s="256">
        <v>0.87</v>
      </c>
      <c r="Y367" s="256">
        <v>0.72</v>
      </c>
      <c r="Z367" s="256">
        <v>1</v>
      </c>
      <c r="AA367" s="256">
        <f t="shared" si="54"/>
        <v>0.62639999999999996</v>
      </c>
      <c r="AB367" s="228">
        <f t="shared" si="50"/>
        <v>147204</v>
      </c>
      <c r="AC367" s="228">
        <f t="shared" si="51"/>
        <v>0</v>
      </c>
      <c r="AD367" s="228">
        <f t="shared" si="52"/>
        <v>0</v>
      </c>
      <c r="AE367" s="227"/>
      <c r="AF367" s="227" t="str">
        <f>IF(TYPE(VLOOKUP(AE367,Catalogue!$F$2:$J$259,3,0))=16," ",VLOOKUP(AE367,Catalogue!$F$2:$J$259,3,0))</f>
        <v xml:space="preserve"> </v>
      </c>
      <c r="AG367" s="228">
        <f>IF(TYPE(VLOOKUP(AE367,Catalogue!$F$2:$J$259,5,0))=16,0,VLOOKUP(AE367,Catalogue!$F$2:$J$259,5,0))</f>
        <v>0</v>
      </c>
      <c r="AH367" s="227"/>
      <c r="AI367" s="228">
        <f t="shared" si="55"/>
        <v>0</v>
      </c>
      <c r="AJ367" s="228" t="s">
        <v>924</v>
      </c>
      <c r="AK367" s="261">
        <f t="shared" si="53"/>
        <v>147204</v>
      </c>
    </row>
    <row r="368" spans="1:37">
      <c r="A368" s="402">
        <v>382</v>
      </c>
      <c r="B368" s="271"/>
      <c r="C368" s="258" t="s">
        <v>1453</v>
      </c>
      <c r="D368" s="258" t="s">
        <v>1454</v>
      </c>
      <c r="E368" s="258" t="s">
        <v>1455</v>
      </c>
      <c r="F368" s="258" t="s">
        <v>1456</v>
      </c>
      <c r="G368" s="258"/>
      <c r="H368" s="258" t="s">
        <v>937</v>
      </c>
      <c r="I368" s="258" t="s">
        <v>1418</v>
      </c>
      <c r="J368" s="258" t="s">
        <v>226</v>
      </c>
      <c r="K368" s="227" t="s">
        <v>242</v>
      </c>
      <c r="L368" s="228">
        <f>IF(TYPE(VLOOKUP(K368,Catalogue!$F$2:$J$259,5,0))=16,0,VLOOKUP(K368,Catalogue!$F$2:$J$259,5,0))</f>
        <v>40000</v>
      </c>
      <c r="M368" s="227" t="s">
        <v>337</v>
      </c>
      <c r="N368" s="228">
        <f>IF(TYPE(VLOOKUP(M368,Catalogue!$F$2:$J$259,5,0))=16,0,VLOOKUP(M368,Catalogue!$F$2:$J$259,5,0))</f>
        <v>260000</v>
      </c>
      <c r="O368" s="227" t="s">
        <v>171</v>
      </c>
      <c r="P368" s="282" t="str">
        <f>IF(TYPE(VLOOKUP(O368,Catalogue!$F$2:$J$259,3,0))=16," ",VLOOKUP(O368,Catalogue!$F$2:$J$259,3,0))</f>
        <v>m2</v>
      </c>
      <c r="Q368" s="228">
        <f>IF(TYPE(VLOOKUP(O368,Catalogue!$F$2:$J$259,5,0))=16,0,VLOOKUP(O368,Catalogue!$F$2:$J$259,5,0))</f>
        <v>235000</v>
      </c>
      <c r="R368" s="227"/>
      <c r="S368" s="282" t="str">
        <f>IF(TYPE(VLOOKUP(R368,Catalogue!$F$2:$J$259,3,0))=16," ",VLOOKUP(R368,Catalogue!$F$2:$J$259,3,0))</f>
        <v xml:space="preserve"> </v>
      </c>
      <c r="T368" s="228">
        <f>IF(TYPE(VLOOKUP(R368,Catalogue!$F$2:$J$259,5,0))=16,0,VLOOKUP(R368,Catalogue!$F$2:$J$259,5,0))</f>
        <v>0</v>
      </c>
      <c r="U368" s="227"/>
      <c r="V368" s="227" t="str">
        <f>IF(TYPE(VLOOKUP(U368,Catalogue!$F$2:$J$259,3,0))=16," ",VLOOKUP(U368,Catalogue!$F$2:$J$259,3,0))</f>
        <v xml:space="preserve"> </v>
      </c>
      <c r="W368" s="228">
        <f>IF(TYPE(VLOOKUP(U368,Catalogue!$F$2:$J$259,5,0))=16,0,VLOOKUP(U368,Catalogue!$F$2:$J$259,5,0))</f>
        <v>0</v>
      </c>
      <c r="X368" s="256">
        <v>1.44</v>
      </c>
      <c r="Y368" s="256">
        <v>0.61</v>
      </c>
      <c r="Z368" s="256">
        <v>1</v>
      </c>
      <c r="AA368" s="256">
        <f t="shared" si="54"/>
        <v>0.87839999999999996</v>
      </c>
      <c r="AB368" s="228">
        <f t="shared" si="50"/>
        <v>206424</v>
      </c>
      <c r="AC368" s="228">
        <f t="shared" si="51"/>
        <v>0</v>
      </c>
      <c r="AD368" s="228">
        <f t="shared" si="52"/>
        <v>0</v>
      </c>
      <c r="AE368" s="227"/>
      <c r="AF368" s="227" t="str">
        <f>IF(TYPE(VLOOKUP(AE368,Catalogue!$F$2:$J$259,3,0))=16," ",VLOOKUP(AE368,Catalogue!$F$2:$J$259,3,0))</f>
        <v xml:space="preserve"> </v>
      </c>
      <c r="AG368" s="228">
        <f>IF(TYPE(VLOOKUP(AE368,Catalogue!$F$2:$J$259,5,0))=16,0,VLOOKUP(AE368,Catalogue!$F$2:$J$259,5,0))</f>
        <v>0</v>
      </c>
      <c r="AH368" s="227"/>
      <c r="AI368" s="228">
        <f t="shared" si="55"/>
        <v>0</v>
      </c>
      <c r="AJ368" s="228" t="s">
        <v>920</v>
      </c>
      <c r="AK368" s="261">
        <f t="shared" si="53"/>
        <v>506424</v>
      </c>
    </row>
    <row r="369" spans="1:37">
      <c r="A369" s="402"/>
      <c r="B369" s="271"/>
      <c r="C369" s="258" t="s">
        <v>1453</v>
      </c>
      <c r="D369" s="258" t="s">
        <v>1454</v>
      </c>
      <c r="E369" s="258" t="s">
        <v>1455</v>
      </c>
      <c r="F369" s="258" t="s">
        <v>1456</v>
      </c>
      <c r="G369" s="258"/>
      <c r="H369" s="258" t="s">
        <v>937</v>
      </c>
      <c r="I369" s="258" t="s">
        <v>1418</v>
      </c>
      <c r="J369" s="258" t="s">
        <v>226</v>
      </c>
      <c r="K369" s="227"/>
      <c r="L369" s="228">
        <f>IF(TYPE(VLOOKUP(K369,Catalogue!$F$2:$J$259,5,0))=16,0,VLOOKUP(K369,Catalogue!$F$2:$J$259,5,0))</f>
        <v>0</v>
      </c>
      <c r="M369" s="227"/>
      <c r="N369" s="228">
        <f>IF(TYPE(VLOOKUP(M369,Catalogue!$F$2:$J$259,5,0))=16,0,VLOOKUP(M369,Catalogue!$F$2:$J$259,5,0))</f>
        <v>0</v>
      </c>
      <c r="O369" s="227" t="s">
        <v>171</v>
      </c>
      <c r="P369" s="282" t="str">
        <f>IF(TYPE(VLOOKUP(O369,Catalogue!$F$2:$J$259,3,0))=16," ",VLOOKUP(O369,Catalogue!$F$2:$J$259,3,0))</f>
        <v>m2</v>
      </c>
      <c r="Q369" s="228">
        <f>IF(TYPE(VLOOKUP(O369,Catalogue!$F$2:$J$259,5,0))=16,0,VLOOKUP(O369,Catalogue!$F$2:$J$259,5,0))</f>
        <v>235000</v>
      </c>
      <c r="R369" s="227"/>
      <c r="S369" s="282" t="str">
        <f>IF(TYPE(VLOOKUP(R369,Catalogue!$F$2:$J$259,3,0))=16," ",VLOOKUP(R369,Catalogue!$F$2:$J$259,3,0))</f>
        <v xml:space="preserve"> </v>
      </c>
      <c r="T369" s="228">
        <f>IF(TYPE(VLOOKUP(R369,Catalogue!$F$2:$J$259,5,0))=16,0,VLOOKUP(R369,Catalogue!$F$2:$J$259,5,0))</f>
        <v>0</v>
      </c>
      <c r="U369" s="227"/>
      <c r="V369" s="227" t="str">
        <f>IF(TYPE(VLOOKUP(U369,Catalogue!$F$2:$J$259,3,0))=16," ",VLOOKUP(U369,Catalogue!$F$2:$J$259,3,0))</f>
        <v xml:space="preserve"> </v>
      </c>
      <c r="W369" s="228">
        <f>IF(TYPE(VLOOKUP(U369,Catalogue!$F$2:$J$259,5,0))=16,0,VLOOKUP(U369,Catalogue!$F$2:$J$259,5,0))</f>
        <v>0</v>
      </c>
      <c r="X369" s="256">
        <v>1.34</v>
      </c>
      <c r="Y369" s="256">
        <v>0.61</v>
      </c>
      <c r="Z369" s="256">
        <v>1</v>
      </c>
      <c r="AA369" s="256">
        <f t="shared" si="54"/>
        <v>0.81740000000000002</v>
      </c>
      <c r="AB369" s="228">
        <f t="shared" si="50"/>
        <v>192089</v>
      </c>
      <c r="AC369" s="228">
        <f t="shared" si="51"/>
        <v>0</v>
      </c>
      <c r="AD369" s="228">
        <f t="shared" si="52"/>
        <v>0</v>
      </c>
      <c r="AE369" s="227"/>
      <c r="AF369" s="227" t="str">
        <f>IF(TYPE(VLOOKUP(AE369,Catalogue!$F$2:$J$259,3,0))=16," ",VLOOKUP(AE369,Catalogue!$F$2:$J$259,3,0))</f>
        <v xml:space="preserve"> </v>
      </c>
      <c r="AG369" s="228">
        <f>IF(TYPE(VLOOKUP(AE369,Catalogue!$F$2:$J$259,5,0))=16,0,VLOOKUP(AE369,Catalogue!$F$2:$J$259,5,0))</f>
        <v>0</v>
      </c>
      <c r="AH369" s="227"/>
      <c r="AI369" s="228">
        <f t="shared" si="55"/>
        <v>0</v>
      </c>
      <c r="AJ369" s="228" t="s">
        <v>1182</v>
      </c>
      <c r="AK369" s="261">
        <f t="shared" si="53"/>
        <v>192089</v>
      </c>
    </row>
    <row r="370" spans="1:37">
      <c r="A370" s="402"/>
      <c r="B370" s="271"/>
      <c r="C370" s="258" t="s">
        <v>1453</v>
      </c>
      <c r="D370" s="258" t="s">
        <v>1454</v>
      </c>
      <c r="E370" s="258" t="s">
        <v>1455</v>
      </c>
      <c r="F370" s="258" t="s">
        <v>1456</v>
      </c>
      <c r="G370" s="258"/>
      <c r="H370" s="258" t="s">
        <v>937</v>
      </c>
      <c r="I370" s="258" t="s">
        <v>1418</v>
      </c>
      <c r="J370" s="258" t="s">
        <v>226</v>
      </c>
      <c r="K370" s="227"/>
      <c r="L370" s="228">
        <f>IF(TYPE(VLOOKUP(K370,Catalogue!$F$2:$J$259,5,0))=16,0,VLOOKUP(K370,Catalogue!$F$2:$J$259,5,0))</f>
        <v>0</v>
      </c>
      <c r="M370" s="227"/>
      <c r="N370" s="228">
        <f>IF(TYPE(VLOOKUP(M370,Catalogue!$F$2:$J$259,5,0))=16,0,VLOOKUP(M370,Catalogue!$F$2:$J$259,5,0))</f>
        <v>0</v>
      </c>
      <c r="O370" s="227" t="s">
        <v>171</v>
      </c>
      <c r="P370" s="282" t="str">
        <f>IF(TYPE(VLOOKUP(O370,Catalogue!$F$2:$J$259,3,0))=16," ",VLOOKUP(O370,Catalogue!$F$2:$J$259,3,0))</f>
        <v>m2</v>
      </c>
      <c r="Q370" s="228">
        <f>IF(TYPE(VLOOKUP(O370,Catalogue!$F$2:$J$259,5,0))=16,0,VLOOKUP(O370,Catalogue!$F$2:$J$259,5,0))</f>
        <v>235000</v>
      </c>
      <c r="R370" s="227"/>
      <c r="S370" s="282" t="str">
        <f>IF(TYPE(VLOOKUP(R370,Catalogue!$F$2:$J$259,3,0))=16," ",VLOOKUP(R370,Catalogue!$F$2:$J$259,3,0))</f>
        <v xml:space="preserve"> </v>
      </c>
      <c r="T370" s="228">
        <f>IF(TYPE(VLOOKUP(R370,Catalogue!$F$2:$J$259,5,0))=16,0,VLOOKUP(R370,Catalogue!$F$2:$J$259,5,0))</f>
        <v>0</v>
      </c>
      <c r="U370" s="227"/>
      <c r="V370" s="227" t="str">
        <f>IF(TYPE(VLOOKUP(U370,Catalogue!$F$2:$J$259,3,0))=16," ",VLOOKUP(U370,Catalogue!$F$2:$J$259,3,0))</f>
        <v xml:space="preserve"> </v>
      </c>
      <c r="W370" s="228">
        <f>IF(TYPE(VLOOKUP(U370,Catalogue!$F$2:$J$259,5,0))=16,0,VLOOKUP(U370,Catalogue!$F$2:$J$259,5,0))</f>
        <v>0</v>
      </c>
      <c r="X370" s="256">
        <v>1.35</v>
      </c>
      <c r="Y370" s="256">
        <v>0.61</v>
      </c>
      <c r="Z370" s="256">
        <v>1</v>
      </c>
      <c r="AA370" s="256">
        <f t="shared" si="54"/>
        <v>0.82350000000000001</v>
      </c>
      <c r="AB370" s="228">
        <f t="shared" si="50"/>
        <v>193522.5</v>
      </c>
      <c r="AC370" s="228">
        <f t="shared" si="51"/>
        <v>0</v>
      </c>
      <c r="AD370" s="228">
        <f t="shared" si="52"/>
        <v>0</v>
      </c>
      <c r="AE370" s="227"/>
      <c r="AF370" s="227" t="str">
        <f>IF(TYPE(VLOOKUP(AE370,Catalogue!$F$2:$J$259,3,0))=16," ",VLOOKUP(AE370,Catalogue!$F$2:$J$259,3,0))</f>
        <v xml:space="preserve"> </v>
      </c>
      <c r="AG370" s="228">
        <f>IF(TYPE(VLOOKUP(AE370,Catalogue!$F$2:$J$259,5,0))=16,0,VLOOKUP(AE370,Catalogue!$F$2:$J$259,5,0))</f>
        <v>0</v>
      </c>
      <c r="AH370" s="227"/>
      <c r="AI370" s="228">
        <f t="shared" si="55"/>
        <v>0</v>
      </c>
      <c r="AJ370" s="228" t="s">
        <v>925</v>
      </c>
      <c r="AK370" s="261">
        <f t="shared" si="53"/>
        <v>193522.5</v>
      </c>
    </row>
    <row r="371" spans="1:37" ht="22.5">
      <c r="A371" s="400">
        <v>383</v>
      </c>
      <c r="B371" s="271"/>
      <c r="C371" s="258" t="s">
        <v>1457</v>
      </c>
      <c r="D371" s="258" t="s">
        <v>1458</v>
      </c>
      <c r="E371" s="258" t="s">
        <v>1459</v>
      </c>
      <c r="F371" s="258" t="s">
        <v>1460</v>
      </c>
      <c r="G371" s="258"/>
      <c r="H371" s="258" t="s">
        <v>1434</v>
      </c>
      <c r="I371" s="258" t="s">
        <v>1418</v>
      </c>
      <c r="J371" s="258" t="s">
        <v>226</v>
      </c>
      <c r="K371" s="227" t="s">
        <v>242</v>
      </c>
      <c r="L371" s="228">
        <f>IF(TYPE(VLOOKUP(K371,Catalogue!$F$2:$J$259,5,0))=16,0,VLOOKUP(K371,Catalogue!$F$2:$J$259,5,0))</f>
        <v>40000</v>
      </c>
      <c r="M371" s="227" t="s">
        <v>337</v>
      </c>
      <c r="N371" s="228">
        <f>IF(TYPE(VLOOKUP(M371,Catalogue!$F$2:$J$259,5,0))=16,0,VLOOKUP(M371,Catalogue!$F$2:$J$259,5,0))</f>
        <v>260000</v>
      </c>
      <c r="O371" s="227" t="s">
        <v>168</v>
      </c>
      <c r="P371" s="282" t="str">
        <f>IF(TYPE(VLOOKUP(O371,Catalogue!$F$2:$J$259,3,0))=16," ",VLOOKUP(O371,Catalogue!$F$2:$J$259,3,0))</f>
        <v>m2</v>
      </c>
      <c r="Q371" s="228">
        <f>IF(TYPE(VLOOKUP(O371,Catalogue!$F$2:$J$259,5,0))=16,0,VLOOKUP(O371,Catalogue!$F$2:$J$259,5,0))</f>
        <v>165000</v>
      </c>
      <c r="R371" s="227"/>
      <c r="S371" s="282" t="str">
        <f>IF(TYPE(VLOOKUP(R371,Catalogue!$F$2:$J$259,3,0))=16," ",VLOOKUP(R371,Catalogue!$F$2:$J$259,3,0))</f>
        <v xml:space="preserve"> </v>
      </c>
      <c r="T371" s="228">
        <f>IF(TYPE(VLOOKUP(R371,Catalogue!$F$2:$J$259,5,0))=16,0,VLOOKUP(R371,Catalogue!$F$2:$J$259,5,0))</f>
        <v>0</v>
      </c>
      <c r="U371" s="227"/>
      <c r="V371" s="227" t="str">
        <f>IF(TYPE(VLOOKUP(U371,Catalogue!$F$2:$J$259,3,0))=16," ",VLOOKUP(U371,Catalogue!$F$2:$J$259,3,0))</f>
        <v xml:space="preserve"> </v>
      </c>
      <c r="W371" s="228">
        <f>IF(TYPE(VLOOKUP(U371,Catalogue!$F$2:$J$259,5,0))=16,0,VLOOKUP(U371,Catalogue!$F$2:$J$259,5,0))</f>
        <v>0</v>
      </c>
      <c r="X371" s="256">
        <v>0.56999999999999995</v>
      </c>
      <c r="Y371" s="256">
        <v>0.7</v>
      </c>
      <c r="Z371" s="256">
        <v>1</v>
      </c>
      <c r="AA371" s="256">
        <f t="shared" si="54"/>
        <v>0.39899999999999997</v>
      </c>
      <c r="AB371" s="228">
        <f t="shared" si="50"/>
        <v>65835</v>
      </c>
      <c r="AC371" s="228">
        <f t="shared" si="51"/>
        <v>0</v>
      </c>
      <c r="AD371" s="228">
        <f t="shared" si="52"/>
        <v>0</v>
      </c>
      <c r="AE371" s="227"/>
      <c r="AF371" s="227" t="str">
        <f>IF(TYPE(VLOOKUP(AE371,Catalogue!$F$2:$J$259,3,0))=16," ",VLOOKUP(AE371,Catalogue!$F$2:$J$259,3,0))</f>
        <v xml:space="preserve"> </v>
      </c>
      <c r="AG371" s="228">
        <f>IF(TYPE(VLOOKUP(AE371,Catalogue!$F$2:$J$259,5,0))=16,0,VLOOKUP(AE371,Catalogue!$F$2:$J$259,5,0))</f>
        <v>0</v>
      </c>
      <c r="AH371" s="227"/>
      <c r="AI371" s="228">
        <f t="shared" si="55"/>
        <v>0</v>
      </c>
      <c r="AJ371" s="228" t="s">
        <v>921</v>
      </c>
      <c r="AK371" s="261">
        <f t="shared" si="53"/>
        <v>365835</v>
      </c>
    </row>
    <row r="372" spans="1:37" ht="22.5">
      <c r="A372" s="401"/>
      <c r="B372" s="271"/>
      <c r="C372" s="258" t="s">
        <v>1457</v>
      </c>
      <c r="D372" s="258" t="s">
        <v>1458</v>
      </c>
      <c r="E372" s="258" t="s">
        <v>1459</v>
      </c>
      <c r="F372" s="258" t="s">
        <v>1460</v>
      </c>
      <c r="G372" s="258"/>
      <c r="H372" s="258" t="s">
        <v>1434</v>
      </c>
      <c r="I372" s="258" t="s">
        <v>1418</v>
      </c>
      <c r="J372" s="258" t="s">
        <v>226</v>
      </c>
      <c r="K372" s="227"/>
      <c r="L372" s="228">
        <f>IF(TYPE(VLOOKUP(K372,Catalogue!$F$2:$J$259,5,0))=16,0,VLOOKUP(K372,Catalogue!$F$2:$J$259,5,0))</f>
        <v>0</v>
      </c>
      <c r="M372" s="227"/>
      <c r="N372" s="228">
        <f>IF(TYPE(VLOOKUP(M372,Catalogue!$F$2:$J$259,5,0))=16,0,VLOOKUP(M372,Catalogue!$F$2:$J$259,5,0))</f>
        <v>0</v>
      </c>
      <c r="O372" s="227" t="s">
        <v>180</v>
      </c>
      <c r="P372" s="282" t="str">
        <f>IF(TYPE(VLOOKUP(O372,Catalogue!$F$2:$J$259,3,0))=16," ",VLOOKUP(O372,Catalogue!$F$2:$J$259,3,0))</f>
        <v>m2</v>
      </c>
      <c r="Q372" s="228">
        <f>IF(TYPE(VLOOKUP(O372,Catalogue!$F$2:$J$259,5,0))=16,0,VLOOKUP(O372,Catalogue!$F$2:$J$259,5,0))</f>
        <v>335000</v>
      </c>
      <c r="R372" s="227" t="s">
        <v>278</v>
      </c>
      <c r="S372" s="282" t="str">
        <f>IF(TYPE(VLOOKUP(R372,Catalogue!$F$2:$J$259,3,0))=16," ",VLOOKUP(R372,Catalogue!$F$2:$J$259,3,0))</f>
        <v>m2</v>
      </c>
      <c r="T372" s="228">
        <f>IF(TYPE(VLOOKUP(R372,Catalogue!$F$2:$J$259,5,0))=16,0,VLOOKUP(R372,Catalogue!$F$2:$J$259,5,0))</f>
        <v>50000</v>
      </c>
      <c r="U372" s="227"/>
      <c r="V372" s="227" t="str">
        <f>IF(TYPE(VLOOKUP(U372,Catalogue!$F$2:$J$259,3,0))=16," ",VLOOKUP(U372,Catalogue!$F$2:$J$259,3,0))</f>
        <v xml:space="preserve"> </v>
      </c>
      <c r="W372" s="228">
        <f>IF(TYPE(VLOOKUP(U372,Catalogue!$F$2:$J$259,5,0))=16,0,VLOOKUP(U372,Catalogue!$F$2:$J$259,5,0))</f>
        <v>0</v>
      </c>
      <c r="X372" s="256">
        <v>1.37</v>
      </c>
      <c r="Y372" s="256">
        <v>0.85</v>
      </c>
      <c r="Z372" s="256">
        <v>1</v>
      </c>
      <c r="AA372" s="256">
        <f t="shared" si="54"/>
        <v>1.1645000000000001</v>
      </c>
      <c r="AB372" s="228">
        <f t="shared" si="50"/>
        <v>390107.50000000006</v>
      </c>
      <c r="AC372" s="228">
        <f t="shared" si="51"/>
        <v>58225.000000000007</v>
      </c>
      <c r="AD372" s="228">
        <f t="shared" si="52"/>
        <v>0</v>
      </c>
      <c r="AE372" s="227"/>
      <c r="AF372" s="227" t="str">
        <f>IF(TYPE(VLOOKUP(AE372,Catalogue!$F$2:$J$259,3,0))=16," ",VLOOKUP(AE372,Catalogue!$F$2:$J$259,3,0))</f>
        <v xml:space="preserve"> </v>
      </c>
      <c r="AG372" s="228">
        <f>IF(TYPE(VLOOKUP(AE372,Catalogue!$F$2:$J$259,5,0))=16,0,VLOOKUP(AE372,Catalogue!$F$2:$J$259,5,0))</f>
        <v>0</v>
      </c>
      <c r="AH372" s="227"/>
      <c r="AI372" s="228">
        <f t="shared" si="55"/>
        <v>0</v>
      </c>
      <c r="AJ372" s="228" t="s">
        <v>1222</v>
      </c>
      <c r="AK372" s="261">
        <f t="shared" si="53"/>
        <v>448332.50000000006</v>
      </c>
    </row>
    <row r="373" spans="1:37" ht="22.5">
      <c r="A373" s="402">
        <v>384</v>
      </c>
      <c r="B373" s="271"/>
      <c r="C373" s="258" t="s">
        <v>1461</v>
      </c>
      <c r="D373" s="258" t="s">
        <v>1462</v>
      </c>
      <c r="E373" s="258" t="s">
        <v>1463</v>
      </c>
      <c r="F373" s="258" t="s">
        <v>1460</v>
      </c>
      <c r="G373" s="258"/>
      <c r="H373" s="258" t="s">
        <v>1464</v>
      </c>
      <c r="I373" s="258" t="s">
        <v>1418</v>
      </c>
      <c r="J373" s="258" t="s">
        <v>226</v>
      </c>
      <c r="K373" s="227" t="s">
        <v>242</v>
      </c>
      <c r="L373" s="228">
        <f>IF(TYPE(VLOOKUP(K373,Catalogue!$F$2:$J$259,5,0))=16,0,VLOOKUP(K373,Catalogue!$F$2:$J$259,5,0))</f>
        <v>40000</v>
      </c>
      <c r="M373" s="227" t="s">
        <v>337</v>
      </c>
      <c r="N373" s="228">
        <f>IF(TYPE(VLOOKUP(M373,Catalogue!$F$2:$J$259,5,0))=16,0,VLOOKUP(M373,Catalogue!$F$2:$J$259,5,0))</f>
        <v>260000</v>
      </c>
      <c r="O373" s="227" t="s">
        <v>57</v>
      </c>
      <c r="P373" s="282" t="str">
        <f>IF(TYPE(VLOOKUP(O373,Catalogue!$F$2:$J$259,3,0))=16," ",VLOOKUP(O373,Catalogue!$F$2:$J$259,3,0))</f>
        <v>m2</v>
      </c>
      <c r="Q373" s="228">
        <f>IF(TYPE(VLOOKUP(O373,Catalogue!$F$2:$J$259,5,0))=16,0,VLOOKUP(O373,Catalogue!$F$2:$J$259,5,0))</f>
        <v>222000</v>
      </c>
      <c r="R373" s="227" t="s">
        <v>278</v>
      </c>
      <c r="S373" s="282" t="str">
        <f>IF(TYPE(VLOOKUP(R373,Catalogue!$F$2:$J$259,3,0))=16," ",VLOOKUP(R373,Catalogue!$F$2:$J$259,3,0))</f>
        <v>m2</v>
      </c>
      <c r="T373" s="228">
        <f>IF(TYPE(VLOOKUP(R373,Catalogue!$F$2:$J$259,5,0))=16,0,VLOOKUP(R373,Catalogue!$F$2:$J$259,5,0))</f>
        <v>50000</v>
      </c>
      <c r="U373" s="227" t="s">
        <v>224</v>
      </c>
      <c r="V373" s="227" t="str">
        <f>IF(TYPE(VLOOKUP(U373,Catalogue!$F$2:$J$259,3,0))=16," ",VLOOKUP(U373,Catalogue!$F$2:$J$259,3,0))</f>
        <v>m2</v>
      </c>
      <c r="W373" s="228">
        <f>IF(TYPE(VLOOKUP(U373,Catalogue!$F$2:$J$259,5,0))=16,0,VLOOKUP(U373,Catalogue!$F$2:$J$259,5,0))</f>
        <v>180000</v>
      </c>
      <c r="X373" s="256">
        <v>1.45</v>
      </c>
      <c r="Y373" s="256">
        <v>1.2</v>
      </c>
      <c r="Z373" s="256">
        <v>1</v>
      </c>
      <c r="AA373" s="256">
        <f t="shared" si="54"/>
        <v>1.74</v>
      </c>
      <c r="AB373" s="228">
        <f t="shared" si="50"/>
        <v>386280</v>
      </c>
      <c r="AC373" s="228">
        <f t="shared" si="51"/>
        <v>87000</v>
      </c>
      <c r="AD373" s="228">
        <f t="shared" si="52"/>
        <v>313200</v>
      </c>
      <c r="AE373" s="227" t="s">
        <v>103</v>
      </c>
      <c r="AF373" s="227" t="str">
        <f>IF(TYPE(VLOOKUP(AE373,Catalogue!$F$2:$J$259,3,0))=16," ",VLOOKUP(AE373,Catalogue!$F$2:$J$259,3,0))</f>
        <v>Job</v>
      </c>
      <c r="AG373" s="228">
        <f>IF(TYPE(VLOOKUP(AE373,Catalogue!$F$2:$J$259,5,0))=16,0,VLOOKUP(AE373,Catalogue!$F$2:$J$259,5,0))</f>
        <v>100000</v>
      </c>
      <c r="AH373" s="227">
        <v>1</v>
      </c>
      <c r="AI373" s="228">
        <f t="shared" si="55"/>
        <v>100000</v>
      </c>
      <c r="AJ373" s="228" t="s">
        <v>939</v>
      </c>
      <c r="AK373" s="261">
        <f t="shared" si="53"/>
        <v>1186480</v>
      </c>
    </row>
    <row r="374" spans="1:37" ht="22.5">
      <c r="A374" s="402"/>
      <c r="B374" s="271"/>
      <c r="C374" s="258" t="s">
        <v>1461</v>
      </c>
      <c r="D374" s="258" t="s">
        <v>1462</v>
      </c>
      <c r="E374" s="258" t="s">
        <v>1463</v>
      </c>
      <c r="F374" s="258" t="s">
        <v>1460</v>
      </c>
      <c r="G374" s="258"/>
      <c r="H374" s="258" t="s">
        <v>1464</v>
      </c>
      <c r="I374" s="258" t="s">
        <v>1418</v>
      </c>
      <c r="J374" s="258" t="s">
        <v>226</v>
      </c>
      <c r="K374" s="227"/>
      <c r="L374" s="228">
        <f>IF(TYPE(VLOOKUP(K374,Catalogue!$F$2:$J$259,5,0))=16,0,VLOOKUP(K374,Catalogue!$F$2:$J$259,5,0))</f>
        <v>0</v>
      </c>
      <c r="M374" s="227"/>
      <c r="N374" s="228">
        <f>IF(TYPE(VLOOKUP(M374,Catalogue!$F$2:$J$259,5,0))=16,0,VLOOKUP(M374,Catalogue!$F$2:$J$259,5,0))</f>
        <v>0</v>
      </c>
      <c r="O374" s="227"/>
      <c r="P374" s="282" t="str">
        <f>IF(TYPE(VLOOKUP(O374,Catalogue!$F$2:$J$259,3,0))=16," ",VLOOKUP(O374,Catalogue!$F$2:$J$259,3,0))</f>
        <v xml:space="preserve"> </v>
      </c>
      <c r="Q374" s="228">
        <f>IF(TYPE(VLOOKUP(O374,Catalogue!$F$2:$J$259,5,0))=16,0,VLOOKUP(O374,Catalogue!$F$2:$J$259,5,0))</f>
        <v>0</v>
      </c>
      <c r="R374" s="227"/>
      <c r="S374" s="282" t="str">
        <f>IF(TYPE(VLOOKUP(R374,Catalogue!$F$2:$J$259,3,0))=16," ",VLOOKUP(R374,Catalogue!$F$2:$J$259,3,0))</f>
        <v xml:space="preserve"> </v>
      </c>
      <c r="T374" s="228">
        <f>IF(TYPE(VLOOKUP(R374,Catalogue!$F$2:$J$259,5,0))=16,0,VLOOKUP(R374,Catalogue!$F$2:$J$259,5,0))</f>
        <v>0</v>
      </c>
      <c r="U374" s="227"/>
      <c r="V374" s="227" t="str">
        <f>IF(TYPE(VLOOKUP(U374,Catalogue!$F$2:$J$259,3,0))=16," ",VLOOKUP(U374,Catalogue!$F$2:$J$259,3,0))</f>
        <v xml:space="preserve"> </v>
      </c>
      <c r="W374" s="228">
        <f>IF(TYPE(VLOOKUP(U374,Catalogue!$F$2:$J$259,5,0))=16,0,VLOOKUP(U374,Catalogue!$F$2:$J$259,5,0))</f>
        <v>0</v>
      </c>
      <c r="X374" s="256"/>
      <c r="Y374" s="256"/>
      <c r="Z374" s="256"/>
      <c r="AA374" s="256">
        <f t="shared" si="54"/>
        <v>0</v>
      </c>
      <c r="AB374" s="228">
        <f t="shared" si="50"/>
        <v>0</v>
      </c>
      <c r="AC374" s="228">
        <f t="shared" si="51"/>
        <v>0</v>
      </c>
      <c r="AD374" s="228">
        <f t="shared" si="52"/>
        <v>0</v>
      </c>
      <c r="AE374" s="227" t="s">
        <v>143</v>
      </c>
      <c r="AF374" s="227" t="str">
        <f>IF(TYPE(VLOOKUP(AE374,Catalogue!$F$2:$J$259,3,0))=16," ",VLOOKUP(AE374,Catalogue!$F$2:$J$259,3,0))</f>
        <v>Job</v>
      </c>
      <c r="AG374" s="228">
        <f>IF(TYPE(VLOOKUP(AE374,Catalogue!$F$2:$J$259,5,0))=16,0,VLOOKUP(AE374,Catalogue!$F$2:$J$259,5,0))</f>
        <v>15000</v>
      </c>
      <c r="AH374" s="227">
        <v>3</v>
      </c>
      <c r="AI374" s="228">
        <f t="shared" si="55"/>
        <v>45000</v>
      </c>
      <c r="AJ374" s="228"/>
      <c r="AK374" s="261">
        <f t="shared" si="53"/>
        <v>45000</v>
      </c>
    </row>
    <row r="375" spans="1:37" ht="22.5">
      <c r="A375" s="402"/>
      <c r="B375" s="271"/>
      <c r="C375" s="258" t="s">
        <v>1461</v>
      </c>
      <c r="D375" s="258" t="s">
        <v>1462</v>
      </c>
      <c r="E375" s="258" t="s">
        <v>1463</v>
      </c>
      <c r="F375" s="258" t="s">
        <v>1460</v>
      </c>
      <c r="G375" s="258"/>
      <c r="H375" s="258" t="s">
        <v>1464</v>
      </c>
      <c r="I375" s="258" t="s">
        <v>1418</v>
      </c>
      <c r="J375" s="258" t="s">
        <v>226</v>
      </c>
      <c r="K375" s="227"/>
      <c r="L375" s="228">
        <f>IF(TYPE(VLOOKUP(K375,Catalogue!$F$2:$J$259,5,0))=16,0,VLOOKUP(K375,Catalogue!$F$2:$J$259,5,0))</f>
        <v>0</v>
      </c>
      <c r="M375" s="227"/>
      <c r="N375" s="228">
        <f>IF(TYPE(VLOOKUP(M375,Catalogue!$F$2:$J$259,5,0))=16,0,VLOOKUP(M375,Catalogue!$F$2:$J$259,5,0))</f>
        <v>0</v>
      </c>
      <c r="O375" s="227"/>
      <c r="P375" s="282" t="str">
        <f>IF(TYPE(VLOOKUP(O375,Catalogue!$F$2:$J$259,3,0))=16," ",VLOOKUP(O375,Catalogue!$F$2:$J$259,3,0))</f>
        <v xml:space="preserve"> </v>
      </c>
      <c r="Q375" s="228">
        <f>IF(TYPE(VLOOKUP(O375,Catalogue!$F$2:$J$259,5,0))=16,0,VLOOKUP(O375,Catalogue!$F$2:$J$259,5,0))</f>
        <v>0</v>
      </c>
      <c r="R375" s="227"/>
      <c r="S375" s="282" t="str">
        <f>IF(TYPE(VLOOKUP(R375,Catalogue!$F$2:$J$259,3,0))=16," ",VLOOKUP(R375,Catalogue!$F$2:$J$259,3,0))</f>
        <v xml:space="preserve"> </v>
      </c>
      <c r="T375" s="228">
        <f>IF(TYPE(VLOOKUP(R375,Catalogue!$F$2:$J$259,5,0))=16,0,VLOOKUP(R375,Catalogue!$F$2:$J$259,5,0))</f>
        <v>0</v>
      </c>
      <c r="U375" s="227"/>
      <c r="V375" s="227" t="str">
        <f>IF(TYPE(VLOOKUP(U375,Catalogue!$F$2:$J$259,3,0))=16," ",VLOOKUP(U375,Catalogue!$F$2:$J$259,3,0))</f>
        <v xml:space="preserve"> </v>
      </c>
      <c r="W375" s="228">
        <f>IF(TYPE(VLOOKUP(U375,Catalogue!$F$2:$J$259,5,0))=16,0,VLOOKUP(U375,Catalogue!$F$2:$J$259,5,0))</f>
        <v>0</v>
      </c>
      <c r="X375" s="256"/>
      <c r="Y375" s="256"/>
      <c r="Z375" s="256"/>
      <c r="AA375" s="256">
        <f t="shared" si="54"/>
        <v>0</v>
      </c>
      <c r="AB375" s="228">
        <f t="shared" si="50"/>
        <v>0</v>
      </c>
      <c r="AC375" s="228">
        <f t="shared" si="51"/>
        <v>0</v>
      </c>
      <c r="AD375" s="228">
        <f t="shared" si="52"/>
        <v>0</v>
      </c>
      <c r="AE375" s="227" t="s">
        <v>146</v>
      </c>
      <c r="AF375" s="227" t="str">
        <f>IF(TYPE(VLOOKUP(AE375,Catalogue!$F$2:$J$259,3,0))=16," ",VLOOKUP(AE375,Catalogue!$F$2:$J$259,3,0))</f>
        <v>Job</v>
      </c>
      <c r="AG375" s="228">
        <f>IF(TYPE(VLOOKUP(AE375,Catalogue!$F$2:$J$259,5,0))=16,0,VLOOKUP(AE375,Catalogue!$F$2:$J$259,5,0))</f>
        <v>300000</v>
      </c>
      <c r="AH375" s="227">
        <v>1</v>
      </c>
      <c r="AI375" s="228">
        <f t="shared" si="55"/>
        <v>300000</v>
      </c>
      <c r="AJ375" s="228"/>
      <c r="AK375" s="261">
        <f t="shared" si="53"/>
        <v>300000</v>
      </c>
    </row>
    <row r="376" spans="1:37" ht="22.5">
      <c r="A376" s="402"/>
      <c r="B376" s="271"/>
      <c r="C376" s="258" t="s">
        <v>1461</v>
      </c>
      <c r="D376" s="258" t="s">
        <v>1462</v>
      </c>
      <c r="E376" s="258" t="s">
        <v>1463</v>
      </c>
      <c r="F376" s="258" t="s">
        <v>1460</v>
      </c>
      <c r="G376" s="258"/>
      <c r="H376" s="258" t="s">
        <v>1464</v>
      </c>
      <c r="I376" s="258" t="s">
        <v>1418</v>
      </c>
      <c r="J376" s="258" t="s">
        <v>226</v>
      </c>
      <c r="K376" s="227"/>
      <c r="L376" s="228">
        <f>IF(TYPE(VLOOKUP(K376,Catalogue!$F$2:$J$259,5,0))=16,0,VLOOKUP(K376,Catalogue!$F$2:$J$259,5,0))</f>
        <v>0</v>
      </c>
      <c r="M376" s="227"/>
      <c r="N376" s="228">
        <f>IF(TYPE(VLOOKUP(M376,Catalogue!$F$2:$J$259,5,0))=16,0,VLOOKUP(M376,Catalogue!$F$2:$J$259,5,0))</f>
        <v>0</v>
      </c>
      <c r="O376" s="227" t="s">
        <v>156</v>
      </c>
      <c r="P376" s="282" t="str">
        <f>IF(TYPE(VLOOKUP(O376,Catalogue!$F$2:$J$259,3,0))=16," ",VLOOKUP(O376,Catalogue!$F$2:$J$259,3,0))</f>
        <v>m2</v>
      </c>
      <c r="Q376" s="228">
        <f>IF(TYPE(VLOOKUP(O376,Catalogue!$F$2:$J$259,5,0))=16,0,VLOOKUP(O376,Catalogue!$F$2:$J$259,5,0))</f>
        <v>202000</v>
      </c>
      <c r="R376" s="227" t="s">
        <v>274</v>
      </c>
      <c r="S376" s="282" t="str">
        <f>IF(TYPE(VLOOKUP(R376,Catalogue!$F$2:$J$259,3,0))=16," ",VLOOKUP(R376,Catalogue!$F$2:$J$259,3,0))</f>
        <v>m2</v>
      </c>
      <c r="T376" s="228">
        <f>IF(TYPE(VLOOKUP(R376,Catalogue!$F$2:$J$259,5,0))=16,0,VLOOKUP(R376,Catalogue!$F$2:$J$259,5,0))</f>
        <v>50000</v>
      </c>
      <c r="U376" s="227" t="s">
        <v>224</v>
      </c>
      <c r="V376" s="227" t="str">
        <f>IF(TYPE(VLOOKUP(U376,Catalogue!$F$2:$J$259,3,0))=16," ",VLOOKUP(U376,Catalogue!$F$2:$J$259,3,0))</f>
        <v>m2</v>
      </c>
      <c r="W376" s="228">
        <f>IF(TYPE(VLOOKUP(U376,Catalogue!$F$2:$J$259,5,0))=16,0,VLOOKUP(U376,Catalogue!$F$2:$J$259,5,0))</f>
        <v>180000</v>
      </c>
      <c r="X376" s="256">
        <v>0.73</v>
      </c>
      <c r="Y376" s="256">
        <v>1.03</v>
      </c>
      <c r="Z376" s="256">
        <v>1</v>
      </c>
      <c r="AA376" s="256">
        <f t="shared" si="54"/>
        <v>0.75190000000000001</v>
      </c>
      <c r="AB376" s="228">
        <f t="shared" si="50"/>
        <v>151883.79999999999</v>
      </c>
      <c r="AC376" s="228">
        <f t="shared" si="51"/>
        <v>37595</v>
      </c>
      <c r="AD376" s="228">
        <f t="shared" si="52"/>
        <v>135342</v>
      </c>
      <c r="AE376" s="227"/>
      <c r="AF376" s="227" t="str">
        <f>IF(TYPE(VLOOKUP(AE376,Catalogue!$F$2:$J$259,3,0))=16," ",VLOOKUP(AE376,Catalogue!$F$2:$J$259,3,0))</f>
        <v xml:space="preserve"> </v>
      </c>
      <c r="AG376" s="228">
        <f>IF(TYPE(VLOOKUP(AE376,Catalogue!$F$2:$J$259,5,0))=16,0,VLOOKUP(AE376,Catalogue!$F$2:$J$259,5,0))</f>
        <v>0</v>
      </c>
      <c r="AH376" s="227"/>
      <c r="AI376" s="228">
        <f t="shared" si="55"/>
        <v>0</v>
      </c>
      <c r="AJ376" s="228" t="s">
        <v>921</v>
      </c>
      <c r="AK376" s="261">
        <f t="shared" si="53"/>
        <v>324820.8</v>
      </c>
    </row>
    <row r="377" spans="1:37" ht="22.5">
      <c r="A377" s="402"/>
      <c r="B377" s="271"/>
      <c r="C377" s="258" t="s">
        <v>1461</v>
      </c>
      <c r="D377" s="258" t="s">
        <v>1462</v>
      </c>
      <c r="E377" s="258" t="s">
        <v>1463</v>
      </c>
      <c r="F377" s="258" t="s">
        <v>1460</v>
      </c>
      <c r="G377" s="258"/>
      <c r="H377" s="258" t="s">
        <v>1464</v>
      </c>
      <c r="I377" s="258" t="s">
        <v>1418</v>
      </c>
      <c r="J377" s="258" t="s">
        <v>226</v>
      </c>
      <c r="K377" s="227"/>
      <c r="L377" s="228">
        <f>IF(TYPE(VLOOKUP(K377,Catalogue!$F$2:$J$259,5,0))=16,0,VLOOKUP(K377,Catalogue!$F$2:$J$259,5,0))</f>
        <v>0</v>
      </c>
      <c r="M377" s="227"/>
      <c r="N377" s="228">
        <f>IF(TYPE(VLOOKUP(M377,Catalogue!$F$2:$J$259,5,0))=16,0,VLOOKUP(M377,Catalogue!$F$2:$J$259,5,0))</f>
        <v>0</v>
      </c>
      <c r="O377" s="227" t="s">
        <v>156</v>
      </c>
      <c r="P377" s="282" t="str">
        <f>IF(TYPE(VLOOKUP(O377,Catalogue!$F$2:$J$259,3,0))=16," ",VLOOKUP(O377,Catalogue!$F$2:$J$259,3,0))</f>
        <v>m2</v>
      </c>
      <c r="Q377" s="228">
        <f>IF(TYPE(VLOOKUP(O377,Catalogue!$F$2:$J$259,5,0))=16,0,VLOOKUP(O377,Catalogue!$F$2:$J$259,5,0))</f>
        <v>202000</v>
      </c>
      <c r="R377" s="227" t="s">
        <v>274</v>
      </c>
      <c r="S377" s="282" t="str">
        <f>IF(TYPE(VLOOKUP(R377,Catalogue!$F$2:$J$259,3,0))=16," ",VLOOKUP(R377,Catalogue!$F$2:$J$259,3,0))</f>
        <v>m2</v>
      </c>
      <c r="T377" s="228">
        <f>IF(TYPE(VLOOKUP(R377,Catalogue!$F$2:$J$259,5,0))=16,0,VLOOKUP(R377,Catalogue!$F$2:$J$259,5,0))</f>
        <v>50000</v>
      </c>
      <c r="U377" s="227" t="s">
        <v>224</v>
      </c>
      <c r="V377" s="227" t="str">
        <f>IF(TYPE(VLOOKUP(U377,Catalogue!$F$2:$J$259,3,0))=16," ",VLOOKUP(U377,Catalogue!$F$2:$J$259,3,0))</f>
        <v>m2</v>
      </c>
      <c r="W377" s="228">
        <f>IF(TYPE(VLOOKUP(U377,Catalogue!$F$2:$J$259,5,0))=16,0,VLOOKUP(U377,Catalogue!$F$2:$J$259,5,0))</f>
        <v>180000</v>
      </c>
      <c r="X377" s="256">
        <v>0.74</v>
      </c>
      <c r="Y377" s="256">
        <v>1.03</v>
      </c>
      <c r="Z377" s="256">
        <v>1</v>
      </c>
      <c r="AA377" s="256">
        <f t="shared" si="54"/>
        <v>0.76219999999999999</v>
      </c>
      <c r="AB377" s="228">
        <f t="shared" si="50"/>
        <v>153964.4</v>
      </c>
      <c r="AC377" s="228">
        <f t="shared" si="51"/>
        <v>38110</v>
      </c>
      <c r="AD377" s="228">
        <f t="shared" si="52"/>
        <v>137196</v>
      </c>
      <c r="AE377" s="227"/>
      <c r="AF377" s="227" t="str">
        <f>IF(TYPE(VLOOKUP(AE377,Catalogue!$F$2:$J$259,3,0))=16," ",VLOOKUP(AE377,Catalogue!$F$2:$J$259,3,0))</f>
        <v xml:space="preserve"> </v>
      </c>
      <c r="AG377" s="228">
        <f>IF(TYPE(VLOOKUP(AE377,Catalogue!$F$2:$J$259,5,0))=16,0,VLOOKUP(AE377,Catalogue!$F$2:$J$259,5,0))</f>
        <v>0</v>
      </c>
      <c r="AH377" s="227"/>
      <c r="AI377" s="228">
        <f t="shared" si="55"/>
        <v>0</v>
      </c>
      <c r="AJ377" s="228" t="s">
        <v>922</v>
      </c>
      <c r="AK377" s="261">
        <f t="shared" si="53"/>
        <v>329270.40000000002</v>
      </c>
    </row>
    <row r="378" spans="1:37" ht="22.5">
      <c r="A378" s="402"/>
      <c r="B378" s="271"/>
      <c r="C378" s="258" t="s">
        <v>1461</v>
      </c>
      <c r="D378" s="258" t="s">
        <v>1462</v>
      </c>
      <c r="E378" s="258" t="s">
        <v>1463</v>
      </c>
      <c r="F378" s="258" t="s">
        <v>1460</v>
      </c>
      <c r="G378" s="258"/>
      <c r="H378" s="258" t="s">
        <v>1464</v>
      </c>
      <c r="I378" s="258" t="s">
        <v>1418</v>
      </c>
      <c r="J378" s="258" t="s">
        <v>226</v>
      </c>
      <c r="K378" s="227"/>
      <c r="L378" s="228">
        <f>IF(TYPE(VLOOKUP(K378,Catalogue!$F$2:$J$259,5,0))=16,0,VLOOKUP(K378,Catalogue!$F$2:$J$259,5,0))</f>
        <v>0</v>
      </c>
      <c r="M378" s="227"/>
      <c r="N378" s="228">
        <f>IF(TYPE(VLOOKUP(M378,Catalogue!$F$2:$J$259,5,0))=16,0,VLOOKUP(M378,Catalogue!$F$2:$J$259,5,0))</f>
        <v>0</v>
      </c>
      <c r="O378" s="227" t="s">
        <v>180</v>
      </c>
      <c r="P378" s="282" t="str">
        <f>IF(TYPE(VLOOKUP(O378,Catalogue!$F$2:$J$259,3,0))=16," ",VLOOKUP(O378,Catalogue!$F$2:$J$259,3,0))</f>
        <v>m2</v>
      </c>
      <c r="Q378" s="228">
        <f>IF(TYPE(VLOOKUP(O378,Catalogue!$F$2:$J$259,5,0))=16,0,VLOOKUP(O378,Catalogue!$F$2:$J$259,5,0))</f>
        <v>335000</v>
      </c>
      <c r="R378" s="227" t="s">
        <v>278</v>
      </c>
      <c r="S378" s="282" t="str">
        <f>IF(TYPE(VLOOKUP(R378,Catalogue!$F$2:$J$259,3,0))=16," ",VLOOKUP(R378,Catalogue!$F$2:$J$259,3,0))</f>
        <v>m2</v>
      </c>
      <c r="T378" s="228">
        <f>IF(TYPE(VLOOKUP(R378,Catalogue!$F$2:$J$259,5,0))=16,0,VLOOKUP(R378,Catalogue!$F$2:$J$259,5,0))</f>
        <v>50000</v>
      </c>
      <c r="U378" s="227"/>
      <c r="V378" s="227" t="str">
        <f>IF(TYPE(VLOOKUP(U378,Catalogue!$F$2:$J$259,3,0))=16," ",VLOOKUP(U378,Catalogue!$F$2:$J$259,3,0))</f>
        <v xml:space="preserve"> </v>
      </c>
      <c r="W378" s="228">
        <f>IF(TYPE(VLOOKUP(U378,Catalogue!$F$2:$J$259,5,0))=16,0,VLOOKUP(U378,Catalogue!$F$2:$J$259,5,0))</f>
        <v>0</v>
      </c>
      <c r="X378" s="256">
        <v>0.68</v>
      </c>
      <c r="Y378" s="256">
        <v>0.73</v>
      </c>
      <c r="Z378" s="256">
        <v>1</v>
      </c>
      <c r="AA378" s="256">
        <f t="shared" si="54"/>
        <v>0.49640000000000001</v>
      </c>
      <c r="AB378" s="228">
        <f t="shared" si="50"/>
        <v>166294</v>
      </c>
      <c r="AC378" s="228">
        <f t="shared" si="51"/>
        <v>24820</v>
      </c>
      <c r="AD378" s="228">
        <f t="shared" si="52"/>
        <v>0</v>
      </c>
      <c r="AE378" s="227"/>
      <c r="AF378" s="227" t="str">
        <f>IF(TYPE(VLOOKUP(AE378,Catalogue!$F$2:$J$259,3,0))=16," ",VLOOKUP(AE378,Catalogue!$F$2:$J$259,3,0))</f>
        <v xml:space="preserve"> </v>
      </c>
      <c r="AG378" s="228">
        <f>IF(TYPE(VLOOKUP(AE378,Catalogue!$F$2:$J$259,5,0))=16,0,VLOOKUP(AE378,Catalogue!$F$2:$J$259,5,0))</f>
        <v>0</v>
      </c>
      <c r="AH378" s="227"/>
      <c r="AI378" s="228">
        <f t="shared" si="55"/>
        <v>0</v>
      </c>
      <c r="AJ378" s="228" t="s">
        <v>924</v>
      </c>
      <c r="AK378" s="261">
        <f t="shared" si="53"/>
        <v>191114</v>
      </c>
    </row>
    <row r="379" spans="1:37" ht="22.5">
      <c r="A379" s="402"/>
      <c r="B379" s="271"/>
      <c r="C379" s="258" t="s">
        <v>1461</v>
      </c>
      <c r="D379" s="258" t="s">
        <v>1462</v>
      </c>
      <c r="E379" s="258" t="s">
        <v>1463</v>
      </c>
      <c r="F379" s="258" t="s">
        <v>1460</v>
      </c>
      <c r="G379" s="258"/>
      <c r="H379" s="258" t="s">
        <v>1464</v>
      </c>
      <c r="I379" s="258" t="s">
        <v>1418</v>
      </c>
      <c r="J379" s="258" t="s">
        <v>226</v>
      </c>
      <c r="K379" s="227"/>
      <c r="L379" s="228">
        <f>IF(TYPE(VLOOKUP(K379,Catalogue!$F$2:$J$259,5,0))=16,0,VLOOKUP(K379,Catalogue!$F$2:$J$259,5,0))</f>
        <v>0</v>
      </c>
      <c r="M379" s="227"/>
      <c r="N379" s="228">
        <f>IF(TYPE(VLOOKUP(M379,Catalogue!$F$2:$J$259,5,0))=16,0,VLOOKUP(M379,Catalogue!$F$2:$J$259,5,0))</f>
        <v>0</v>
      </c>
      <c r="O379" s="227" t="s">
        <v>180</v>
      </c>
      <c r="P379" s="282" t="str">
        <f>IF(TYPE(VLOOKUP(O379,Catalogue!$F$2:$J$259,3,0))=16," ",VLOOKUP(O379,Catalogue!$F$2:$J$259,3,0))</f>
        <v>m2</v>
      </c>
      <c r="Q379" s="228">
        <f>IF(TYPE(VLOOKUP(O379,Catalogue!$F$2:$J$259,5,0))=16,0,VLOOKUP(O379,Catalogue!$F$2:$J$259,5,0))</f>
        <v>335000</v>
      </c>
      <c r="R379" s="227" t="s">
        <v>278</v>
      </c>
      <c r="S379" s="282" t="str">
        <f>IF(TYPE(VLOOKUP(R379,Catalogue!$F$2:$J$259,3,0))=16," ",VLOOKUP(R379,Catalogue!$F$2:$J$259,3,0))</f>
        <v>m2</v>
      </c>
      <c r="T379" s="228">
        <f>IF(TYPE(VLOOKUP(R379,Catalogue!$F$2:$J$259,5,0))=16,0,VLOOKUP(R379,Catalogue!$F$2:$J$259,5,0))</f>
        <v>50000</v>
      </c>
      <c r="U379" s="227"/>
      <c r="V379" s="227" t="str">
        <f>IF(TYPE(VLOOKUP(U379,Catalogue!$F$2:$J$259,3,0))=16," ",VLOOKUP(U379,Catalogue!$F$2:$J$259,3,0))</f>
        <v xml:space="preserve"> </v>
      </c>
      <c r="W379" s="228">
        <f>IF(TYPE(VLOOKUP(U379,Catalogue!$F$2:$J$259,5,0))=16,0,VLOOKUP(U379,Catalogue!$F$2:$J$259,5,0))</f>
        <v>0</v>
      </c>
      <c r="X379" s="256">
        <v>1.6</v>
      </c>
      <c r="Y379" s="256">
        <v>0.68</v>
      </c>
      <c r="Z379" s="256">
        <v>1</v>
      </c>
      <c r="AA379" s="256">
        <f t="shared" si="54"/>
        <v>1.0880000000000001</v>
      </c>
      <c r="AB379" s="228">
        <f t="shared" si="50"/>
        <v>364480</v>
      </c>
      <c r="AC379" s="228">
        <f t="shared" si="51"/>
        <v>54400.000000000007</v>
      </c>
      <c r="AD379" s="228">
        <f t="shared" si="52"/>
        <v>0</v>
      </c>
      <c r="AE379" s="227"/>
      <c r="AF379" s="227" t="str">
        <f>IF(TYPE(VLOOKUP(AE379,Catalogue!$F$2:$J$259,3,0))=16," ",VLOOKUP(AE379,Catalogue!$F$2:$J$259,3,0))</f>
        <v xml:space="preserve"> </v>
      </c>
      <c r="AG379" s="228">
        <f>IF(TYPE(VLOOKUP(AE379,Catalogue!$F$2:$J$259,5,0))=16,0,VLOOKUP(AE379,Catalogue!$F$2:$J$259,5,0))</f>
        <v>0</v>
      </c>
      <c r="AH379" s="227"/>
      <c r="AI379" s="228">
        <f t="shared" si="55"/>
        <v>0</v>
      </c>
      <c r="AJ379" s="228" t="s">
        <v>1465</v>
      </c>
      <c r="AK379" s="261">
        <f t="shared" si="53"/>
        <v>418880</v>
      </c>
    </row>
    <row r="380" spans="1:37">
      <c r="A380" s="402">
        <v>385</v>
      </c>
      <c r="B380" s="271"/>
      <c r="C380" s="258" t="s">
        <v>1466</v>
      </c>
      <c r="D380" s="258" t="s">
        <v>1467</v>
      </c>
      <c r="E380" s="258" t="s">
        <v>1468</v>
      </c>
      <c r="F380" s="258" t="s">
        <v>1469</v>
      </c>
      <c r="G380" s="258"/>
      <c r="H380" s="258">
        <v>9</v>
      </c>
      <c r="I380" s="258" t="s">
        <v>1418</v>
      </c>
      <c r="J380" s="258" t="s">
        <v>226</v>
      </c>
      <c r="K380" s="227" t="s">
        <v>242</v>
      </c>
      <c r="L380" s="228">
        <f>IF(TYPE(VLOOKUP(K380,Catalogue!$F$2:$J$259,5,0))=16,0,VLOOKUP(K380,Catalogue!$F$2:$J$259,5,0))</f>
        <v>40000</v>
      </c>
      <c r="M380" s="227" t="s">
        <v>337</v>
      </c>
      <c r="N380" s="228">
        <f>IF(TYPE(VLOOKUP(M380,Catalogue!$F$2:$J$259,5,0))=16,0,VLOOKUP(M380,Catalogue!$F$2:$J$259,5,0))</f>
        <v>260000</v>
      </c>
      <c r="O380" s="227" t="s">
        <v>57</v>
      </c>
      <c r="P380" s="282" t="str">
        <f>IF(TYPE(VLOOKUP(O380,Catalogue!$F$2:$J$259,3,0))=16," ",VLOOKUP(O380,Catalogue!$F$2:$J$259,3,0))</f>
        <v>m2</v>
      </c>
      <c r="Q380" s="228">
        <f>IF(TYPE(VLOOKUP(O380,Catalogue!$F$2:$J$259,5,0))=16,0,VLOOKUP(O380,Catalogue!$F$2:$J$259,5,0))</f>
        <v>222000</v>
      </c>
      <c r="R380" s="227" t="s">
        <v>278</v>
      </c>
      <c r="S380" s="282" t="str">
        <f>IF(TYPE(VLOOKUP(R380,Catalogue!$F$2:$J$259,3,0))=16," ",VLOOKUP(R380,Catalogue!$F$2:$J$259,3,0))</f>
        <v>m2</v>
      </c>
      <c r="T380" s="228">
        <f>IF(TYPE(VLOOKUP(R380,Catalogue!$F$2:$J$259,5,0))=16,0,VLOOKUP(R380,Catalogue!$F$2:$J$259,5,0))</f>
        <v>50000</v>
      </c>
      <c r="U380" s="227" t="s">
        <v>224</v>
      </c>
      <c r="V380" s="227" t="str">
        <f>IF(TYPE(VLOOKUP(U380,Catalogue!$F$2:$J$259,3,0))=16," ",VLOOKUP(U380,Catalogue!$F$2:$J$259,3,0))</f>
        <v>m2</v>
      </c>
      <c r="W380" s="228">
        <f>IF(TYPE(VLOOKUP(U380,Catalogue!$F$2:$J$259,5,0))=16,0,VLOOKUP(U380,Catalogue!$F$2:$J$259,5,0))</f>
        <v>180000</v>
      </c>
      <c r="X380" s="256">
        <v>4.5999999999999996</v>
      </c>
      <c r="Y380" s="256">
        <v>1</v>
      </c>
      <c r="Z380" s="256">
        <v>1</v>
      </c>
      <c r="AA380" s="256">
        <f t="shared" si="54"/>
        <v>4.5999999999999996</v>
      </c>
      <c r="AB380" s="228">
        <f t="shared" si="50"/>
        <v>1021199.9999999999</v>
      </c>
      <c r="AC380" s="228">
        <f t="shared" si="51"/>
        <v>229999.99999999997</v>
      </c>
      <c r="AD380" s="228">
        <f t="shared" si="52"/>
        <v>827999.99999999988</v>
      </c>
      <c r="AE380" s="227"/>
      <c r="AF380" s="227" t="str">
        <f>IF(TYPE(VLOOKUP(AE380,Catalogue!$F$2:$J$259,3,0))=16," ",VLOOKUP(AE380,Catalogue!$F$2:$J$259,3,0))</f>
        <v xml:space="preserve"> </v>
      </c>
      <c r="AG380" s="228">
        <f>IF(TYPE(VLOOKUP(AE380,Catalogue!$F$2:$J$259,5,0))=16,0,VLOOKUP(AE380,Catalogue!$F$2:$J$259,5,0))</f>
        <v>0</v>
      </c>
      <c r="AH380" s="227"/>
      <c r="AI380" s="228">
        <f t="shared" si="55"/>
        <v>0</v>
      </c>
      <c r="AJ380" s="228" t="s">
        <v>1470</v>
      </c>
      <c r="AK380" s="261">
        <f t="shared" si="53"/>
        <v>2379199.9999999995</v>
      </c>
    </row>
    <row r="381" spans="1:37">
      <c r="A381" s="402"/>
      <c r="B381" s="271"/>
      <c r="C381" s="258" t="s">
        <v>1466</v>
      </c>
      <c r="D381" s="258" t="s">
        <v>1467</v>
      </c>
      <c r="E381" s="258" t="s">
        <v>1468</v>
      </c>
      <c r="F381" s="258" t="s">
        <v>1469</v>
      </c>
      <c r="G381" s="258"/>
      <c r="H381" s="258">
        <v>9</v>
      </c>
      <c r="I381" s="258" t="s">
        <v>1418</v>
      </c>
      <c r="J381" s="258" t="s">
        <v>226</v>
      </c>
      <c r="K381" s="227"/>
      <c r="L381" s="228">
        <f>IF(TYPE(VLOOKUP(K381,Catalogue!$F$2:$J$259,5,0))=16,0,VLOOKUP(K381,Catalogue!$F$2:$J$259,5,0))</f>
        <v>0</v>
      </c>
      <c r="M381" s="227"/>
      <c r="N381" s="228">
        <f>IF(TYPE(VLOOKUP(M381,Catalogue!$F$2:$J$259,5,0))=16,0,VLOOKUP(M381,Catalogue!$F$2:$J$259,5,0))</f>
        <v>0</v>
      </c>
      <c r="O381" s="227" t="s">
        <v>57</v>
      </c>
      <c r="P381" s="282" t="str">
        <f>IF(TYPE(VLOOKUP(O381,Catalogue!$F$2:$J$259,3,0))=16," ",VLOOKUP(O381,Catalogue!$F$2:$J$259,3,0))</f>
        <v>m2</v>
      </c>
      <c r="Q381" s="228">
        <f>IF(TYPE(VLOOKUP(O381,Catalogue!$F$2:$J$259,5,0))=16,0,VLOOKUP(O381,Catalogue!$F$2:$J$259,5,0))</f>
        <v>222000</v>
      </c>
      <c r="R381" s="227" t="s">
        <v>278</v>
      </c>
      <c r="S381" s="282" t="str">
        <f>IF(TYPE(VLOOKUP(R381,Catalogue!$F$2:$J$259,3,0))=16," ",VLOOKUP(R381,Catalogue!$F$2:$J$259,3,0))</f>
        <v>m2</v>
      </c>
      <c r="T381" s="228">
        <f>IF(TYPE(VLOOKUP(R381,Catalogue!$F$2:$J$259,5,0))=16,0,VLOOKUP(R381,Catalogue!$F$2:$J$259,5,0))</f>
        <v>50000</v>
      </c>
      <c r="U381" s="227" t="s">
        <v>224</v>
      </c>
      <c r="V381" s="227" t="str">
        <f>IF(TYPE(VLOOKUP(U381,Catalogue!$F$2:$J$259,3,0))=16," ",VLOOKUP(U381,Catalogue!$F$2:$J$259,3,0))</f>
        <v>m2</v>
      </c>
      <c r="W381" s="228">
        <f>IF(TYPE(VLOOKUP(U381,Catalogue!$F$2:$J$259,5,0))=16,0,VLOOKUP(U381,Catalogue!$F$2:$J$259,5,0))</f>
        <v>180000</v>
      </c>
      <c r="X381" s="256">
        <v>4.2</v>
      </c>
      <c r="Y381" s="256">
        <v>1.3</v>
      </c>
      <c r="Z381" s="256">
        <v>1</v>
      </c>
      <c r="AA381" s="256">
        <f t="shared" si="54"/>
        <v>5.4600000000000009</v>
      </c>
      <c r="AB381" s="228">
        <f t="shared" si="50"/>
        <v>1212120.0000000002</v>
      </c>
      <c r="AC381" s="228">
        <f t="shared" si="51"/>
        <v>273000.00000000006</v>
      </c>
      <c r="AD381" s="228">
        <f t="shared" si="52"/>
        <v>982800.00000000012</v>
      </c>
      <c r="AE381" s="227" t="s">
        <v>103</v>
      </c>
      <c r="AF381" s="227" t="str">
        <f>IF(TYPE(VLOOKUP(AE381,Catalogue!$F$2:$J$259,3,0))=16," ",VLOOKUP(AE381,Catalogue!$F$2:$J$259,3,0))</f>
        <v>Job</v>
      </c>
      <c r="AG381" s="228">
        <f>IF(TYPE(VLOOKUP(AE381,Catalogue!$F$2:$J$259,5,0))=16,0,VLOOKUP(AE381,Catalogue!$F$2:$J$259,5,0))</f>
        <v>100000</v>
      </c>
      <c r="AH381" s="227">
        <v>1</v>
      </c>
      <c r="AI381" s="228">
        <f t="shared" si="55"/>
        <v>100000</v>
      </c>
      <c r="AJ381" s="228" t="s">
        <v>1471</v>
      </c>
      <c r="AK381" s="261">
        <f t="shared" si="53"/>
        <v>2567920.0000000005</v>
      </c>
    </row>
    <row r="382" spans="1:37">
      <c r="A382" s="402"/>
      <c r="B382" s="271"/>
      <c r="C382" s="258" t="s">
        <v>1466</v>
      </c>
      <c r="D382" s="258" t="s">
        <v>1467</v>
      </c>
      <c r="E382" s="258" t="s">
        <v>1468</v>
      </c>
      <c r="F382" s="258" t="s">
        <v>1469</v>
      </c>
      <c r="G382" s="258"/>
      <c r="H382" s="258">
        <v>9</v>
      </c>
      <c r="I382" s="258" t="s">
        <v>1418</v>
      </c>
      <c r="J382" s="258" t="s">
        <v>226</v>
      </c>
      <c r="K382" s="227"/>
      <c r="L382" s="228">
        <f>IF(TYPE(VLOOKUP(K382,Catalogue!$F$2:$J$259,5,0))=16,0,VLOOKUP(K382,Catalogue!$F$2:$J$259,5,0))</f>
        <v>0</v>
      </c>
      <c r="M382" s="227"/>
      <c r="N382" s="228">
        <f>IF(TYPE(VLOOKUP(M382,Catalogue!$F$2:$J$259,5,0))=16,0,VLOOKUP(M382,Catalogue!$F$2:$J$259,5,0))</f>
        <v>0</v>
      </c>
      <c r="O382" s="227"/>
      <c r="P382" s="282" t="str">
        <f>IF(TYPE(VLOOKUP(O382,Catalogue!$F$2:$J$259,3,0))=16," ",VLOOKUP(O382,Catalogue!$F$2:$J$259,3,0))</f>
        <v xml:space="preserve"> </v>
      </c>
      <c r="Q382" s="228">
        <f>IF(TYPE(VLOOKUP(O382,Catalogue!$F$2:$J$259,5,0))=16,0,VLOOKUP(O382,Catalogue!$F$2:$J$259,5,0))</f>
        <v>0</v>
      </c>
      <c r="R382" s="227"/>
      <c r="S382" s="282" t="str">
        <f>IF(TYPE(VLOOKUP(R382,Catalogue!$F$2:$J$259,3,0))=16," ",VLOOKUP(R382,Catalogue!$F$2:$J$259,3,0))</f>
        <v xml:space="preserve"> </v>
      </c>
      <c r="T382" s="228">
        <f>IF(TYPE(VLOOKUP(R382,Catalogue!$F$2:$J$259,5,0))=16,0,VLOOKUP(R382,Catalogue!$F$2:$J$259,5,0))</f>
        <v>0</v>
      </c>
      <c r="U382" s="227"/>
      <c r="V382" s="227" t="str">
        <f>IF(TYPE(VLOOKUP(U382,Catalogue!$F$2:$J$259,3,0))=16," ",VLOOKUP(U382,Catalogue!$F$2:$J$259,3,0))</f>
        <v xml:space="preserve"> </v>
      </c>
      <c r="W382" s="228">
        <f>IF(TYPE(VLOOKUP(U382,Catalogue!$F$2:$J$259,5,0))=16,0,VLOOKUP(U382,Catalogue!$F$2:$J$259,5,0))</f>
        <v>0</v>
      </c>
      <c r="X382" s="256"/>
      <c r="Y382" s="256"/>
      <c r="Z382" s="256"/>
      <c r="AA382" s="256">
        <f t="shared" si="54"/>
        <v>0</v>
      </c>
      <c r="AB382" s="228">
        <f t="shared" si="50"/>
        <v>0</v>
      </c>
      <c r="AC382" s="228">
        <f t="shared" si="51"/>
        <v>0</v>
      </c>
      <c r="AD382" s="228">
        <f t="shared" si="52"/>
        <v>0</v>
      </c>
      <c r="AE382" s="227" t="s">
        <v>143</v>
      </c>
      <c r="AF382" s="227" t="str">
        <f>IF(TYPE(VLOOKUP(AE382,Catalogue!$F$2:$J$259,3,0))=16," ",VLOOKUP(AE382,Catalogue!$F$2:$J$259,3,0))</f>
        <v>Job</v>
      </c>
      <c r="AG382" s="228">
        <f>IF(TYPE(VLOOKUP(AE382,Catalogue!$F$2:$J$259,5,0))=16,0,VLOOKUP(AE382,Catalogue!$F$2:$J$259,5,0))</f>
        <v>15000</v>
      </c>
      <c r="AH382" s="227">
        <v>3</v>
      </c>
      <c r="AI382" s="228">
        <f t="shared" si="55"/>
        <v>45000</v>
      </c>
      <c r="AJ382" s="228"/>
      <c r="AK382" s="261">
        <f t="shared" si="53"/>
        <v>45000</v>
      </c>
    </row>
    <row r="383" spans="1:37">
      <c r="A383" s="402"/>
      <c r="B383" s="271"/>
      <c r="C383" s="258" t="s">
        <v>1466</v>
      </c>
      <c r="D383" s="258" t="s">
        <v>1467</v>
      </c>
      <c r="E383" s="258" t="s">
        <v>1468</v>
      </c>
      <c r="F383" s="258" t="s">
        <v>1469</v>
      </c>
      <c r="G383" s="258"/>
      <c r="H383" s="258">
        <v>9</v>
      </c>
      <c r="I383" s="258" t="s">
        <v>1418</v>
      </c>
      <c r="J383" s="258" t="s">
        <v>226</v>
      </c>
      <c r="K383" s="227"/>
      <c r="L383" s="228">
        <f>IF(TYPE(VLOOKUP(K383,Catalogue!$F$2:$J$259,5,0))=16,0,VLOOKUP(K383,Catalogue!$F$2:$J$259,5,0))</f>
        <v>0</v>
      </c>
      <c r="M383" s="227"/>
      <c r="N383" s="228">
        <f>IF(TYPE(VLOOKUP(M383,Catalogue!$F$2:$J$259,5,0))=16,0,VLOOKUP(M383,Catalogue!$F$2:$J$259,5,0))</f>
        <v>0</v>
      </c>
      <c r="O383" s="227"/>
      <c r="P383" s="282" t="str">
        <f>IF(TYPE(VLOOKUP(O383,Catalogue!$F$2:$J$259,3,0))=16," ",VLOOKUP(O383,Catalogue!$F$2:$J$259,3,0))</f>
        <v xml:space="preserve"> </v>
      </c>
      <c r="Q383" s="228">
        <f>IF(TYPE(VLOOKUP(O383,Catalogue!$F$2:$J$259,5,0))=16,0,VLOOKUP(O383,Catalogue!$F$2:$J$259,5,0))</f>
        <v>0</v>
      </c>
      <c r="R383" s="227"/>
      <c r="S383" s="282" t="str">
        <f>IF(TYPE(VLOOKUP(R383,Catalogue!$F$2:$J$259,3,0))=16," ",VLOOKUP(R383,Catalogue!$F$2:$J$259,3,0))</f>
        <v xml:space="preserve"> </v>
      </c>
      <c r="T383" s="228">
        <f>IF(TYPE(VLOOKUP(R383,Catalogue!$F$2:$J$259,5,0))=16,0,VLOOKUP(R383,Catalogue!$F$2:$J$259,5,0))</f>
        <v>0</v>
      </c>
      <c r="U383" s="227"/>
      <c r="V383" s="227" t="str">
        <f>IF(TYPE(VLOOKUP(U383,Catalogue!$F$2:$J$259,3,0))=16," ",VLOOKUP(U383,Catalogue!$F$2:$J$259,3,0))</f>
        <v xml:space="preserve"> </v>
      </c>
      <c r="W383" s="228">
        <f>IF(TYPE(VLOOKUP(U383,Catalogue!$F$2:$J$259,5,0))=16,0,VLOOKUP(U383,Catalogue!$F$2:$J$259,5,0))</f>
        <v>0</v>
      </c>
      <c r="X383" s="256"/>
      <c r="Y383" s="256"/>
      <c r="Z383" s="256"/>
      <c r="AA383" s="256">
        <f t="shared" si="54"/>
        <v>0</v>
      </c>
      <c r="AB383" s="228">
        <f t="shared" si="50"/>
        <v>0</v>
      </c>
      <c r="AC383" s="228">
        <f t="shared" si="51"/>
        <v>0</v>
      </c>
      <c r="AD383" s="228">
        <f t="shared" si="52"/>
        <v>0</v>
      </c>
      <c r="AE383" s="227" t="s">
        <v>146</v>
      </c>
      <c r="AF383" s="227" t="str">
        <f>IF(TYPE(VLOOKUP(AE383,Catalogue!$F$2:$J$259,3,0))=16," ",VLOOKUP(AE383,Catalogue!$F$2:$J$259,3,0))</f>
        <v>Job</v>
      </c>
      <c r="AG383" s="228">
        <f>IF(TYPE(VLOOKUP(AE383,Catalogue!$F$2:$J$259,5,0))=16,0,VLOOKUP(AE383,Catalogue!$F$2:$J$259,5,0))</f>
        <v>300000</v>
      </c>
      <c r="AH383" s="227">
        <v>1</v>
      </c>
      <c r="AI383" s="228">
        <f t="shared" si="55"/>
        <v>300000</v>
      </c>
      <c r="AJ383" s="228"/>
      <c r="AK383" s="261">
        <f t="shared" si="53"/>
        <v>300000</v>
      </c>
    </row>
    <row r="384" spans="1:37" ht="22.5">
      <c r="A384" s="295">
        <v>386</v>
      </c>
      <c r="B384" s="271"/>
      <c r="C384" s="258" t="s">
        <v>1472</v>
      </c>
      <c r="D384" s="258" t="s">
        <v>1473</v>
      </c>
      <c r="E384" s="258" t="s">
        <v>1474</v>
      </c>
      <c r="F384" s="258" t="s">
        <v>1475</v>
      </c>
      <c r="G384" s="258"/>
      <c r="H384" s="258" t="s">
        <v>1476</v>
      </c>
      <c r="I384" s="258" t="s">
        <v>1418</v>
      </c>
      <c r="J384" s="258" t="s">
        <v>226</v>
      </c>
      <c r="K384" s="227" t="s">
        <v>242</v>
      </c>
      <c r="L384" s="228">
        <f>IF(TYPE(VLOOKUP(K384,Catalogue!$F$2:$J$259,5,0))=16,0,VLOOKUP(K384,Catalogue!$F$2:$J$259,5,0))</f>
        <v>40000</v>
      </c>
      <c r="M384" s="227" t="s">
        <v>337</v>
      </c>
      <c r="N384" s="228">
        <f>IF(TYPE(VLOOKUP(M384,Catalogue!$F$2:$J$259,5,0))=16,0,VLOOKUP(M384,Catalogue!$F$2:$J$259,5,0))</f>
        <v>260000</v>
      </c>
      <c r="O384" s="227" t="s">
        <v>171</v>
      </c>
      <c r="P384" s="282" t="str">
        <f>IF(TYPE(VLOOKUP(O384,Catalogue!$F$2:$J$259,3,0))=16," ",VLOOKUP(O384,Catalogue!$F$2:$J$259,3,0))</f>
        <v>m2</v>
      </c>
      <c r="Q384" s="228">
        <f>IF(TYPE(VLOOKUP(O384,Catalogue!$F$2:$J$259,5,0))=16,0,VLOOKUP(O384,Catalogue!$F$2:$J$259,5,0))</f>
        <v>235000</v>
      </c>
      <c r="R384" s="227"/>
      <c r="S384" s="282" t="str">
        <f>IF(TYPE(VLOOKUP(R384,Catalogue!$F$2:$J$259,3,0))=16," ",VLOOKUP(R384,Catalogue!$F$2:$J$259,3,0))</f>
        <v xml:space="preserve"> </v>
      </c>
      <c r="T384" s="228">
        <f>IF(TYPE(VLOOKUP(R384,Catalogue!$F$2:$J$259,5,0))=16,0,VLOOKUP(R384,Catalogue!$F$2:$J$259,5,0))</f>
        <v>0</v>
      </c>
      <c r="U384" s="227"/>
      <c r="V384" s="227" t="str">
        <f>IF(TYPE(VLOOKUP(U384,Catalogue!$F$2:$J$259,3,0))=16," ",VLOOKUP(U384,Catalogue!$F$2:$J$259,3,0))</f>
        <v xml:space="preserve"> </v>
      </c>
      <c r="W384" s="228">
        <f>IF(TYPE(VLOOKUP(U384,Catalogue!$F$2:$J$259,5,0))=16,0,VLOOKUP(U384,Catalogue!$F$2:$J$259,5,0))</f>
        <v>0</v>
      </c>
      <c r="X384" s="256">
        <v>2</v>
      </c>
      <c r="Y384" s="256">
        <v>0.62</v>
      </c>
      <c r="Z384" s="256">
        <v>1</v>
      </c>
      <c r="AA384" s="256">
        <f t="shared" si="54"/>
        <v>1.24</v>
      </c>
      <c r="AB384" s="228">
        <f t="shared" si="50"/>
        <v>291400</v>
      </c>
      <c r="AC384" s="228">
        <f t="shared" si="51"/>
        <v>0</v>
      </c>
      <c r="AD384" s="228">
        <f t="shared" si="52"/>
        <v>0</v>
      </c>
      <c r="AE384" s="227"/>
      <c r="AF384" s="227" t="str">
        <f>IF(TYPE(VLOOKUP(AE384,Catalogue!$F$2:$J$259,3,0))=16," ",VLOOKUP(AE384,Catalogue!$F$2:$J$259,3,0))</f>
        <v xml:space="preserve"> </v>
      </c>
      <c r="AG384" s="228">
        <f>IF(TYPE(VLOOKUP(AE384,Catalogue!$F$2:$J$259,5,0))=16,0,VLOOKUP(AE384,Catalogue!$F$2:$J$259,5,0))</f>
        <v>0</v>
      </c>
      <c r="AH384" s="227"/>
      <c r="AI384" s="228">
        <f t="shared" si="55"/>
        <v>0</v>
      </c>
      <c r="AJ384" s="228" t="s">
        <v>1477</v>
      </c>
      <c r="AK384" s="261">
        <f t="shared" si="53"/>
        <v>591400</v>
      </c>
    </row>
    <row r="385" spans="1:37" ht="22.5">
      <c r="A385" s="400">
        <v>387</v>
      </c>
      <c r="B385" s="271"/>
      <c r="C385" s="258" t="s">
        <v>1478</v>
      </c>
      <c r="D385" s="258" t="s">
        <v>1479</v>
      </c>
      <c r="E385" s="258" t="s">
        <v>1480</v>
      </c>
      <c r="F385" s="258" t="s">
        <v>1481</v>
      </c>
      <c r="G385" s="258"/>
      <c r="H385" s="258" t="s">
        <v>1476</v>
      </c>
      <c r="I385" s="258" t="s">
        <v>1418</v>
      </c>
      <c r="J385" s="258" t="s">
        <v>226</v>
      </c>
      <c r="K385" s="227" t="s">
        <v>242</v>
      </c>
      <c r="L385" s="228">
        <f>IF(TYPE(VLOOKUP(K385,Catalogue!$F$2:$J$259,5,0))=16,0,VLOOKUP(K385,Catalogue!$F$2:$J$259,5,0))</f>
        <v>40000</v>
      </c>
      <c r="M385" s="227" t="s">
        <v>337</v>
      </c>
      <c r="N385" s="228">
        <f>IF(TYPE(VLOOKUP(M385,Catalogue!$F$2:$J$259,5,0))=16,0,VLOOKUP(M385,Catalogue!$F$2:$J$259,5,0))</f>
        <v>260000</v>
      </c>
      <c r="O385" s="227" t="s">
        <v>171</v>
      </c>
      <c r="P385" s="282" t="str">
        <f>IF(TYPE(VLOOKUP(O385,Catalogue!$F$2:$J$259,3,0))=16," ",VLOOKUP(O385,Catalogue!$F$2:$J$259,3,0))</f>
        <v>m2</v>
      </c>
      <c r="Q385" s="228">
        <f>IF(TYPE(VLOOKUP(O385,Catalogue!$F$2:$J$259,5,0))=16,0,VLOOKUP(O385,Catalogue!$F$2:$J$259,5,0))</f>
        <v>235000</v>
      </c>
      <c r="R385" s="227"/>
      <c r="S385" s="282" t="str">
        <f>IF(TYPE(VLOOKUP(R385,Catalogue!$F$2:$J$259,3,0))=16," ",VLOOKUP(R385,Catalogue!$F$2:$J$259,3,0))</f>
        <v xml:space="preserve"> </v>
      </c>
      <c r="T385" s="228">
        <f>IF(TYPE(VLOOKUP(R385,Catalogue!$F$2:$J$259,5,0))=16,0,VLOOKUP(R385,Catalogue!$F$2:$J$259,5,0))</f>
        <v>0</v>
      </c>
      <c r="U385" s="227"/>
      <c r="V385" s="227" t="str">
        <f>IF(TYPE(VLOOKUP(U385,Catalogue!$F$2:$J$259,3,0))=16," ",VLOOKUP(U385,Catalogue!$F$2:$J$259,3,0))</f>
        <v xml:space="preserve"> </v>
      </c>
      <c r="W385" s="228">
        <f>IF(TYPE(VLOOKUP(U385,Catalogue!$F$2:$J$259,5,0))=16,0,VLOOKUP(U385,Catalogue!$F$2:$J$259,5,0))</f>
        <v>0</v>
      </c>
      <c r="X385" s="256">
        <v>1.3</v>
      </c>
      <c r="Y385" s="256">
        <v>1.04</v>
      </c>
      <c r="Z385" s="256">
        <v>1</v>
      </c>
      <c r="AA385" s="256">
        <f t="shared" si="54"/>
        <v>1.3520000000000001</v>
      </c>
      <c r="AB385" s="228">
        <f t="shared" si="50"/>
        <v>317720</v>
      </c>
      <c r="AC385" s="228">
        <f t="shared" si="51"/>
        <v>0</v>
      </c>
      <c r="AD385" s="228">
        <f t="shared" si="52"/>
        <v>0</v>
      </c>
      <c r="AE385" s="227"/>
      <c r="AF385" s="227" t="str">
        <f>IF(TYPE(VLOOKUP(AE385,Catalogue!$F$2:$J$259,3,0))=16," ",VLOOKUP(AE385,Catalogue!$F$2:$J$259,3,0))</f>
        <v xml:space="preserve"> </v>
      </c>
      <c r="AG385" s="228">
        <f>IF(TYPE(VLOOKUP(AE385,Catalogue!$F$2:$J$259,5,0))=16,0,VLOOKUP(AE385,Catalogue!$F$2:$J$259,5,0))</f>
        <v>0</v>
      </c>
      <c r="AH385" s="227"/>
      <c r="AI385" s="228">
        <f t="shared" si="55"/>
        <v>0</v>
      </c>
      <c r="AJ385" s="228" t="s">
        <v>918</v>
      </c>
      <c r="AK385" s="261">
        <f t="shared" si="53"/>
        <v>617720</v>
      </c>
    </row>
    <row r="386" spans="1:37" ht="22.5">
      <c r="A386" s="401"/>
      <c r="B386" s="271"/>
      <c r="C386" s="258" t="s">
        <v>1478</v>
      </c>
      <c r="D386" s="258" t="s">
        <v>1479</v>
      </c>
      <c r="E386" s="258" t="s">
        <v>1480</v>
      </c>
      <c r="F386" s="258" t="s">
        <v>1481</v>
      </c>
      <c r="G386" s="258"/>
      <c r="H386" s="258" t="s">
        <v>1476</v>
      </c>
      <c r="I386" s="258" t="s">
        <v>1418</v>
      </c>
      <c r="J386" s="258" t="s">
        <v>226</v>
      </c>
      <c r="K386" s="227"/>
      <c r="L386" s="228">
        <f>IF(TYPE(VLOOKUP(K386,Catalogue!$F$2:$J$259,5,0))=16,0,VLOOKUP(K386,Catalogue!$F$2:$J$259,5,0))</f>
        <v>0</v>
      </c>
      <c r="M386" s="227"/>
      <c r="N386" s="228">
        <f>IF(TYPE(VLOOKUP(M386,Catalogue!$F$2:$J$259,5,0))=16,0,VLOOKUP(M386,Catalogue!$F$2:$J$259,5,0))</f>
        <v>0</v>
      </c>
      <c r="O386" s="227" t="s">
        <v>171</v>
      </c>
      <c r="P386" s="282" t="str">
        <f>IF(TYPE(VLOOKUP(O386,Catalogue!$F$2:$J$259,3,0))=16," ",VLOOKUP(O386,Catalogue!$F$2:$J$259,3,0))</f>
        <v>m2</v>
      </c>
      <c r="Q386" s="228">
        <f>IF(TYPE(VLOOKUP(O386,Catalogue!$F$2:$J$259,5,0))=16,0,VLOOKUP(O386,Catalogue!$F$2:$J$259,5,0))</f>
        <v>235000</v>
      </c>
      <c r="R386" s="227"/>
      <c r="S386" s="282" t="str">
        <f>IF(TYPE(VLOOKUP(R386,Catalogue!$F$2:$J$259,3,0))=16," ",VLOOKUP(R386,Catalogue!$F$2:$J$259,3,0))</f>
        <v xml:space="preserve"> </v>
      </c>
      <c r="T386" s="228">
        <f>IF(TYPE(VLOOKUP(R386,Catalogue!$F$2:$J$259,5,0))=16,0,VLOOKUP(R386,Catalogue!$F$2:$J$259,5,0))</f>
        <v>0</v>
      </c>
      <c r="U386" s="227"/>
      <c r="V386" s="227" t="str">
        <f>IF(TYPE(VLOOKUP(U386,Catalogue!$F$2:$J$259,3,0))=16," ",VLOOKUP(U386,Catalogue!$F$2:$J$259,3,0))</f>
        <v xml:space="preserve"> </v>
      </c>
      <c r="W386" s="228">
        <f>IF(TYPE(VLOOKUP(U386,Catalogue!$F$2:$J$259,5,0))=16,0,VLOOKUP(U386,Catalogue!$F$2:$J$259,5,0))</f>
        <v>0</v>
      </c>
      <c r="X386" s="256">
        <v>0.7</v>
      </c>
      <c r="Y386" s="256">
        <v>1.04</v>
      </c>
      <c r="Z386" s="256">
        <v>1</v>
      </c>
      <c r="AA386" s="256">
        <f t="shared" si="54"/>
        <v>0.72799999999999998</v>
      </c>
      <c r="AB386" s="228">
        <f t="shared" si="50"/>
        <v>171080</v>
      </c>
      <c r="AC386" s="228">
        <f t="shared" si="51"/>
        <v>0</v>
      </c>
      <c r="AD386" s="228">
        <f t="shared" si="52"/>
        <v>0</v>
      </c>
      <c r="AE386" s="227"/>
      <c r="AF386" s="227" t="str">
        <f>IF(TYPE(VLOOKUP(AE386,Catalogue!$F$2:$J$259,3,0))=16," ",VLOOKUP(AE386,Catalogue!$F$2:$J$259,3,0))</f>
        <v xml:space="preserve"> </v>
      </c>
      <c r="AG386" s="228">
        <f>IF(TYPE(VLOOKUP(AE386,Catalogue!$F$2:$J$259,5,0))=16,0,VLOOKUP(AE386,Catalogue!$F$2:$J$259,5,0))</f>
        <v>0</v>
      </c>
      <c r="AH386" s="227"/>
      <c r="AI386" s="228">
        <f t="shared" si="55"/>
        <v>0</v>
      </c>
      <c r="AJ386" s="228" t="s">
        <v>921</v>
      </c>
      <c r="AK386" s="261">
        <f t="shared" si="53"/>
        <v>171080</v>
      </c>
    </row>
    <row r="387" spans="1:37">
      <c r="A387" s="296">
        <v>388</v>
      </c>
      <c r="B387" s="271"/>
      <c r="C387" s="310" t="s">
        <v>1482</v>
      </c>
      <c r="D387" s="258" t="s">
        <v>1483</v>
      </c>
      <c r="E387" s="258" t="s">
        <v>1484</v>
      </c>
      <c r="F387" s="258" t="s">
        <v>1417</v>
      </c>
      <c r="G387" s="258"/>
      <c r="H387" s="258" t="s">
        <v>937</v>
      </c>
      <c r="I387" s="258" t="s">
        <v>1418</v>
      </c>
      <c r="J387" s="258" t="s">
        <v>226</v>
      </c>
      <c r="K387" s="227" t="s">
        <v>242</v>
      </c>
      <c r="L387" s="228">
        <f>IF(TYPE(VLOOKUP(K387,Catalogue!$F$2:$J$259,5,0))=16,0,VLOOKUP(K387,Catalogue!$F$2:$J$259,5,0))</f>
        <v>40000</v>
      </c>
      <c r="M387" s="227"/>
      <c r="N387" s="228">
        <f>IF(TYPE(VLOOKUP(M387,Catalogue!$F$2:$J$259,5,0))=16,0,VLOOKUP(M387,Catalogue!$F$2:$J$259,5,0))</f>
        <v>0</v>
      </c>
      <c r="O387" s="227"/>
      <c r="P387" s="282" t="str">
        <f>IF(TYPE(VLOOKUP(O387,Catalogue!$F$2:$J$259,3,0))=16," ",VLOOKUP(O387,Catalogue!$F$2:$J$259,3,0))</f>
        <v xml:space="preserve"> </v>
      </c>
      <c r="Q387" s="228">
        <f>IF(TYPE(VLOOKUP(O387,Catalogue!$F$2:$J$259,5,0))=16,0,VLOOKUP(O387,Catalogue!$F$2:$J$259,5,0))</f>
        <v>0</v>
      </c>
      <c r="R387" s="227"/>
      <c r="S387" s="282" t="str">
        <f>IF(TYPE(VLOOKUP(R387,Catalogue!$F$2:$J$259,3,0))=16," ",VLOOKUP(R387,Catalogue!$F$2:$J$259,3,0))</f>
        <v xml:space="preserve"> </v>
      </c>
      <c r="T387" s="228">
        <f>IF(TYPE(VLOOKUP(R387,Catalogue!$F$2:$J$259,5,0))=16,0,VLOOKUP(R387,Catalogue!$F$2:$J$259,5,0))</f>
        <v>0</v>
      </c>
      <c r="U387" s="227"/>
      <c r="V387" s="227" t="str">
        <f>IF(TYPE(VLOOKUP(U387,Catalogue!$F$2:$J$259,3,0))=16," ",VLOOKUP(U387,Catalogue!$F$2:$J$259,3,0))</f>
        <v xml:space="preserve"> </v>
      </c>
      <c r="W387" s="228">
        <f>IF(TYPE(VLOOKUP(U387,Catalogue!$F$2:$J$259,5,0))=16,0,VLOOKUP(U387,Catalogue!$F$2:$J$259,5,0))</f>
        <v>0</v>
      </c>
      <c r="X387" s="256"/>
      <c r="Y387" s="256"/>
      <c r="Z387" s="256"/>
      <c r="AA387" s="256">
        <f t="shared" si="54"/>
        <v>0</v>
      </c>
      <c r="AB387" s="228">
        <f t="shared" si="50"/>
        <v>0</v>
      </c>
      <c r="AC387" s="228">
        <f t="shared" si="51"/>
        <v>0</v>
      </c>
      <c r="AD387" s="228">
        <f t="shared" si="52"/>
        <v>0</v>
      </c>
      <c r="AE387" s="227"/>
      <c r="AF387" s="227" t="str">
        <f>IF(TYPE(VLOOKUP(AE387,Catalogue!$F$2:$J$259,3,0))=16," ",VLOOKUP(AE387,Catalogue!$F$2:$J$259,3,0))</f>
        <v xml:space="preserve"> </v>
      </c>
      <c r="AG387" s="228">
        <f>IF(TYPE(VLOOKUP(AE387,Catalogue!$F$2:$J$259,5,0))=16,0,VLOOKUP(AE387,Catalogue!$F$2:$J$259,5,0))</f>
        <v>0</v>
      </c>
      <c r="AH387" s="227"/>
      <c r="AI387" s="228">
        <f t="shared" si="55"/>
        <v>0</v>
      </c>
      <c r="AJ387" s="228"/>
      <c r="AK387" s="261">
        <f t="shared" si="53"/>
        <v>40000</v>
      </c>
    </row>
    <row r="388" spans="1:37">
      <c r="A388" s="402">
        <v>389</v>
      </c>
      <c r="B388" s="271"/>
      <c r="C388" s="258" t="s">
        <v>1485</v>
      </c>
      <c r="D388" s="258" t="s">
        <v>1486</v>
      </c>
      <c r="E388" s="258" t="s">
        <v>1487</v>
      </c>
      <c r="F388" s="258" t="s">
        <v>1488</v>
      </c>
      <c r="G388" s="258"/>
      <c r="H388" s="258" t="s">
        <v>928</v>
      </c>
      <c r="I388" s="258" t="s">
        <v>1489</v>
      </c>
      <c r="J388" s="258" t="s">
        <v>226</v>
      </c>
      <c r="K388" s="227" t="s">
        <v>242</v>
      </c>
      <c r="L388" s="228">
        <f>IF(TYPE(VLOOKUP(K388,Catalogue!$F$2:$J$259,5,0))=16,0,VLOOKUP(K388,Catalogue!$F$2:$J$259,5,0))</f>
        <v>40000</v>
      </c>
      <c r="M388" s="227" t="s">
        <v>337</v>
      </c>
      <c r="N388" s="228">
        <f>IF(TYPE(VLOOKUP(M388,Catalogue!$F$2:$J$259,5,0))=16,0,VLOOKUP(M388,Catalogue!$F$2:$J$259,5,0))</f>
        <v>260000</v>
      </c>
      <c r="O388" s="227" t="s">
        <v>180</v>
      </c>
      <c r="P388" s="282" t="str">
        <f>IF(TYPE(VLOOKUP(O388,Catalogue!$F$2:$J$259,3,0))=16," ",VLOOKUP(O388,Catalogue!$F$2:$J$259,3,0))</f>
        <v>m2</v>
      </c>
      <c r="Q388" s="228">
        <f>IF(TYPE(VLOOKUP(O388,Catalogue!$F$2:$J$259,5,0))=16,0,VLOOKUP(O388,Catalogue!$F$2:$J$259,5,0))</f>
        <v>335000</v>
      </c>
      <c r="R388" s="227" t="s">
        <v>278</v>
      </c>
      <c r="S388" s="282" t="str">
        <f>IF(TYPE(VLOOKUP(R388,Catalogue!$F$2:$J$259,3,0))=16," ",VLOOKUP(R388,Catalogue!$F$2:$J$259,3,0))</f>
        <v>m2</v>
      </c>
      <c r="T388" s="228">
        <f>IF(TYPE(VLOOKUP(R388,Catalogue!$F$2:$J$259,5,0))=16,0,VLOOKUP(R388,Catalogue!$F$2:$J$259,5,0))</f>
        <v>50000</v>
      </c>
      <c r="U388" s="227"/>
      <c r="V388" s="227" t="str">
        <f>IF(TYPE(VLOOKUP(U388,Catalogue!$F$2:$J$259,3,0))=16," ",VLOOKUP(U388,Catalogue!$F$2:$J$259,3,0))</f>
        <v xml:space="preserve"> </v>
      </c>
      <c r="W388" s="228">
        <f>IF(TYPE(VLOOKUP(U388,Catalogue!$F$2:$J$259,5,0))=16,0,VLOOKUP(U388,Catalogue!$F$2:$J$259,5,0))</f>
        <v>0</v>
      </c>
      <c r="X388" s="256">
        <v>1.6</v>
      </c>
      <c r="Y388" s="256">
        <v>0.67</v>
      </c>
      <c r="Z388" s="256">
        <v>1</v>
      </c>
      <c r="AA388" s="256">
        <f t="shared" si="54"/>
        <v>1.0720000000000001</v>
      </c>
      <c r="AB388" s="228">
        <f t="shared" si="50"/>
        <v>359120</v>
      </c>
      <c r="AC388" s="228">
        <f t="shared" si="51"/>
        <v>53600</v>
      </c>
      <c r="AD388" s="228">
        <f t="shared" si="52"/>
        <v>0</v>
      </c>
      <c r="AE388" s="227"/>
      <c r="AF388" s="227" t="str">
        <f>IF(TYPE(VLOOKUP(AE388,Catalogue!$F$2:$J$259,3,0))=16," ",VLOOKUP(AE388,Catalogue!$F$2:$J$259,3,0))</f>
        <v xml:space="preserve"> </v>
      </c>
      <c r="AG388" s="228">
        <f>IF(TYPE(VLOOKUP(AE388,Catalogue!$F$2:$J$259,5,0))=16,0,VLOOKUP(AE388,Catalogue!$F$2:$J$259,5,0))</f>
        <v>0</v>
      </c>
      <c r="AH388" s="227"/>
      <c r="AI388" s="228">
        <f t="shared" si="55"/>
        <v>0</v>
      </c>
      <c r="AJ388" s="228" t="s">
        <v>987</v>
      </c>
      <c r="AK388" s="261">
        <f t="shared" si="53"/>
        <v>712720</v>
      </c>
    </row>
    <row r="389" spans="1:37">
      <c r="A389" s="402"/>
      <c r="B389" s="271"/>
      <c r="C389" s="258" t="s">
        <v>1485</v>
      </c>
      <c r="D389" s="258" t="s">
        <v>1486</v>
      </c>
      <c r="E389" s="258" t="s">
        <v>1487</v>
      </c>
      <c r="F389" s="258" t="s">
        <v>1488</v>
      </c>
      <c r="G389" s="258"/>
      <c r="H389" s="258" t="s">
        <v>928</v>
      </c>
      <c r="I389" s="258" t="s">
        <v>1489</v>
      </c>
      <c r="J389" s="258" t="s">
        <v>226</v>
      </c>
      <c r="K389" s="227"/>
      <c r="L389" s="228">
        <f>IF(TYPE(VLOOKUP(K389,Catalogue!$F$2:$J$259,5,0))=16,0,VLOOKUP(K389,Catalogue!$F$2:$J$259,5,0))</f>
        <v>0</v>
      </c>
      <c r="M389" s="227"/>
      <c r="N389" s="228">
        <f>IF(TYPE(VLOOKUP(M389,Catalogue!$F$2:$J$259,5,0))=16,0,VLOOKUP(M389,Catalogue!$F$2:$J$259,5,0))</f>
        <v>0</v>
      </c>
      <c r="O389" s="227" t="s">
        <v>180</v>
      </c>
      <c r="P389" s="282" t="str">
        <f>IF(TYPE(VLOOKUP(O389,Catalogue!$F$2:$J$259,3,0))=16," ",VLOOKUP(O389,Catalogue!$F$2:$J$259,3,0))</f>
        <v>m2</v>
      </c>
      <c r="Q389" s="228">
        <f>IF(TYPE(VLOOKUP(O389,Catalogue!$F$2:$J$259,5,0))=16,0,VLOOKUP(O389,Catalogue!$F$2:$J$259,5,0))</f>
        <v>335000</v>
      </c>
      <c r="R389" s="227" t="s">
        <v>278</v>
      </c>
      <c r="S389" s="282" t="str">
        <f>IF(TYPE(VLOOKUP(R389,Catalogue!$F$2:$J$259,3,0))=16," ",VLOOKUP(R389,Catalogue!$F$2:$J$259,3,0))</f>
        <v>m2</v>
      </c>
      <c r="T389" s="228">
        <f>IF(TYPE(VLOOKUP(R389,Catalogue!$F$2:$J$259,5,0))=16,0,VLOOKUP(R389,Catalogue!$F$2:$J$259,5,0))</f>
        <v>50000</v>
      </c>
      <c r="U389" s="227"/>
      <c r="V389" s="227" t="str">
        <f>IF(TYPE(VLOOKUP(U389,Catalogue!$F$2:$J$259,3,0))=16," ",VLOOKUP(U389,Catalogue!$F$2:$J$259,3,0))</f>
        <v xml:space="preserve"> </v>
      </c>
      <c r="W389" s="228">
        <f>IF(TYPE(VLOOKUP(U389,Catalogue!$F$2:$J$259,5,0))=16,0,VLOOKUP(U389,Catalogue!$F$2:$J$259,5,0))</f>
        <v>0</v>
      </c>
      <c r="X389" s="256"/>
      <c r="Y389" s="256"/>
      <c r="Z389" s="256"/>
      <c r="AA389" s="256">
        <f t="shared" si="54"/>
        <v>0</v>
      </c>
      <c r="AB389" s="228">
        <f t="shared" si="50"/>
        <v>0</v>
      </c>
      <c r="AC389" s="228">
        <f t="shared" si="51"/>
        <v>0</v>
      </c>
      <c r="AD389" s="228">
        <f t="shared" si="52"/>
        <v>0</v>
      </c>
      <c r="AE389" s="227"/>
      <c r="AF389" s="227" t="str">
        <f>IF(TYPE(VLOOKUP(AE389,Catalogue!$F$2:$J$259,3,0))=16," ",VLOOKUP(AE389,Catalogue!$F$2:$J$259,3,0))</f>
        <v xml:space="preserve"> </v>
      </c>
      <c r="AG389" s="228">
        <f>IF(TYPE(VLOOKUP(AE389,Catalogue!$F$2:$J$259,5,0))=16,0,VLOOKUP(AE389,Catalogue!$F$2:$J$259,5,0))</f>
        <v>0</v>
      </c>
      <c r="AH389" s="227"/>
      <c r="AI389" s="228">
        <f t="shared" si="55"/>
        <v>0</v>
      </c>
      <c r="AJ389" s="228" t="s">
        <v>939</v>
      </c>
      <c r="AK389" s="261">
        <f t="shared" si="53"/>
        <v>0</v>
      </c>
    </row>
    <row r="390" spans="1:37">
      <c r="A390" s="402"/>
      <c r="B390" s="271"/>
      <c r="C390" s="258" t="s">
        <v>1485</v>
      </c>
      <c r="D390" s="258" t="s">
        <v>1486</v>
      </c>
      <c r="E390" s="258" t="s">
        <v>1487</v>
      </c>
      <c r="F390" s="258" t="s">
        <v>1488</v>
      </c>
      <c r="G390" s="258"/>
      <c r="H390" s="258" t="s">
        <v>928</v>
      </c>
      <c r="I390" s="258" t="s">
        <v>1489</v>
      </c>
      <c r="J390" s="258" t="s">
        <v>226</v>
      </c>
      <c r="K390" s="227"/>
      <c r="L390" s="228">
        <f>IF(TYPE(VLOOKUP(K390,Catalogue!$F$2:$J$259,5,0))=16,0,VLOOKUP(K390,Catalogue!$F$2:$J$259,5,0))</f>
        <v>0</v>
      </c>
      <c r="M390" s="227"/>
      <c r="N390" s="228">
        <f>IF(TYPE(VLOOKUP(M390,Catalogue!$F$2:$J$259,5,0))=16,0,VLOOKUP(M390,Catalogue!$F$2:$J$259,5,0))</f>
        <v>0</v>
      </c>
      <c r="O390" s="227" t="s">
        <v>180</v>
      </c>
      <c r="P390" s="282" t="str">
        <f>IF(TYPE(VLOOKUP(O390,Catalogue!$F$2:$J$259,3,0))=16," ",VLOOKUP(O390,Catalogue!$F$2:$J$259,3,0))</f>
        <v>m2</v>
      </c>
      <c r="Q390" s="228">
        <f>IF(TYPE(VLOOKUP(O390,Catalogue!$F$2:$J$259,5,0))=16,0,VLOOKUP(O390,Catalogue!$F$2:$J$259,5,0))</f>
        <v>335000</v>
      </c>
      <c r="R390" s="227" t="s">
        <v>278</v>
      </c>
      <c r="S390" s="282" t="str">
        <f>IF(TYPE(VLOOKUP(R390,Catalogue!$F$2:$J$259,3,0))=16," ",VLOOKUP(R390,Catalogue!$F$2:$J$259,3,0))</f>
        <v>m2</v>
      </c>
      <c r="T390" s="228">
        <f>IF(TYPE(VLOOKUP(R390,Catalogue!$F$2:$J$259,5,0))=16,0,VLOOKUP(R390,Catalogue!$F$2:$J$259,5,0))</f>
        <v>50000</v>
      </c>
      <c r="U390" s="227"/>
      <c r="V390" s="227" t="str">
        <f>IF(TYPE(VLOOKUP(U390,Catalogue!$F$2:$J$259,3,0))=16," ",VLOOKUP(U390,Catalogue!$F$2:$J$259,3,0))</f>
        <v xml:space="preserve"> </v>
      </c>
      <c r="W390" s="228">
        <f>IF(TYPE(VLOOKUP(U390,Catalogue!$F$2:$J$259,5,0))=16,0,VLOOKUP(U390,Catalogue!$F$2:$J$259,5,0))</f>
        <v>0</v>
      </c>
      <c r="X390" s="256">
        <v>1.2</v>
      </c>
      <c r="Y390" s="256">
        <v>0.53</v>
      </c>
      <c r="Z390" s="256">
        <v>1</v>
      </c>
      <c r="AA390" s="256">
        <f t="shared" si="54"/>
        <v>0.63600000000000001</v>
      </c>
      <c r="AB390" s="228">
        <f t="shared" si="50"/>
        <v>213060</v>
      </c>
      <c r="AC390" s="228">
        <f t="shared" si="51"/>
        <v>31800</v>
      </c>
      <c r="AD390" s="228">
        <f t="shared" si="52"/>
        <v>0</v>
      </c>
      <c r="AE390" s="227"/>
      <c r="AF390" s="227" t="str">
        <f>IF(TYPE(VLOOKUP(AE390,Catalogue!$F$2:$J$259,3,0))=16," ",VLOOKUP(AE390,Catalogue!$F$2:$J$259,3,0))</f>
        <v xml:space="preserve"> </v>
      </c>
      <c r="AG390" s="228">
        <f>IF(TYPE(VLOOKUP(AE390,Catalogue!$F$2:$J$259,5,0))=16,0,VLOOKUP(AE390,Catalogue!$F$2:$J$259,5,0))</f>
        <v>0</v>
      </c>
      <c r="AH390" s="227"/>
      <c r="AI390" s="228">
        <f t="shared" si="55"/>
        <v>0</v>
      </c>
      <c r="AJ390" s="228" t="s">
        <v>918</v>
      </c>
      <c r="AK390" s="261">
        <f t="shared" si="53"/>
        <v>244860</v>
      </c>
    </row>
    <row r="391" spans="1:37">
      <c r="A391" s="296">
        <v>390</v>
      </c>
      <c r="B391" s="271"/>
      <c r="C391" s="258" t="s">
        <v>1490</v>
      </c>
      <c r="D391" s="258" t="s">
        <v>1491</v>
      </c>
      <c r="E391" s="258" t="s">
        <v>1492</v>
      </c>
      <c r="F391" s="258" t="s">
        <v>1493</v>
      </c>
      <c r="G391" s="258"/>
      <c r="H391" s="258" t="s">
        <v>937</v>
      </c>
      <c r="I391" s="258" t="s">
        <v>1489</v>
      </c>
      <c r="J391" s="258" t="s">
        <v>226</v>
      </c>
      <c r="K391" s="227" t="s">
        <v>242</v>
      </c>
      <c r="L391" s="228">
        <f>IF(TYPE(VLOOKUP(K391,Catalogue!$F$2:$J$259,5,0))=16,0,VLOOKUP(K391,Catalogue!$F$2:$J$259,5,0))</f>
        <v>40000</v>
      </c>
      <c r="M391" s="227" t="s">
        <v>337</v>
      </c>
      <c r="N391" s="228">
        <f>IF(TYPE(VLOOKUP(M391,Catalogue!$F$2:$J$259,5,0))=16,0,VLOOKUP(M391,Catalogue!$F$2:$J$259,5,0))</f>
        <v>260000</v>
      </c>
      <c r="O391" s="227" t="s">
        <v>180</v>
      </c>
      <c r="P391" s="282" t="str">
        <f>IF(TYPE(VLOOKUP(O391,Catalogue!$F$2:$J$259,3,0))=16," ",VLOOKUP(O391,Catalogue!$F$2:$J$259,3,0))</f>
        <v>m2</v>
      </c>
      <c r="Q391" s="228">
        <f>IF(TYPE(VLOOKUP(O391,Catalogue!$F$2:$J$259,5,0))=16,0,VLOOKUP(O391,Catalogue!$F$2:$J$259,5,0))</f>
        <v>335000</v>
      </c>
      <c r="R391" s="227" t="s">
        <v>278</v>
      </c>
      <c r="S391" s="282" t="str">
        <f>IF(TYPE(VLOOKUP(R391,Catalogue!$F$2:$J$259,3,0))=16," ",VLOOKUP(R391,Catalogue!$F$2:$J$259,3,0))</f>
        <v>m2</v>
      </c>
      <c r="T391" s="228">
        <f>IF(TYPE(VLOOKUP(R391,Catalogue!$F$2:$J$259,5,0))=16,0,VLOOKUP(R391,Catalogue!$F$2:$J$259,5,0))</f>
        <v>50000</v>
      </c>
      <c r="U391" s="227"/>
      <c r="V391" s="227" t="str">
        <f>IF(TYPE(VLOOKUP(U391,Catalogue!$F$2:$J$259,3,0))=16," ",VLOOKUP(U391,Catalogue!$F$2:$J$259,3,0))</f>
        <v xml:space="preserve"> </v>
      </c>
      <c r="W391" s="228">
        <f>IF(TYPE(VLOOKUP(U391,Catalogue!$F$2:$J$259,5,0))=16,0,VLOOKUP(U391,Catalogue!$F$2:$J$259,5,0))</f>
        <v>0</v>
      </c>
      <c r="X391" s="256">
        <v>2.27</v>
      </c>
      <c r="Y391" s="256">
        <v>0.7</v>
      </c>
      <c r="Z391" s="256">
        <v>1</v>
      </c>
      <c r="AA391" s="256">
        <f t="shared" si="54"/>
        <v>1.589</v>
      </c>
      <c r="AB391" s="228">
        <f t="shared" si="50"/>
        <v>532315</v>
      </c>
      <c r="AC391" s="228">
        <f t="shared" si="51"/>
        <v>79450</v>
      </c>
      <c r="AD391" s="228">
        <f t="shared" si="52"/>
        <v>0</v>
      </c>
      <c r="AE391" s="227"/>
      <c r="AF391" s="227" t="str">
        <f>IF(TYPE(VLOOKUP(AE391,Catalogue!$F$2:$J$259,3,0))=16," ",VLOOKUP(AE391,Catalogue!$F$2:$J$259,3,0))</f>
        <v xml:space="preserve"> </v>
      </c>
      <c r="AG391" s="228">
        <f>IF(TYPE(VLOOKUP(AE391,Catalogue!$F$2:$J$259,5,0))=16,0,VLOOKUP(AE391,Catalogue!$F$2:$J$259,5,0))</f>
        <v>0</v>
      </c>
      <c r="AH391" s="227"/>
      <c r="AI391" s="228">
        <f t="shared" si="55"/>
        <v>0</v>
      </c>
      <c r="AJ391" s="228" t="s">
        <v>1494</v>
      </c>
      <c r="AK391" s="261">
        <f t="shared" si="53"/>
        <v>911765</v>
      </c>
    </row>
    <row r="392" spans="1:37">
      <c r="A392" s="295">
        <v>391</v>
      </c>
      <c r="B392" s="271"/>
      <c r="C392" s="258" t="s">
        <v>1495</v>
      </c>
      <c r="D392" s="258" t="s">
        <v>1496</v>
      </c>
      <c r="E392" s="258" t="s">
        <v>1497</v>
      </c>
      <c r="F392" s="258" t="s">
        <v>1498</v>
      </c>
      <c r="G392" s="258"/>
      <c r="H392" s="258"/>
      <c r="I392" s="258" t="s">
        <v>1489</v>
      </c>
      <c r="J392" s="258" t="s">
        <v>226</v>
      </c>
      <c r="K392" s="227" t="s">
        <v>242</v>
      </c>
      <c r="L392" s="228">
        <f>IF(TYPE(VLOOKUP(K392,Catalogue!$F$2:$J$259,5,0))=16,0,VLOOKUP(K392,Catalogue!$F$2:$J$259,5,0))</f>
        <v>40000</v>
      </c>
      <c r="M392" s="227" t="s">
        <v>337</v>
      </c>
      <c r="N392" s="228">
        <f>IF(TYPE(VLOOKUP(M392,Catalogue!$F$2:$J$259,5,0))=16,0,VLOOKUP(M392,Catalogue!$F$2:$J$259,5,0))</f>
        <v>260000</v>
      </c>
      <c r="O392" s="227" t="s">
        <v>180</v>
      </c>
      <c r="P392" s="282" t="str">
        <f>IF(TYPE(VLOOKUP(O392,Catalogue!$F$2:$J$259,3,0))=16," ",VLOOKUP(O392,Catalogue!$F$2:$J$259,3,0))</f>
        <v>m2</v>
      </c>
      <c r="Q392" s="228">
        <f>IF(TYPE(VLOOKUP(O392,Catalogue!$F$2:$J$259,5,0))=16,0,VLOOKUP(O392,Catalogue!$F$2:$J$259,5,0))</f>
        <v>335000</v>
      </c>
      <c r="R392" s="227" t="s">
        <v>278</v>
      </c>
      <c r="S392" s="282" t="str">
        <f>IF(TYPE(VLOOKUP(R392,Catalogue!$F$2:$J$259,3,0))=16," ",VLOOKUP(R392,Catalogue!$F$2:$J$259,3,0))</f>
        <v>m2</v>
      </c>
      <c r="T392" s="228">
        <f>IF(TYPE(VLOOKUP(R392,Catalogue!$F$2:$J$259,5,0))=16,0,VLOOKUP(R392,Catalogue!$F$2:$J$259,5,0))</f>
        <v>50000</v>
      </c>
      <c r="U392" s="227"/>
      <c r="V392" s="227" t="str">
        <f>IF(TYPE(VLOOKUP(U392,Catalogue!$F$2:$J$259,3,0))=16," ",VLOOKUP(U392,Catalogue!$F$2:$J$259,3,0))</f>
        <v xml:space="preserve"> </v>
      </c>
      <c r="W392" s="228">
        <f>IF(TYPE(VLOOKUP(U392,Catalogue!$F$2:$J$259,5,0))=16,0,VLOOKUP(U392,Catalogue!$F$2:$J$259,5,0))</f>
        <v>0</v>
      </c>
      <c r="X392" s="256">
        <v>0.8</v>
      </c>
      <c r="Y392" s="256">
        <v>0.8</v>
      </c>
      <c r="Z392" s="256">
        <v>2</v>
      </c>
      <c r="AA392" s="256">
        <f t="shared" si="54"/>
        <v>1.2800000000000002</v>
      </c>
      <c r="AB392" s="228">
        <f t="shared" si="50"/>
        <v>428800.00000000006</v>
      </c>
      <c r="AC392" s="228">
        <f t="shared" si="51"/>
        <v>64000.000000000015</v>
      </c>
      <c r="AD392" s="228">
        <f t="shared" si="52"/>
        <v>0</v>
      </c>
      <c r="AE392" s="227"/>
      <c r="AF392" s="227" t="str">
        <f>IF(TYPE(VLOOKUP(AE392,Catalogue!$F$2:$J$259,3,0))=16," ",VLOOKUP(AE392,Catalogue!$F$2:$J$259,3,0))</f>
        <v xml:space="preserve"> </v>
      </c>
      <c r="AG392" s="228">
        <f>IF(TYPE(VLOOKUP(AE392,Catalogue!$F$2:$J$259,5,0))=16,0,VLOOKUP(AE392,Catalogue!$F$2:$J$259,5,0))</f>
        <v>0</v>
      </c>
      <c r="AH392" s="227"/>
      <c r="AI392" s="228">
        <f t="shared" si="55"/>
        <v>0</v>
      </c>
      <c r="AJ392" s="228" t="s">
        <v>1499</v>
      </c>
      <c r="AK392" s="261">
        <f t="shared" si="53"/>
        <v>792800</v>
      </c>
    </row>
    <row r="393" spans="1:37">
      <c r="A393" s="402">
        <v>392</v>
      </c>
      <c r="B393" s="271"/>
      <c r="C393" s="258" t="s">
        <v>1500</v>
      </c>
      <c r="D393" s="258" t="s">
        <v>1501</v>
      </c>
      <c r="E393" s="258" t="s">
        <v>1502</v>
      </c>
      <c r="F393" s="258" t="s">
        <v>1503</v>
      </c>
      <c r="G393" s="258"/>
      <c r="H393" s="258" t="s">
        <v>937</v>
      </c>
      <c r="I393" s="258" t="s">
        <v>1489</v>
      </c>
      <c r="J393" s="258" t="s">
        <v>226</v>
      </c>
      <c r="K393" s="227" t="s">
        <v>242</v>
      </c>
      <c r="L393" s="228">
        <f>IF(TYPE(VLOOKUP(K393,Catalogue!$F$2:$J$259,5,0))=16,0,VLOOKUP(K393,Catalogue!$F$2:$J$259,5,0))</f>
        <v>40000</v>
      </c>
      <c r="M393" s="227" t="s">
        <v>337</v>
      </c>
      <c r="N393" s="228">
        <f>IF(TYPE(VLOOKUP(M393,Catalogue!$F$2:$J$259,5,0))=16,0,VLOOKUP(M393,Catalogue!$F$2:$J$259,5,0))</f>
        <v>260000</v>
      </c>
      <c r="O393" s="227" t="s">
        <v>171</v>
      </c>
      <c r="P393" s="282" t="str">
        <f>IF(TYPE(VLOOKUP(O393,Catalogue!$F$2:$J$259,3,0))=16," ",VLOOKUP(O393,Catalogue!$F$2:$J$259,3,0))</f>
        <v>m2</v>
      </c>
      <c r="Q393" s="228">
        <f>IF(TYPE(VLOOKUP(O393,Catalogue!$F$2:$J$259,5,0))=16,0,VLOOKUP(O393,Catalogue!$F$2:$J$259,5,0))</f>
        <v>235000</v>
      </c>
      <c r="R393" s="227"/>
      <c r="S393" s="282" t="str">
        <f>IF(TYPE(VLOOKUP(R393,Catalogue!$F$2:$J$259,3,0))=16," ",VLOOKUP(R393,Catalogue!$F$2:$J$259,3,0))</f>
        <v xml:space="preserve"> </v>
      </c>
      <c r="T393" s="228">
        <f>IF(TYPE(VLOOKUP(R393,Catalogue!$F$2:$J$259,5,0))=16,0,VLOOKUP(R393,Catalogue!$F$2:$J$259,5,0))</f>
        <v>0</v>
      </c>
      <c r="U393" s="227"/>
      <c r="V393" s="227" t="str">
        <f>IF(TYPE(VLOOKUP(U393,Catalogue!$F$2:$J$259,3,0))=16," ",VLOOKUP(U393,Catalogue!$F$2:$J$259,3,0))</f>
        <v xml:space="preserve"> </v>
      </c>
      <c r="W393" s="228">
        <f>IF(TYPE(VLOOKUP(U393,Catalogue!$F$2:$J$259,5,0))=16,0,VLOOKUP(U393,Catalogue!$F$2:$J$259,5,0))</f>
        <v>0</v>
      </c>
      <c r="X393" s="256">
        <v>0.96</v>
      </c>
      <c r="Y393" s="256">
        <v>0.73</v>
      </c>
      <c r="Z393" s="256">
        <v>1</v>
      </c>
      <c r="AA393" s="256">
        <f t="shared" si="54"/>
        <v>0.70079999999999998</v>
      </c>
      <c r="AB393" s="228">
        <f t="shared" si="50"/>
        <v>164688</v>
      </c>
      <c r="AC393" s="228">
        <f t="shared" si="51"/>
        <v>0</v>
      </c>
      <c r="AD393" s="228">
        <f t="shared" si="52"/>
        <v>0</v>
      </c>
      <c r="AE393" s="227"/>
      <c r="AF393" s="227" t="str">
        <f>IF(TYPE(VLOOKUP(AE393,Catalogue!$F$2:$J$259,3,0))=16," ",VLOOKUP(AE393,Catalogue!$F$2:$J$259,3,0))</f>
        <v xml:space="preserve"> </v>
      </c>
      <c r="AG393" s="228">
        <f>IF(TYPE(VLOOKUP(AE393,Catalogue!$F$2:$J$259,5,0))=16,0,VLOOKUP(AE393,Catalogue!$F$2:$J$259,5,0))</f>
        <v>0</v>
      </c>
      <c r="AH393" s="227"/>
      <c r="AI393" s="228">
        <f t="shared" si="55"/>
        <v>0</v>
      </c>
      <c r="AJ393" s="228" t="s">
        <v>939</v>
      </c>
      <c r="AK393" s="261">
        <f t="shared" si="53"/>
        <v>464688</v>
      </c>
    </row>
    <row r="394" spans="1:37">
      <c r="A394" s="402"/>
      <c r="B394" s="271"/>
      <c r="C394" s="258" t="s">
        <v>1500</v>
      </c>
      <c r="D394" s="258" t="s">
        <v>1501</v>
      </c>
      <c r="E394" s="258" t="s">
        <v>1502</v>
      </c>
      <c r="F394" s="258" t="s">
        <v>1503</v>
      </c>
      <c r="G394" s="258"/>
      <c r="H394" s="258" t="s">
        <v>937</v>
      </c>
      <c r="I394" s="258" t="s">
        <v>1489</v>
      </c>
      <c r="J394" s="258" t="s">
        <v>226</v>
      </c>
      <c r="K394" s="227"/>
      <c r="L394" s="228">
        <f>IF(TYPE(VLOOKUP(K394,Catalogue!$F$2:$J$259,5,0))=16,0,VLOOKUP(K394,Catalogue!$F$2:$J$259,5,0))</f>
        <v>0</v>
      </c>
      <c r="M394" s="227"/>
      <c r="N394" s="228">
        <f>IF(TYPE(VLOOKUP(M394,Catalogue!$F$2:$J$259,5,0))=16,0,VLOOKUP(M394,Catalogue!$F$2:$J$259,5,0))</f>
        <v>0</v>
      </c>
      <c r="O394" s="227" t="s">
        <v>171</v>
      </c>
      <c r="P394" s="282" t="str">
        <f>IF(TYPE(VLOOKUP(O394,Catalogue!$F$2:$J$259,3,0))=16," ",VLOOKUP(O394,Catalogue!$F$2:$J$259,3,0))</f>
        <v>m2</v>
      </c>
      <c r="Q394" s="228">
        <f>IF(TYPE(VLOOKUP(O394,Catalogue!$F$2:$J$259,5,0))=16,0,VLOOKUP(O394,Catalogue!$F$2:$J$259,5,0))</f>
        <v>235000</v>
      </c>
      <c r="R394" s="227"/>
      <c r="S394" s="252" t="str">
        <f>IF(TYPE(VLOOKUP(R394,Catalogue!$F$2:$J$259,3,0))=16," ",VLOOKUP(R394,Catalogue!$F$2:$J$259,3,0))</f>
        <v xml:space="preserve"> </v>
      </c>
      <c r="T394" s="228">
        <f>IF(TYPE(VLOOKUP(R394,Catalogue!$F$2:$J$259,5,0))=16,0,VLOOKUP(R394,Catalogue!$F$2:$J$259,5,0))</f>
        <v>0</v>
      </c>
      <c r="U394" s="227"/>
      <c r="V394" s="227" t="str">
        <f>IF(TYPE(VLOOKUP(U394,Catalogue!$F$2:$J$259,3,0))=16," ",VLOOKUP(U394,Catalogue!$F$2:$J$259,3,0))</f>
        <v xml:space="preserve"> </v>
      </c>
      <c r="W394" s="228">
        <f>IF(TYPE(VLOOKUP(U394,Catalogue!$F$2:$J$259,5,0))=16,0,VLOOKUP(U394,Catalogue!$F$2:$J$259,5,0))</f>
        <v>0</v>
      </c>
      <c r="X394" s="256">
        <v>2.2999999999999998</v>
      </c>
      <c r="Y394" s="256">
        <v>0.8</v>
      </c>
      <c r="Z394" s="256">
        <v>1</v>
      </c>
      <c r="AA394" s="256">
        <f t="shared" si="54"/>
        <v>1.8399999999999999</v>
      </c>
      <c r="AB394" s="228">
        <f t="shared" si="50"/>
        <v>432399.99999999994</v>
      </c>
      <c r="AC394" s="228">
        <f t="shared" si="51"/>
        <v>0</v>
      </c>
      <c r="AD394" s="228">
        <f t="shared" si="52"/>
        <v>0</v>
      </c>
      <c r="AE394" s="227"/>
      <c r="AF394" s="227" t="str">
        <f>IF(TYPE(VLOOKUP(AE394,Catalogue!$F$2:$J$259,3,0))=16," ",VLOOKUP(AE394,Catalogue!$F$2:$J$259,3,0))</f>
        <v xml:space="preserve"> </v>
      </c>
      <c r="AG394" s="228">
        <f>IF(TYPE(VLOOKUP(AE394,Catalogue!$F$2:$J$259,5,0))=16,0,VLOOKUP(AE394,Catalogue!$F$2:$J$259,5,0))</f>
        <v>0</v>
      </c>
      <c r="AH394" s="227"/>
      <c r="AI394" s="228">
        <f t="shared" si="55"/>
        <v>0</v>
      </c>
      <c r="AJ394" s="228" t="s">
        <v>927</v>
      </c>
      <c r="AK394" s="261">
        <f t="shared" si="53"/>
        <v>432399.99999999994</v>
      </c>
    </row>
    <row r="395" spans="1:37">
      <c r="A395" s="402">
        <v>393</v>
      </c>
      <c r="B395" s="271"/>
      <c r="C395" s="258" t="s">
        <v>1504</v>
      </c>
      <c r="D395" s="258" t="s">
        <v>1505</v>
      </c>
      <c r="E395" s="258" t="s">
        <v>1506</v>
      </c>
      <c r="F395" s="258" t="s">
        <v>1507</v>
      </c>
      <c r="G395" s="258"/>
      <c r="H395" s="258"/>
      <c r="I395" s="258" t="s">
        <v>1489</v>
      </c>
      <c r="J395" s="258" t="s">
        <v>226</v>
      </c>
      <c r="K395" s="227" t="s">
        <v>242</v>
      </c>
      <c r="L395" s="228">
        <f>IF(TYPE(VLOOKUP(K395,Catalogue!$F$2:$J$259,5,0))=16,0,VLOOKUP(K395,Catalogue!$F$2:$J$259,5,0))</f>
        <v>40000</v>
      </c>
      <c r="M395" s="227" t="s">
        <v>337</v>
      </c>
      <c r="N395" s="228">
        <f>IF(TYPE(VLOOKUP(M395,Catalogue!$F$2:$J$259,5,0))=16,0,VLOOKUP(M395,Catalogue!$F$2:$J$259,5,0))</f>
        <v>260000</v>
      </c>
      <c r="O395" s="227" t="s">
        <v>180</v>
      </c>
      <c r="P395" s="282" t="str">
        <f>IF(TYPE(VLOOKUP(O395,Catalogue!$F$2:$J$259,3,0))=16," ",VLOOKUP(O395,Catalogue!$F$2:$J$259,3,0))</f>
        <v>m2</v>
      </c>
      <c r="Q395" s="228">
        <f>IF(TYPE(VLOOKUP(O395,Catalogue!$F$2:$J$259,5,0))=16,0,VLOOKUP(O395,Catalogue!$F$2:$J$259,5,0))</f>
        <v>335000</v>
      </c>
      <c r="R395" s="227" t="s">
        <v>278</v>
      </c>
      <c r="S395" s="252" t="str">
        <f>IF(TYPE(VLOOKUP(R395,Catalogue!$F$2:$J$259,3,0))=16," ",VLOOKUP(R395,Catalogue!$F$2:$J$259,3,0))</f>
        <v>m2</v>
      </c>
      <c r="T395" s="228">
        <f>IF(TYPE(VLOOKUP(R395,Catalogue!$F$2:$J$259,5,0))=16,0,VLOOKUP(R395,Catalogue!$F$2:$J$259,5,0))</f>
        <v>50000</v>
      </c>
      <c r="U395" s="227"/>
      <c r="V395" s="227" t="str">
        <f>IF(TYPE(VLOOKUP(U395,Catalogue!$F$2:$J$259,3,0))=16," ",VLOOKUP(U395,Catalogue!$F$2:$J$259,3,0))</f>
        <v xml:space="preserve"> </v>
      </c>
      <c r="W395" s="228">
        <f>IF(TYPE(VLOOKUP(U395,Catalogue!$F$2:$J$259,5,0))=16,0,VLOOKUP(U395,Catalogue!$F$2:$J$259,5,0))</f>
        <v>0</v>
      </c>
      <c r="X395" s="256">
        <v>4</v>
      </c>
      <c r="Y395" s="256">
        <v>1</v>
      </c>
      <c r="Z395" s="256">
        <v>1</v>
      </c>
      <c r="AA395" s="256">
        <f t="shared" si="54"/>
        <v>4</v>
      </c>
      <c r="AB395" s="228">
        <f t="shared" si="50"/>
        <v>1340000</v>
      </c>
      <c r="AC395" s="228">
        <f t="shared" si="51"/>
        <v>200000</v>
      </c>
      <c r="AD395" s="228">
        <f t="shared" si="52"/>
        <v>0</v>
      </c>
      <c r="AE395" s="227"/>
      <c r="AF395" s="227" t="str">
        <f>IF(TYPE(VLOOKUP(AE395,Catalogue!$F$2:$J$259,3,0))=16," ",VLOOKUP(AE395,Catalogue!$F$2:$J$259,3,0))</f>
        <v xml:space="preserve"> </v>
      </c>
      <c r="AG395" s="228">
        <f>IF(TYPE(VLOOKUP(AE395,Catalogue!$F$2:$J$259,5,0))=16,0,VLOOKUP(AE395,Catalogue!$F$2:$J$259,5,0))</f>
        <v>0</v>
      </c>
      <c r="AH395" s="227"/>
      <c r="AI395" s="228">
        <f t="shared" si="55"/>
        <v>0</v>
      </c>
      <c r="AJ395" s="228" t="s">
        <v>1508</v>
      </c>
      <c r="AK395" s="261">
        <f t="shared" si="53"/>
        <v>1840000</v>
      </c>
    </row>
    <row r="396" spans="1:37">
      <c r="A396" s="402"/>
      <c r="B396" s="271"/>
      <c r="C396" s="258" t="s">
        <v>1504</v>
      </c>
      <c r="D396" s="258" t="s">
        <v>1505</v>
      </c>
      <c r="E396" s="258" t="s">
        <v>1506</v>
      </c>
      <c r="F396" s="258" t="s">
        <v>1507</v>
      </c>
      <c r="G396" s="258"/>
      <c r="H396" s="258"/>
      <c r="I396" s="258" t="s">
        <v>1489</v>
      </c>
      <c r="J396" s="258" t="s">
        <v>226</v>
      </c>
      <c r="K396" s="227"/>
      <c r="L396" s="228">
        <f>IF(TYPE(VLOOKUP(K396,Catalogue!$F$2:$J$259,5,0))=16,0,VLOOKUP(K396,Catalogue!$F$2:$J$259,5,0))</f>
        <v>0</v>
      </c>
      <c r="M396" s="227"/>
      <c r="N396" s="228">
        <f>IF(TYPE(VLOOKUP(M396,Catalogue!$F$2:$J$259,5,0))=16,0,VLOOKUP(M396,Catalogue!$F$2:$J$259,5,0))</f>
        <v>0</v>
      </c>
      <c r="O396" s="227" t="s">
        <v>156</v>
      </c>
      <c r="P396" s="282" t="str">
        <f>IF(TYPE(VLOOKUP(O396,Catalogue!$F$2:$J$259,3,0))=16," ",VLOOKUP(O396,Catalogue!$F$2:$J$259,3,0))</f>
        <v>m2</v>
      </c>
      <c r="Q396" s="228">
        <f>IF(TYPE(VLOOKUP(O396,Catalogue!$F$2:$J$259,5,0))=16,0,VLOOKUP(O396,Catalogue!$F$2:$J$259,5,0))</f>
        <v>202000</v>
      </c>
      <c r="R396" s="227" t="s">
        <v>274</v>
      </c>
      <c r="S396" s="252" t="str">
        <f>IF(TYPE(VLOOKUP(R396,Catalogue!$F$2:$J$259,3,0))=16," ",VLOOKUP(R396,Catalogue!$F$2:$J$259,3,0))</f>
        <v>m2</v>
      </c>
      <c r="T396" s="228">
        <f>IF(TYPE(VLOOKUP(R396,Catalogue!$F$2:$J$259,5,0))=16,0,VLOOKUP(R396,Catalogue!$F$2:$J$259,5,0))</f>
        <v>50000</v>
      </c>
      <c r="U396" s="227" t="s">
        <v>216</v>
      </c>
      <c r="V396" s="227" t="str">
        <f>IF(TYPE(VLOOKUP(U396,Catalogue!$F$2:$J$259,3,0))=16," ",VLOOKUP(U396,Catalogue!$F$2:$J$259,3,0))</f>
        <v>m2</v>
      </c>
      <c r="W396" s="228">
        <f>IF(TYPE(VLOOKUP(U396,Catalogue!$F$2:$J$259,5,0))=16,0,VLOOKUP(U396,Catalogue!$F$2:$J$259,5,0))</f>
        <v>145000</v>
      </c>
      <c r="X396" s="256">
        <v>1.89</v>
      </c>
      <c r="Y396" s="256">
        <v>2.58</v>
      </c>
      <c r="Z396" s="256">
        <v>1</v>
      </c>
      <c r="AA396" s="256">
        <f t="shared" si="54"/>
        <v>4.8761999999999999</v>
      </c>
      <c r="AB396" s="228">
        <f t="shared" si="50"/>
        <v>984992.4</v>
      </c>
      <c r="AC396" s="228">
        <f t="shared" si="51"/>
        <v>243810</v>
      </c>
      <c r="AD396" s="228">
        <f t="shared" si="52"/>
        <v>707049</v>
      </c>
      <c r="AE396" s="227"/>
      <c r="AF396" s="227" t="str">
        <f>IF(TYPE(VLOOKUP(AE396,Catalogue!$F$2:$J$259,3,0))=16," ",VLOOKUP(AE396,Catalogue!$F$2:$J$259,3,0))</f>
        <v xml:space="preserve"> </v>
      </c>
      <c r="AG396" s="228">
        <f>IF(TYPE(VLOOKUP(AE396,Catalogue!$F$2:$J$259,5,0))=16,0,VLOOKUP(AE396,Catalogue!$F$2:$J$259,5,0))</f>
        <v>0</v>
      </c>
      <c r="AH396" s="227"/>
      <c r="AI396" s="228">
        <f t="shared" si="55"/>
        <v>0</v>
      </c>
      <c r="AJ396" s="228" t="s">
        <v>1509</v>
      </c>
      <c r="AK396" s="261">
        <f t="shared" si="53"/>
        <v>1935851.4</v>
      </c>
    </row>
    <row r="397" spans="1:37" ht="22.5">
      <c r="A397" s="402">
        <v>394</v>
      </c>
      <c r="B397" s="271"/>
      <c r="C397" s="258" t="s">
        <v>1510</v>
      </c>
      <c r="D397" s="258" t="s">
        <v>1511</v>
      </c>
      <c r="E397" s="258" t="s">
        <v>1512</v>
      </c>
      <c r="F397" s="258" t="s">
        <v>1513</v>
      </c>
      <c r="G397" s="258"/>
      <c r="H397" s="258" t="s">
        <v>1007</v>
      </c>
      <c r="I397" s="258" t="s">
        <v>1489</v>
      </c>
      <c r="J397" s="258" t="s">
        <v>226</v>
      </c>
      <c r="K397" s="227" t="s">
        <v>242</v>
      </c>
      <c r="L397" s="228">
        <f>IF(TYPE(VLOOKUP(K397,Catalogue!$F$2:$J$259,5,0))=16,0,VLOOKUP(K397,Catalogue!$F$2:$J$259,5,0))</f>
        <v>40000</v>
      </c>
      <c r="M397" s="227" t="s">
        <v>337</v>
      </c>
      <c r="N397" s="228">
        <f>IF(TYPE(VLOOKUP(M397,Catalogue!$F$2:$J$259,5,0))=16,0,VLOOKUP(M397,Catalogue!$F$2:$J$259,5,0))</f>
        <v>260000</v>
      </c>
      <c r="O397" s="227" t="s">
        <v>180</v>
      </c>
      <c r="P397" s="282" t="str">
        <f>IF(TYPE(VLOOKUP(O397,Catalogue!$F$2:$J$259,3,0))=16," ",VLOOKUP(O397,Catalogue!$F$2:$J$259,3,0))</f>
        <v>m2</v>
      </c>
      <c r="Q397" s="228">
        <f>IF(TYPE(VLOOKUP(O397,Catalogue!$F$2:$J$259,5,0))=16,0,VLOOKUP(O397,Catalogue!$F$2:$J$259,5,0))</f>
        <v>335000</v>
      </c>
      <c r="R397" s="227" t="s">
        <v>278</v>
      </c>
      <c r="S397" s="252" t="str">
        <f>IF(TYPE(VLOOKUP(R397,Catalogue!$F$2:$J$259,3,0))=16," ",VLOOKUP(R397,Catalogue!$F$2:$J$259,3,0))</f>
        <v>m2</v>
      </c>
      <c r="T397" s="228">
        <f>IF(TYPE(VLOOKUP(R397,Catalogue!$F$2:$J$259,5,0))=16,0,VLOOKUP(R397,Catalogue!$F$2:$J$259,5,0))</f>
        <v>50000</v>
      </c>
      <c r="U397" s="227"/>
      <c r="V397" s="227" t="str">
        <f>IF(TYPE(VLOOKUP(U397,Catalogue!$F$2:$J$259,3,0))=16," ",VLOOKUP(U397,Catalogue!$F$2:$J$259,3,0))</f>
        <v xml:space="preserve"> </v>
      </c>
      <c r="W397" s="228">
        <f>IF(TYPE(VLOOKUP(U397,Catalogue!$F$2:$J$259,5,0))=16,0,VLOOKUP(U397,Catalogue!$F$2:$J$259,5,0))</f>
        <v>0</v>
      </c>
      <c r="X397" s="256">
        <v>1.56</v>
      </c>
      <c r="Y397" s="256">
        <v>0.54</v>
      </c>
      <c r="Z397" s="256">
        <v>1</v>
      </c>
      <c r="AA397" s="256">
        <f t="shared" si="54"/>
        <v>0.84240000000000004</v>
      </c>
      <c r="AB397" s="228">
        <f t="shared" si="50"/>
        <v>282204</v>
      </c>
      <c r="AC397" s="228">
        <f t="shared" si="51"/>
        <v>42120</v>
      </c>
      <c r="AD397" s="228">
        <f t="shared" si="52"/>
        <v>0</v>
      </c>
      <c r="AE397" s="227"/>
      <c r="AF397" s="227" t="str">
        <f>IF(TYPE(VLOOKUP(AE397,Catalogue!$F$2:$J$259,3,0))=16," ",VLOOKUP(AE397,Catalogue!$F$2:$J$259,3,0))</f>
        <v xml:space="preserve"> </v>
      </c>
      <c r="AG397" s="228">
        <f>IF(TYPE(VLOOKUP(AE397,Catalogue!$F$2:$J$259,5,0))=16,0,VLOOKUP(AE397,Catalogue!$F$2:$J$259,5,0))</f>
        <v>0</v>
      </c>
      <c r="AH397" s="227"/>
      <c r="AI397" s="228">
        <f t="shared" si="55"/>
        <v>0</v>
      </c>
      <c r="AJ397" s="228" t="s">
        <v>924</v>
      </c>
      <c r="AK397" s="261">
        <f t="shared" si="53"/>
        <v>624324</v>
      </c>
    </row>
    <row r="398" spans="1:37" ht="22.5">
      <c r="A398" s="402"/>
      <c r="B398" s="271"/>
      <c r="C398" s="258" t="s">
        <v>1510</v>
      </c>
      <c r="D398" s="258" t="s">
        <v>1511</v>
      </c>
      <c r="E398" s="258" t="s">
        <v>1512</v>
      </c>
      <c r="F398" s="258" t="s">
        <v>1513</v>
      </c>
      <c r="G398" s="258"/>
      <c r="H398" s="258" t="s">
        <v>1007</v>
      </c>
      <c r="I398" s="258" t="s">
        <v>1489</v>
      </c>
      <c r="J398" s="258" t="s">
        <v>226</v>
      </c>
      <c r="K398" s="227"/>
      <c r="L398" s="228">
        <f>IF(TYPE(VLOOKUP(K398,Catalogue!$F$2:$J$259,5,0))=16,0,VLOOKUP(K398,Catalogue!$F$2:$J$259,5,0))</f>
        <v>0</v>
      </c>
      <c r="M398" s="227"/>
      <c r="N398" s="228">
        <f>IF(TYPE(VLOOKUP(M398,Catalogue!$F$2:$J$259,5,0))=16,0,VLOOKUP(M398,Catalogue!$F$2:$J$259,5,0))</f>
        <v>0</v>
      </c>
      <c r="O398" s="227" t="s">
        <v>180</v>
      </c>
      <c r="P398" s="282" t="str">
        <f>IF(TYPE(VLOOKUP(O398,Catalogue!$F$2:$J$259,3,0))=16," ",VLOOKUP(O398,Catalogue!$F$2:$J$259,3,0))</f>
        <v>m2</v>
      </c>
      <c r="Q398" s="228">
        <f>IF(TYPE(VLOOKUP(O398,Catalogue!$F$2:$J$259,5,0))=16,0,VLOOKUP(O398,Catalogue!$F$2:$J$259,5,0))</f>
        <v>335000</v>
      </c>
      <c r="R398" s="227" t="s">
        <v>278</v>
      </c>
      <c r="S398" s="252" t="str">
        <f>IF(TYPE(VLOOKUP(R398,Catalogue!$F$2:$J$259,3,0))=16," ",VLOOKUP(R398,Catalogue!$F$2:$J$259,3,0))</f>
        <v>m2</v>
      </c>
      <c r="T398" s="228">
        <f>IF(TYPE(VLOOKUP(R398,Catalogue!$F$2:$J$259,5,0))=16,0,VLOOKUP(R398,Catalogue!$F$2:$J$259,5,0))</f>
        <v>50000</v>
      </c>
      <c r="U398" s="227"/>
      <c r="V398" s="227" t="str">
        <f>IF(TYPE(VLOOKUP(U398,Catalogue!$F$2:$J$259,3,0))=16," ",VLOOKUP(U398,Catalogue!$F$2:$J$259,3,0))</f>
        <v xml:space="preserve"> </v>
      </c>
      <c r="W398" s="228">
        <f>IF(TYPE(VLOOKUP(U398,Catalogue!$F$2:$J$259,5,0))=16,0,VLOOKUP(U398,Catalogue!$F$2:$J$259,5,0))</f>
        <v>0</v>
      </c>
      <c r="X398" s="256">
        <v>0.68</v>
      </c>
      <c r="Y398" s="256">
        <v>0.4</v>
      </c>
      <c r="Z398" s="256">
        <v>1</v>
      </c>
      <c r="AA398" s="256">
        <f t="shared" si="54"/>
        <v>0.27200000000000002</v>
      </c>
      <c r="AB398" s="228">
        <f t="shared" si="50"/>
        <v>91120</v>
      </c>
      <c r="AC398" s="228">
        <f t="shared" si="51"/>
        <v>13600.000000000002</v>
      </c>
      <c r="AD398" s="228">
        <f t="shared" si="52"/>
        <v>0</v>
      </c>
      <c r="AE398" s="227"/>
      <c r="AF398" s="227" t="str">
        <f>IF(TYPE(VLOOKUP(AE398,Catalogue!$F$2:$J$259,3,0))=16," ",VLOOKUP(AE398,Catalogue!$F$2:$J$259,3,0))</f>
        <v xml:space="preserve"> </v>
      </c>
      <c r="AG398" s="228">
        <f>IF(TYPE(VLOOKUP(AE398,Catalogue!$F$2:$J$259,5,0))=16,0,VLOOKUP(AE398,Catalogue!$F$2:$J$259,5,0))</f>
        <v>0</v>
      </c>
      <c r="AH398" s="227"/>
      <c r="AI398" s="228">
        <f t="shared" si="55"/>
        <v>0</v>
      </c>
      <c r="AJ398" s="228" t="s">
        <v>920</v>
      </c>
      <c r="AK398" s="261">
        <f t="shared" si="53"/>
        <v>104720</v>
      </c>
    </row>
    <row r="399" spans="1:37" ht="22.5">
      <c r="A399" s="402"/>
      <c r="B399" s="271"/>
      <c r="C399" s="258" t="s">
        <v>1510</v>
      </c>
      <c r="D399" s="258" t="s">
        <v>1511</v>
      </c>
      <c r="E399" s="258" t="s">
        <v>1512</v>
      </c>
      <c r="F399" s="258" t="s">
        <v>1513</v>
      </c>
      <c r="G399" s="258"/>
      <c r="H399" s="258" t="s">
        <v>1007</v>
      </c>
      <c r="I399" s="258" t="s">
        <v>1489</v>
      </c>
      <c r="J399" s="258" t="s">
        <v>226</v>
      </c>
      <c r="K399" s="227"/>
      <c r="L399" s="228">
        <f>IF(TYPE(VLOOKUP(K399,Catalogue!$F$2:$J$259,5,0))=16,0,VLOOKUP(K399,Catalogue!$F$2:$J$259,5,0))</f>
        <v>0</v>
      </c>
      <c r="M399" s="227"/>
      <c r="N399" s="228">
        <f>IF(TYPE(VLOOKUP(M399,Catalogue!$F$2:$J$259,5,0))=16,0,VLOOKUP(M399,Catalogue!$F$2:$J$259,5,0))</f>
        <v>0</v>
      </c>
      <c r="O399" s="227" t="s">
        <v>180</v>
      </c>
      <c r="P399" s="282" t="str">
        <f>IF(TYPE(VLOOKUP(O399,Catalogue!$F$2:$J$259,3,0))=16," ",VLOOKUP(O399,Catalogue!$F$2:$J$259,3,0))</f>
        <v>m2</v>
      </c>
      <c r="Q399" s="228">
        <f>IF(TYPE(VLOOKUP(O399,Catalogue!$F$2:$J$259,5,0))=16,0,VLOOKUP(O399,Catalogue!$F$2:$J$259,5,0))</f>
        <v>335000</v>
      </c>
      <c r="R399" s="227" t="s">
        <v>278</v>
      </c>
      <c r="S399" s="252" t="str">
        <f>IF(TYPE(VLOOKUP(R399,Catalogue!$F$2:$J$259,3,0))=16," ",VLOOKUP(R399,Catalogue!$F$2:$J$259,3,0))</f>
        <v>m2</v>
      </c>
      <c r="T399" s="228">
        <f>IF(TYPE(VLOOKUP(R399,Catalogue!$F$2:$J$259,5,0))=16,0,VLOOKUP(R399,Catalogue!$F$2:$J$259,5,0))</f>
        <v>50000</v>
      </c>
      <c r="U399" s="227"/>
      <c r="V399" s="227" t="str">
        <f>IF(TYPE(VLOOKUP(U399,Catalogue!$F$2:$J$259,3,0))=16," ",VLOOKUP(U399,Catalogue!$F$2:$J$259,3,0))</f>
        <v xml:space="preserve"> </v>
      </c>
      <c r="W399" s="228">
        <f>IF(TYPE(VLOOKUP(U399,Catalogue!$F$2:$J$259,5,0))=16,0,VLOOKUP(U399,Catalogue!$F$2:$J$259,5,0))</f>
        <v>0</v>
      </c>
      <c r="X399" s="256">
        <v>0.92</v>
      </c>
      <c r="Y399" s="256">
        <v>0.92</v>
      </c>
      <c r="Z399" s="256">
        <v>1</v>
      </c>
      <c r="AA399" s="256">
        <f t="shared" si="54"/>
        <v>0.84640000000000004</v>
      </c>
      <c r="AB399" s="228">
        <f t="shared" ref="AB399:AB425" si="56">AA399*Q399</f>
        <v>283544</v>
      </c>
      <c r="AC399" s="228">
        <f t="shared" ref="AC399:AC425" si="57">T399*AA399</f>
        <v>42320</v>
      </c>
      <c r="AD399" s="228">
        <f t="shared" ref="AD399:AD425" si="58">W399*AA399</f>
        <v>0</v>
      </c>
      <c r="AE399" s="227"/>
      <c r="AF399" s="227" t="str">
        <f>IF(TYPE(VLOOKUP(AE399,Catalogue!$F$2:$J$259,3,0))=16," ",VLOOKUP(AE399,Catalogue!$F$2:$J$259,3,0))</f>
        <v xml:space="preserve"> </v>
      </c>
      <c r="AG399" s="228">
        <f>IF(TYPE(VLOOKUP(AE399,Catalogue!$F$2:$J$259,5,0))=16,0,VLOOKUP(AE399,Catalogue!$F$2:$J$259,5,0))</f>
        <v>0</v>
      </c>
      <c r="AH399" s="227"/>
      <c r="AI399" s="228">
        <f t="shared" si="55"/>
        <v>0</v>
      </c>
      <c r="AJ399" s="228" t="s">
        <v>987</v>
      </c>
      <c r="AK399" s="261">
        <f t="shared" ref="AK399:AK425" si="59">AI399+AC399+AD399+AB399+L399+N399</f>
        <v>325864</v>
      </c>
    </row>
    <row r="400" spans="1:37" ht="22.5">
      <c r="A400" s="402"/>
      <c r="B400" s="271"/>
      <c r="C400" s="258" t="s">
        <v>1510</v>
      </c>
      <c r="D400" s="258" t="s">
        <v>1511</v>
      </c>
      <c r="E400" s="258" t="s">
        <v>1512</v>
      </c>
      <c r="F400" s="258" t="s">
        <v>1513</v>
      </c>
      <c r="G400" s="258"/>
      <c r="H400" s="258" t="s">
        <v>1007</v>
      </c>
      <c r="I400" s="258" t="s">
        <v>1489</v>
      </c>
      <c r="J400" s="258" t="s">
        <v>226</v>
      </c>
      <c r="K400" s="227"/>
      <c r="L400" s="228">
        <f>IF(TYPE(VLOOKUP(K400,Catalogue!$F$2:$J$259,5,0))=16,0,VLOOKUP(K400,Catalogue!$F$2:$J$259,5,0))</f>
        <v>0</v>
      </c>
      <c r="M400" s="227"/>
      <c r="N400" s="228">
        <f>IF(TYPE(VLOOKUP(M400,Catalogue!$F$2:$J$259,5,0))=16,0,VLOOKUP(M400,Catalogue!$F$2:$J$259,5,0))</f>
        <v>0</v>
      </c>
      <c r="O400" s="227" t="s">
        <v>171</v>
      </c>
      <c r="P400" s="282" t="str">
        <f>IF(TYPE(VLOOKUP(O400,Catalogue!$F$2:$J$259,3,0))=16," ",VLOOKUP(O400,Catalogue!$F$2:$J$259,3,0))</f>
        <v>m2</v>
      </c>
      <c r="Q400" s="228">
        <f>IF(TYPE(VLOOKUP(O400,Catalogue!$F$2:$J$259,5,0))=16,0,VLOOKUP(O400,Catalogue!$F$2:$J$259,5,0))</f>
        <v>235000</v>
      </c>
      <c r="R400" s="227"/>
      <c r="S400" s="252" t="str">
        <f>IF(TYPE(VLOOKUP(R400,Catalogue!$F$2:$J$259,3,0))=16," ",VLOOKUP(R400,Catalogue!$F$2:$J$259,3,0))</f>
        <v xml:space="preserve"> </v>
      </c>
      <c r="T400" s="228">
        <f>IF(TYPE(VLOOKUP(R400,Catalogue!$F$2:$J$259,5,0))=16,0,VLOOKUP(R400,Catalogue!$F$2:$J$259,5,0))</f>
        <v>0</v>
      </c>
      <c r="U400" s="227"/>
      <c r="V400" s="227" t="str">
        <f>IF(TYPE(VLOOKUP(U400,Catalogue!$F$2:$J$259,3,0))=16," ",VLOOKUP(U400,Catalogue!$F$2:$J$259,3,0))</f>
        <v xml:space="preserve"> </v>
      </c>
      <c r="W400" s="228">
        <f>IF(TYPE(VLOOKUP(U400,Catalogue!$F$2:$J$259,5,0))=16,0,VLOOKUP(U400,Catalogue!$F$2:$J$259,5,0))</f>
        <v>0</v>
      </c>
      <c r="X400" s="256">
        <v>0.73</v>
      </c>
      <c r="Y400" s="256">
        <v>0.78</v>
      </c>
      <c r="Z400" s="256">
        <v>1</v>
      </c>
      <c r="AA400" s="256">
        <f t="shared" si="54"/>
        <v>0.56940000000000002</v>
      </c>
      <c r="AB400" s="228">
        <f t="shared" si="56"/>
        <v>133809</v>
      </c>
      <c r="AC400" s="228">
        <f t="shared" si="57"/>
        <v>0</v>
      </c>
      <c r="AD400" s="228">
        <f t="shared" si="58"/>
        <v>0</v>
      </c>
      <c r="AE400" s="227"/>
      <c r="AF400" s="227" t="str">
        <f>IF(TYPE(VLOOKUP(AE400,Catalogue!$F$2:$J$259,3,0))=16," ",VLOOKUP(AE400,Catalogue!$F$2:$J$259,3,0))</f>
        <v xml:space="preserve"> </v>
      </c>
      <c r="AG400" s="228">
        <f>IF(TYPE(VLOOKUP(AE400,Catalogue!$F$2:$J$259,5,0))=16,0,VLOOKUP(AE400,Catalogue!$F$2:$J$259,5,0))</f>
        <v>0</v>
      </c>
      <c r="AH400" s="227"/>
      <c r="AI400" s="228">
        <f t="shared" si="55"/>
        <v>0</v>
      </c>
      <c r="AJ400" s="228" t="s">
        <v>939</v>
      </c>
      <c r="AK400" s="261">
        <f t="shared" si="59"/>
        <v>133809</v>
      </c>
    </row>
    <row r="401" spans="1:37">
      <c r="A401" s="402">
        <v>395</v>
      </c>
      <c r="B401" s="271"/>
      <c r="C401" s="258" t="s">
        <v>1514</v>
      </c>
      <c r="D401" s="258" t="s">
        <v>1515</v>
      </c>
      <c r="E401" s="258" t="s">
        <v>1516</v>
      </c>
      <c r="F401" s="258" t="s">
        <v>1517</v>
      </c>
      <c r="G401" s="258"/>
      <c r="H401" s="258" t="s">
        <v>1518</v>
      </c>
      <c r="I401" s="258" t="s">
        <v>1489</v>
      </c>
      <c r="J401" s="258" t="s">
        <v>226</v>
      </c>
      <c r="K401" s="227" t="s">
        <v>242</v>
      </c>
      <c r="L401" s="228">
        <f>IF(TYPE(VLOOKUP(K401,Catalogue!$F$2:$J$259,5,0))=16,0,VLOOKUP(K401,Catalogue!$F$2:$J$259,5,0))</f>
        <v>40000</v>
      </c>
      <c r="M401" s="227" t="s">
        <v>337</v>
      </c>
      <c r="N401" s="228">
        <f>IF(TYPE(VLOOKUP(M401,Catalogue!$F$2:$J$259,5,0))=16,0,VLOOKUP(M401,Catalogue!$F$2:$J$259,5,0))</f>
        <v>260000</v>
      </c>
      <c r="O401" s="227" t="s">
        <v>180</v>
      </c>
      <c r="P401" s="282" t="str">
        <f>IF(TYPE(VLOOKUP(O401,Catalogue!$F$2:$J$259,3,0))=16," ",VLOOKUP(O401,Catalogue!$F$2:$J$259,3,0))</f>
        <v>m2</v>
      </c>
      <c r="Q401" s="228">
        <f>IF(TYPE(VLOOKUP(O401,Catalogue!$F$2:$J$259,5,0))=16,0,VLOOKUP(O401,Catalogue!$F$2:$J$259,5,0))</f>
        <v>335000</v>
      </c>
      <c r="R401" s="227" t="s">
        <v>278</v>
      </c>
      <c r="S401" s="252" t="str">
        <f>IF(TYPE(VLOOKUP(R401,Catalogue!$F$2:$J$259,3,0))=16," ",VLOOKUP(R401,Catalogue!$F$2:$J$259,3,0))</f>
        <v>m2</v>
      </c>
      <c r="T401" s="228">
        <f>IF(TYPE(VLOOKUP(R401,Catalogue!$F$2:$J$259,5,0))=16,0,VLOOKUP(R401,Catalogue!$F$2:$J$259,5,0))</f>
        <v>50000</v>
      </c>
      <c r="U401" s="227"/>
      <c r="V401" s="227" t="str">
        <f>IF(TYPE(VLOOKUP(U401,Catalogue!$F$2:$J$259,3,0))=16," ",VLOOKUP(U401,Catalogue!$F$2:$J$259,3,0))</f>
        <v xml:space="preserve"> </v>
      </c>
      <c r="W401" s="228">
        <f>IF(TYPE(VLOOKUP(U401,Catalogue!$F$2:$J$259,5,0))=16,0,VLOOKUP(U401,Catalogue!$F$2:$J$259,5,0))</f>
        <v>0</v>
      </c>
      <c r="X401" s="256">
        <v>2.83</v>
      </c>
      <c r="Y401" s="256">
        <v>1.1000000000000001</v>
      </c>
      <c r="Z401" s="256">
        <v>1</v>
      </c>
      <c r="AA401" s="256">
        <f t="shared" si="54"/>
        <v>3.1130000000000004</v>
      </c>
      <c r="AB401" s="228">
        <f t="shared" si="56"/>
        <v>1042855.0000000001</v>
      </c>
      <c r="AC401" s="228">
        <f t="shared" si="57"/>
        <v>155650.00000000003</v>
      </c>
      <c r="AD401" s="228">
        <f t="shared" si="58"/>
        <v>0</v>
      </c>
      <c r="AE401" s="227"/>
      <c r="AF401" s="227" t="str">
        <f>IF(TYPE(VLOOKUP(AE401,Catalogue!$F$2:$J$259,3,0))=16," ",VLOOKUP(AE401,Catalogue!$F$2:$J$259,3,0))</f>
        <v xml:space="preserve"> </v>
      </c>
      <c r="AG401" s="228">
        <f>IF(TYPE(VLOOKUP(AE401,Catalogue!$F$2:$J$259,5,0))=16,0,VLOOKUP(AE401,Catalogue!$F$2:$J$259,5,0))</f>
        <v>0</v>
      </c>
      <c r="AH401" s="227"/>
      <c r="AI401" s="228">
        <f t="shared" si="55"/>
        <v>0</v>
      </c>
      <c r="AJ401" s="228" t="s">
        <v>1519</v>
      </c>
      <c r="AK401" s="261">
        <f t="shared" si="59"/>
        <v>1498505.0000000002</v>
      </c>
    </row>
    <row r="402" spans="1:37">
      <c r="A402" s="402"/>
      <c r="B402" s="271"/>
      <c r="C402" s="258" t="s">
        <v>1514</v>
      </c>
      <c r="D402" s="258" t="s">
        <v>1515</v>
      </c>
      <c r="E402" s="258" t="s">
        <v>1516</v>
      </c>
      <c r="F402" s="258" t="s">
        <v>1517</v>
      </c>
      <c r="G402" s="258"/>
      <c r="H402" s="258" t="s">
        <v>1518</v>
      </c>
      <c r="I402" s="258" t="s">
        <v>1489</v>
      </c>
      <c r="J402" s="258" t="s">
        <v>226</v>
      </c>
      <c r="K402" s="227"/>
      <c r="L402" s="228">
        <f>IF(TYPE(VLOOKUP(K402,Catalogue!$F$2:$J$259,5,0))=16,0,VLOOKUP(K402,Catalogue!$F$2:$J$259,5,0))</f>
        <v>0</v>
      </c>
      <c r="M402" s="227"/>
      <c r="N402" s="228">
        <f>IF(TYPE(VLOOKUP(M402,Catalogue!$F$2:$J$259,5,0))=16,0,VLOOKUP(M402,Catalogue!$F$2:$J$259,5,0))</f>
        <v>0</v>
      </c>
      <c r="O402" s="227" t="s">
        <v>171</v>
      </c>
      <c r="P402" s="282" t="str">
        <f>IF(TYPE(VLOOKUP(O402,Catalogue!$F$2:$J$259,3,0))=16," ",VLOOKUP(O402,Catalogue!$F$2:$J$259,3,0))</f>
        <v>m2</v>
      </c>
      <c r="Q402" s="228">
        <f>IF(TYPE(VLOOKUP(O402,Catalogue!$F$2:$J$259,5,0))=16,0,VLOOKUP(O402,Catalogue!$F$2:$J$259,5,0))</f>
        <v>235000</v>
      </c>
      <c r="R402" s="227"/>
      <c r="S402" s="252" t="str">
        <f>IF(TYPE(VLOOKUP(R402,Catalogue!$F$2:$J$259,3,0))=16," ",VLOOKUP(R402,Catalogue!$F$2:$J$259,3,0))</f>
        <v xml:space="preserve"> </v>
      </c>
      <c r="T402" s="228">
        <f>IF(TYPE(VLOOKUP(R402,Catalogue!$F$2:$J$259,5,0))=16,0,VLOOKUP(R402,Catalogue!$F$2:$J$259,5,0))</f>
        <v>0</v>
      </c>
      <c r="U402" s="227"/>
      <c r="V402" s="227" t="str">
        <f>IF(TYPE(VLOOKUP(U402,Catalogue!$F$2:$J$259,3,0))=16," ",VLOOKUP(U402,Catalogue!$F$2:$J$259,3,0))</f>
        <v xml:space="preserve"> </v>
      </c>
      <c r="W402" s="228">
        <f>IF(TYPE(VLOOKUP(U402,Catalogue!$F$2:$J$259,5,0))=16,0,VLOOKUP(U402,Catalogue!$F$2:$J$259,5,0))</f>
        <v>0</v>
      </c>
      <c r="X402" s="256">
        <v>1.55</v>
      </c>
      <c r="Y402" s="256">
        <v>0.56999999999999995</v>
      </c>
      <c r="Z402" s="256">
        <v>1</v>
      </c>
      <c r="AA402" s="256">
        <f t="shared" si="54"/>
        <v>0.88349999999999995</v>
      </c>
      <c r="AB402" s="228">
        <f t="shared" si="56"/>
        <v>207622.5</v>
      </c>
      <c r="AC402" s="228">
        <f t="shared" si="57"/>
        <v>0</v>
      </c>
      <c r="AD402" s="228">
        <f t="shared" si="58"/>
        <v>0</v>
      </c>
      <c r="AE402" s="227"/>
      <c r="AF402" s="227" t="str">
        <f>IF(TYPE(VLOOKUP(AE402,Catalogue!$F$2:$J$259,3,0))=16," ",VLOOKUP(AE402,Catalogue!$F$2:$J$259,3,0))</f>
        <v xml:space="preserve"> </v>
      </c>
      <c r="AG402" s="228">
        <f>IF(TYPE(VLOOKUP(AE402,Catalogue!$F$2:$J$259,5,0))=16,0,VLOOKUP(AE402,Catalogue!$F$2:$J$259,5,0))</f>
        <v>0</v>
      </c>
      <c r="AH402" s="227"/>
      <c r="AI402" s="228">
        <f t="shared" si="55"/>
        <v>0</v>
      </c>
      <c r="AJ402" s="228" t="s">
        <v>939</v>
      </c>
      <c r="AK402" s="261">
        <f t="shared" si="59"/>
        <v>207622.5</v>
      </c>
    </row>
    <row r="403" spans="1:37">
      <c r="A403" s="400">
        <v>396</v>
      </c>
      <c r="B403" s="271"/>
      <c r="C403" s="258" t="s">
        <v>1520</v>
      </c>
      <c r="D403" s="258" t="s">
        <v>1521</v>
      </c>
      <c r="E403" s="258" t="s">
        <v>1522</v>
      </c>
      <c r="F403" s="258" t="s">
        <v>1517</v>
      </c>
      <c r="G403" s="258"/>
      <c r="H403" s="258" t="s">
        <v>1518</v>
      </c>
      <c r="I403" s="258" t="s">
        <v>1489</v>
      </c>
      <c r="J403" s="258" t="s">
        <v>226</v>
      </c>
      <c r="K403" s="227" t="s">
        <v>242</v>
      </c>
      <c r="L403" s="228">
        <f>IF(TYPE(VLOOKUP(K403,Catalogue!$F$2:$J$259,5,0))=16,0,VLOOKUP(K403,Catalogue!$F$2:$J$259,5,0))</f>
        <v>40000</v>
      </c>
      <c r="M403" s="227" t="s">
        <v>337</v>
      </c>
      <c r="N403" s="228">
        <f>IF(TYPE(VLOOKUP(M403,Catalogue!$F$2:$J$259,5,0))=16,0,VLOOKUP(M403,Catalogue!$F$2:$J$259,5,0))</f>
        <v>260000</v>
      </c>
      <c r="O403" s="227" t="s">
        <v>180</v>
      </c>
      <c r="P403" s="282" t="str">
        <f>IF(TYPE(VLOOKUP(O403,Catalogue!$F$2:$J$259,3,0))=16," ",VLOOKUP(O403,Catalogue!$F$2:$J$259,3,0))</f>
        <v>m2</v>
      </c>
      <c r="Q403" s="228">
        <f>IF(TYPE(VLOOKUP(O403,Catalogue!$F$2:$J$259,5,0))=16,0,VLOOKUP(O403,Catalogue!$F$2:$J$259,5,0))</f>
        <v>335000</v>
      </c>
      <c r="R403" s="227" t="s">
        <v>278</v>
      </c>
      <c r="S403" s="252" t="str">
        <f>IF(TYPE(VLOOKUP(R403,Catalogue!$F$2:$J$259,3,0))=16," ",VLOOKUP(R403,Catalogue!$F$2:$J$259,3,0))</f>
        <v>m2</v>
      </c>
      <c r="T403" s="228">
        <f>IF(TYPE(VLOOKUP(R403,Catalogue!$F$2:$J$259,5,0))=16,0,VLOOKUP(R403,Catalogue!$F$2:$J$259,5,0))</f>
        <v>50000</v>
      </c>
      <c r="U403" s="227"/>
      <c r="V403" s="227" t="str">
        <f>IF(TYPE(VLOOKUP(U403,Catalogue!$F$2:$J$259,3,0))=16," ",VLOOKUP(U403,Catalogue!$F$2:$J$259,3,0))</f>
        <v xml:space="preserve"> </v>
      </c>
      <c r="W403" s="228">
        <f>IF(TYPE(VLOOKUP(U403,Catalogue!$F$2:$J$259,5,0))=16,0,VLOOKUP(U403,Catalogue!$F$2:$J$259,5,0))</f>
        <v>0</v>
      </c>
      <c r="X403" s="256">
        <v>2</v>
      </c>
      <c r="Y403" s="256">
        <v>0.7</v>
      </c>
      <c r="Z403" s="256">
        <v>1</v>
      </c>
      <c r="AA403" s="256">
        <f t="shared" si="54"/>
        <v>1.4</v>
      </c>
      <c r="AB403" s="228">
        <f t="shared" si="56"/>
        <v>468999.99999999994</v>
      </c>
      <c r="AC403" s="228">
        <f t="shared" si="57"/>
        <v>70000</v>
      </c>
      <c r="AD403" s="228">
        <f t="shared" si="58"/>
        <v>0</v>
      </c>
      <c r="AE403" s="227"/>
      <c r="AF403" s="227" t="str">
        <f>IF(TYPE(VLOOKUP(AE403,Catalogue!$F$2:$J$259,3,0))=16," ",VLOOKUP(AE403,Catalogue!$F$2:$J$259,3,0))</f>
        <v xml:space="preserve"> </v>
      </c>
      <c r="AG403" s="228">
        <f>IF(TYPE(VLOOKUP(AE403,Catalogue!$F$2:$J$259,5,0))=16,0,VLOOKUP(AE403,Catalogue!$F$2:$J$259,5,0))</f>
        <v>0</v>
      </c>
      <c r="AH403" s="227"/>
      <c r="AI403" s="228">
        <f t="shared" si="55"/>
        <v>0</v>
      </c>
      <c r="AJ403" s="228" t="s">
        <v>1523</v>
      </c>
      <c r="AK403" s="261">
        <f t="shared" si="59"/>
        <v>839000</v>
      </c>
    </row>
    <row r="404" spans="1:37">
      <c r="A404" s="401"/>
      <c r="B404" s="271"/>
      <c r="C404" s="258" t="s">
        <v>1520</v>
      </c>
      <c r="D404" s="258" t="s">
        <v>1521</v>
      </c>
      <c r="E404" s="258" t="s">
        <v>1522</v>
      </c>
      <c r="F404" s="258" t="s">
        <v>1517</v>
      </c>
      <c r="G404" s="258"/>
      <c r="H404" s="258" t="s">
        <v>1518</v>
      </c>
      <c r="I404" s="258" t="s">
        <v>1489</v>
      </c>
      <c r="J404" s="258" t="s">
        <v>226</v>
      </c>
      <c r="K404" s="227"/>
      <c r="L404" s="228">
        <f>IF(TYPE(VLOOKUP(K404,Catalogue!$F$2:$J$259,5,0))=16,0,VLOOKUP(K404,Catalogue!$F$2:$J$259,5,0))</f>
        <v>0</v>
      </c>
      <c r="M404" s="227"/>
      <c r="N404" s="228">
        <f>IF(TYPE(VLOOKUP(M404,Catalogue!$F$2:$J$259,5,0))=16,0,VLOOKUP(M404,Catalogue!$F$2:$J$259,5,0))</f>
        <v>0</v>
      </c>
      <c r="O404" s="227" t="s">
        <v>180</v>
      </c>
      <c r="P404" s="282" t="str">
        <f>IF(TYPE(VLOOKUP(O404,Catalogue!$F$2:$J$259,3,0))=16," ",VLOOKUP(O404,Catalogue!$F$2:$J$259,3,0))</f>
        <v>m2</v>
      </c>
      <c r="Q404" s="228">
        <f>IF(TYPE(VLOOKUP(O404,Catalogue!$F$2:$J$259,5,0))=16,0,VLOOKUP(O404,Catalogue!$F$2:$J$259,5,0))</f>
        <v>335000</v>
      </c>
      <c r="R404" s="227" t="s">
        <v>278</v>
      </c>
      <c r="S404" s="252" t="str">
        <f>IF(TYPE(VLOOKUP(R404,Catalogue!$F$2:$J$259,3,0))=16," ",VLOOKUP(R404,Catalogue!$F$2:$J$259,3,0))</f>
        <v>m2</v>
      </c>
      <c r="T404" s="228">
        <f>IF(TYPE(VLOOKUP(R404,Catalogue!$F$2:$J$259,5,0))=16,0,VLOOKUP(R404,Catalogue!$F$2:$J$259,5,0))</f>
        <v>50000</v>
      </c>
      <c r="U404" s="227"/>
      <c r="V404" s="227" t="str">
        <f>IF(TYPE(VLOOKUP(U404,Catalogue!$F$2:$J$259,3,0))=16," ",VLOOKUP(U404,Catalogue!$F$2:$J$259,3,0))</f>
        <v xml:space="preserve"> </v>
      </c>
      <c r="W404" s="228">
        <f>IF(TYPE(VLOOKUP(U404,Catalogue!$F$2:$J$259,5,0))=16,0,VLOOKUP(U404,Catalogue!$F$2:$J$259,5,0))</f>
        <v>0</v>
      </c>
      <c r="X404" s="256">
        <v>0.9</v>
      </c>
      <c r="Y404" s="256">
        <v>0.96</v>
      </c>
      <c r="Z404" s="256">
        <v>1</v>
      </c>
      <c r="AA404" s="256">
        <f t="shared" si="54"/>
        <v>0.86399999999999999</v>
      </c>
      <c r="AB404" s="228">
        <f t="shared" si="56"/>
        <v>289440</v>
      </c>
      <c r="AC404" s="228">
        <f t="shared" si="57"/>
        <v>43200</v>
      </c>
      <c r="AD404" s="228">
        <f t="shared" si="58"/>
        <v>0</v>
      </c>
      <c r="AE404" s="227"/>
      <c r="AF404" s="227" t="str">
        <f>IF(TYPE(VLOOKUP(AE404,Catalogue!$F$2:$J$259,3,0))=16," ",VLOOKUP(AE404,Catalogue!$F$2:$J$259,3,0))</f>
        <v xml:space="preserve"> </v>
      </c>
      <c r="AG404" s="228">
        <f>IF(TYPE(VLOOKUP(AE404,Catalogue!$F$2:$J$259,5,0))=16,0,VLOOKUP(AE404,Catalogue!$F$2:$J$259,5,0))</f>
        <v>0</v>
      </c>
      <c r="AH404" s="227"/>
      <c r="AI404" s="228">
        <f t="shared" si="55"/>
        <v>0</v>
      </c>
      <c r="AJ404" s="228" t="s">
        <v>939</v>
      </c>
      <c r="AK404" s="261">
        <f t="shared" si="59"/>
        <v>332640</v>
      </c>
    </row>
    <row r="405" spans="1:37">
      <c r="A405" s="402">
        <v>397</v>
      </c>
      <c r="B405" s="271"/>
      <c r="C405" s="258" t="s">
        <v>1524</v>
      </c>
      <c r="D405" s="258" t="s">
        <v>1525</v>
      </c>
      <c r="E405" s="258" t="s">
        <v>1516</v>
      </c>
      <c r="F405" s="258" t="s">
        <v>1526</v>
      </c>
      <c r="G405" s="258"/>
      <c r="H405" s="258" t="s">
        <v>1020</v>
      </c>
      <c r="I405" s="258" t="s">
        <v>1489</v>
      </c>
      <c r="J405" s="258" t="s">
        <v>226</v>
      </c>
      <c r="K405" s="227" t="s">
        <v>242</v>
      </c>
      <c r="L405" s="228">
        <f>IF(TYPE(VLOOKUP(K405,Catalogue!$F$2:$J$259,5,0))=16,0,VLOOKUP(K405,Catalogue!$F$2:$J$259,5,0))</f>
        <v>40000</v>
      </c>
      <c r="M405" s="227" t="s">
        <v>337</v>
      </c>
      <c r="N405" s="228">
        <f>IF(TYPE(VLOOKUP(M405,Catalogue!$F$2:$J$259,5,0))=16,0,VLOOKUP(M405,Catalogue!$F$2:$J$259,5,0))</f>
        <v>260000</v>
      </c>
      <c r="O405" s="227" t="s">
        <v>180</v>
      </c>
      <c r="P405" s="282" t="str">
        <f>IF(TYPE(VLOOKUP(O405,Catalogue!$F$2:$J$259,3,0))=16," ",VLOOKUP(O405,Catalogue!$F$2:$J$259,3,0))</f>
        <v>m2</v>
      </c>
      <c r="Q405" s="228">
        <f>IF(TYPE(VLOOKUP(O405,Catalogue!$F$2:$J$259,5,0))=16,0,VLOOKUP(O405,Catalogue!$F$2:$J$259,5,0))</f>
        <v>335000</v>
      </c>
      <c r="R405" s="227" t="s">
        <v>278</v>
      </c>
      <c r="S405" s="252" t="str">
        <f>IF(TYPE(VLOOKUP(R405,Catalogue!$F$2:$J$259,3,0))=16," ",VLOOKUP(R405,Catalogue!$F$2:$J$259,3,0))</f>
        <v>m2</v>
      </c>
      <c r="T405" s="228">
        <f>IF(TYPE(VLOOKUP(R405,Catalogue!$F$2:$J$259,5,0))=16,0,VLOOKUP(R405,Catalogue!$F$2:$J$259,5,0))</f>
        <v>50000</v>
      </c>
      <c r="U405" s="227"/>
      <c r="V405" s="227" t="str">
        <f>IF(TYPE(VLOOKUP(U405,Catalogue!$F$2:$J$259,3,0))=16," ",VLOOKUP(U405,Catalogue!$F$2:$J$259,3,0))</f>
        <v xml:space="preserve"> </v>
      </c>
      <c r="W405" s="228">
        <f>IF(TYPE(VLOOKUP(U405,Catalogue!$F$2:$J$259,5,0))=16,0,VLOOKUP(U405,Catalogue!$F$2:$J$259,5,0))</f>
        <v>0</v>
      </c>
      <c r="X405" s="256">
        <v>4.5</v>
      </c>
      <c r="Y405" s="256">
        <v>0.7</v>
      </c>
      <c r="Z405" s="256">
        <v>1</v>
      </c>
      <c r="AA405" s="256">
        <f t="shared" si="54"/>
        <v>3.15</v>
      </c>
      <c r="AB405" s="228">
        <f t="shared" si="56"/>
        <v>1055250</v>
      </c>
      <c r="AC405" s="228">
        <f t="shared" si="57"/>
        <v>157500</v>
      </c>
      <c r="AD405" s="228">
        <f t="shared" si="58"/>
        <v>0</v>
      </c>
      <c r="AE405" s="227"/>
      <c r="AF405" s="227" t="str">
        <f>IF(TYPE(VLOOKUP(AE405,Catalogue!$F$2:$J$259,3,0))=16," ",VLOOKUP(AE405,Catalogue!$F$2:$J$259,3,0))</f>
        <v xml:space="preserve"> </v>
      </c>
      <c r="AG405" s="228">
        <f>IF(TYPE(VLOOKUP(AE405,Catalogue!$F$2:$J$259,5,0))=16,0,VLOOKUP(AE405,Catalogue!$F$2:$J$259,5,0))</f>
        <v>0</v>
      </c>
      <c r="AH405" s="227"/>
      <c r="AI405" s="228">
        <f t="shared" si="55"/>
        <v>0</v>
      </c>
      <c r="AJ405" s="228" t="s">
        <v>1527</v>
      </c>
      <c r="AK405" s="261">
        <f t="shared" si="59"/>
        <v>1512750</v>
      </c>
    </row>
    <row r="406" spans="1:37">
      <c r="A406" s="402"/>
      <c r="B406" s="271"/>
      <c r="C406" s="258" t="s">
        <v>1524</v>
      </c>
      <c r="D406" s="258" t="s">
        <v>1525</v>
      </c>
      <c r="E406" s="258" t="s">
        <v>1516</v>
      </c>
      <c r="F406" s="258" t="s">
        <v>1526</v>
      </c>
      <c r="G406" s="258"/>
      <c r="H406" s="258" t="s">
        <v>1020</v>
      </c>
      <c r="I406" s="258" t="s">
        <v>1489</v>
      </c>
      <c r="J406" s="258" t="s">
        <v>226</v>
      </c>
      <c r="K406" s="227"/>
      <c r="L406" s="228">
        <f>IF(TYPE(VLOOKUP(K406,Catalogue!$F$2:$J$259,5,0))=16,0,VLOOKUP(K406,Catalogue!$F$2:$J$259,5,0))</f>
        <v>0</v>
      </c>
      <c r="M406" s="227"/>
      <c r="N406" s="228">
        <f>IF(TYPE(VLOOKUP(M406,Catalogue!$F$2:$J$259,5,0))=16,0,VLOOKUP(M406,Catalogue!$F$2:$J$259,5,0))</f>
        <v>0</v>
      </c>
      <c r="O406" s="227" t="s">
        <v>171</v>
      </c>
      <c r="P406" s="282" t="str">
        <f>IF(TYPE(VLOOKUP(O406,Catalogue!$F$2:$J$259,3,0))=16," ",VLOOKUP(O406,Catalogue!$F$2:$J$259,3,0))</f>
        <v>m2</v>
      </c>
      <c r="Q406" s="228">
        <f>IF(TYPE(VLOOKUP(O406,Catalogue!$F$2:$J$259,5,0))=16,0,VLOOKUP(O406,Catalogue!$F$2:$J$259,5,0))</f>
        <v>235000</v>
      </c>
      <c r="R406" s="227"/>
      <c r="S406" s="252" t="str">
        <f>IF(TYPE(VLOOKUP(R406,Catalogue!$F$2:$J$259,3,0))=16," ",VLOOKUP(R406,Catalogue!$F$2:$J$259,3,0))</f>
        <v xml:space="preserve"> </v>
      </c>
      <c r="T406" s="228">
        <f>IF(TYPE(VLOOKUP(R406,Catalogue!$F$2:$J$259,5,0))=16,0,VLOOKUP(R406,Catalogue!$F$2:$J$259,5,0))</f>
        <v>0</v>
      </c>
      <c r="U406" s="227"/>
      <c r="V406" s="227" t="str">
        <f>IF(TYPE(VLOOKUP(U406,Catalogue!$F$2:$J$259,3,0))=16," ",VLOOKUP(U406,Catalogue!$F$2:$J$259,3,0))</f>
        <v xml:space="preserve"> </v>
      </c>
      <c r="W406" s="228">
        <f>IF(TYPE(VLOOKUP(U406,Catalogue!$F$2:$J$259,5,0))=16,0,VLOOKUP(U406,Catalogue!$F$2:$J$259,5,0))</f>
        <v>0</v>
      </c>
      <c r="X406" s="256">
        <v>2.2599999999999998</v>
      </c>
      <c r="Y406" s="256">
        <v>0.7</v>
      </c>
      <c r="Z406" s="256">
        <v>1</v>
      </c>
      <c r="AA406" s="256">
        <f t="shared" si="54"/>
        <v>1.5819999999999999</v>
      </c>
      <c r="AB406" s="228">
        <f t="shared" si="56"/>
        <v>371769.99999999994</v>
      </c>
      <c r="AC406" s="228">
        <f t="shared" si="57"/>
        <v>0</v>
      </c>
      <c r="AD406" s="228">
        <f t="shared" si="58"/>
        <v>0</v>
      </c>
      <c r="AE406" s="227"/>
      <c r="AF406" s="227" t="str">
        <f>IF(TYPE(VLOOKUP(AE406,Catalogue!$F$2:$J$259,3,0))=16," ",VLOOKUP(AE406,Catalogue!$F$2:$J$259,3,0))</f>
        <v xml:space="preserve"> </v>
      </c>
      <c r="AG406" s="228">
        <f>IF(TYPE(VLOOKUP(AE406,Catalogue!$F$2:$J$259,5,0))=16,0,VLOOKUP(AE406,Catalogue!$F$2:$J$259,5,0))</f>
        <v>0</v>
      </c>
      <c r="AH406" s="227"/>
      <c r="AI406" s="228">
        <f t="shared" si="55"/>
        <v>0</v>
      </c>
      <c r="AJ406" s="228" t="s">
        <v>1528</v>
      </c>
      <c r="AK406" s="261">
        <f t="shared" si="59"/>
        <v>371769.99999999994</v>
      </c>
    </row>
    <row r="407" spans="1:37">
      <c r="A407" s="402">
        <v>398</v>
      </c>
      <c r="B407" s="271"/>
      <c r="C407" s="258" t="s">
        <v>1529</v>
      </c>
      <c r="D407" s="258" t="s">
        <v>1530</v>
      </c>
      <c r="E407" s="258" t="s">
        <v>1531</v>
      </c>
      <c r="F407" s="258" t="s">
        <v>1526</v>
      </c>
      <c r="G407" s="258"/>
      <c r="H407" s="258" t="s">
        <v>928</v>
      </c>
      <c r="I407" s="258" t="s">
        <v>1489</v>
      </c>
      <c r="J407" s="258" t="s">
        <v>226</v>
      </c>
      <c r="K407" s="227" t="s">
        <v>242</v>
      </c>
      <c r="L407" s="228">
        <f>IF(TYPE(VLOOKUP(K407,Catalogue!$F$2:$J$259,5,0))=16,0,VLOOKUP(K407,Catalogue!$F$2:$J$259,5,0))</f>
        <v>40000</v>
      </c>
      <c r="M407" s="227" t="s">
        <v>337</v>
      </c>
      <c r="N407" s="228">
        <f>IF(TYPE(VLOOKUP(M407,Catalogue!$F$2:$J$259,5,0))=16,0,VLOOKUP(M407,Catalogue!$F$2:$J$259,5,0))</f>
        <v>260000</v>
      </c>
      <c r="O407" s="227" t="s">
        <v>171</v>
      </c>
      <c r="P407" s="282" t="str">
        <f>IF(TYPE(VLOOKUP(O407,Catalogue!$F$2:$J$259,3,0))=16," ",VLOOKUP(O407,Catalogue!$F$2:$J$259,3,0))</f>
        <v>m2</v>
      </c>
      <c r="Q407" s="228">
        <f>IF(TYPE(VLOOKUP(O407,Catalogue!$F$2:$J$259,5,0))=16,0,VLOOKUP(O407,Catalogue!$F$2:$J$259,5,0))</f>
        <v>235000</v>
      </c>
      <c r="R407" s="227"/>
      <c r="S407" s="252" t="str">
        <f>IF(TYPE(VLOOKUP(R407,Catalogue!$F$2:$J$259,3,0))=16," ",VLOOKUP(R407,Catalogue!$F$2:$J$259,3,0))</f>
        <v xml:space="preserve"> </v>
      </c>
      <c r="T407" s="228">
        <f>IF(TYPE(VLOOKUP(R407,Catalogue!$F$2:$J$259,5,0))=16,0,VLOOKUP(R407,Catalogue!$F$2:$J$259,5,0))</f>
        <v>0</v>
      </c>
      <c r="U407" s="227"/>
      <c r="V407" s="227" t="str">
        <f>IF(TYPE(VLOOKUP(U407,Catalogue!$F$2:$J$259,3,0))=16," ",VLOOKUP(U407,Catalogue!$F$2:$J$259,3,0))</f>
        <v xml:space="preserve"> </v>
      </c>
      <c r="W407" s="228">
        <f>IF(TYPE(VLOOKUP(U407,Catalogue!$F$2:$J$259,5,0))=16,0,VLOOKUP(U407,Catalogue!$F$2:$J$259,5,0))</f>
        <v>0</v>
      </c>
      <c r="X407" s="256">
        <v>1.1000000000000001</v>
      </c>
      <c r="Y407" s="256">
        <v>0.56000000000000005</v>
      </c>
      <c r="Z407" s="256">
        <v>2</v>
      </c>
      <c r="AA407" s="256">
        <f t="shared" si="54"/>
        <v>1.2320000000000002</v>
      </c>
      <c r="AB407" s="228">
        <f t="shared" si="56"/>
        <v>289520.00000000006</v>
      </c>
      <c r="AC407" s="228">
        <f t="shared" si="57"/>
        <v>0</v>
      </c>
      <c r="AD407" s="228">
        <f t="shared" si="58"/>
        <v>0</v>
      </c>
      <c r="AE407" s="227"/>
      <c r="AF407" s="227" t="str">
        <f>IF(TYPE(VLOOKUP(AE407,Catalogue!$F$2:$J$259,3,0))=16," ",VLOOKUP(AE407,Catalogue!$F$2:$J$259,3,0))</f>
        <v xml:space="preserve"> </v>
      </c>
      <c r="AG407" s="228">
        <f>IF(TYPE(VLOOKUP(AE407,Catalogue!$F$2:$J$259,5,0))=16,0,VLOOKUP(AE407,Catalogue!$F$2:$J$259,5,0))</f>
        <v>0</v>
      </c>
      <c r="AH407" s="227"/>
      <c r="AI407" s="228">
        <f t="shared" si="55"/>
        <v>0</v>
      </c>
      <c r="AJ407" s="228" t="s">
        <v>1532</v>
      </c>
      <c r="AK407" s="261">
        <f t="shared" si="59"/>
        <v>589520</v>
      </c>
    </row>
    <row r="408" spans="1:37">
      <c r="A408" s="402"/>
      <c r="B408" s="271"/>
      <c r="C408" s="258" t="s">
        <v>1529</v>
      </c>
      <c r="D408" s="258" t="s">
        <v>1530</v>
      </c>
      <c r="E408" s="258" t="s">
        <v>1531</v>
      </c>
      <c r="F408" s="258" t="s">
        <v>1526</v>
      </c>
      <c r="G408" s="258"/>
      <c r="H408" s="258" t="s">
        <v>928</v>
      </c>
      <c r="I408" s="258" t="s">
        <v>1489</v>
      </c>
      <c r="J408" s="258" t="s">
        <v>226</v>
      </c>
      <c r="K408" s="227"/>
      <c r="L408" s="228">
        <f>IF(TYPE(VLOOKUP(K408,Catalogue!$F$2:$J$259,5,0))=16,0,VLOOKUP(K408,Catalogue!$F$2:$J$259,5,0))</f>
        <v>0</v>
      </c>
      <c r="M408" s="227"/>
      <c r="N408" s="228">
        <f>IF(TYPE(VLOOKUP(M408,Catalogue!$F$2:$J$259,5,0))=16,0,VLOOKUP(M408,Catalogue!$F$2:$J$259,5,0))</f>
        <v>0</v>
      </c>
      <c r="O408" s="227" t="s">
        <v>171</v>
      </c>
      <c r="P408" s="282" t="str">
        <f>IF(TYPE(VLOOKUP(O408,Catalogue!$F$2:$J$259,3,0))=16," ",VLOOKUP(O408,Catalogue!$F$2:$J$259,3,0))</f>
        <v>m2</v>
      </c>
      <c r="Q408" s="228">
        <f>IF(TYPE(VLOOKUP(O408,Catalogue!$F$2:$J$259,5,0))=16,0,VLOOKUP(O408,Catalogue!$F$2:$J$259,5,0))</f>
        <v>235000</v>
      </c>
      <c r="R408" s="227"/>
      <c r="S408" s="252" t="str">
        <f>IF(TYPE(VLOOKUP(R408,Catalogue!$F$2:$J$259,3,0))=16," ",VLOOKUP(R408,Catalogue!$F$2:$J$259,3,0))</f>
        <v xml:space="preserve"> </v>
      </c>
      <c r="T408" s="228">
        <f>IF(TYPE(VLOOKUP(R408,Catalogue!$F$2:$J$259,5,0))=16,0,VLOOKUP(R408,Catalogue!$F$2:$J$259,5,0))</f>
        <v>0</v>
      </c>
      <c r="U408" s="227"/>
      <c r="V408" s="227" t="str">
        <f>IF(TYPE(VLOOKUP(U408,Catalogue!$F$2:$J$259,3,0))=16," ",VLOOKUP(U408,Catalogue!$F$2:$J$259,3,0))</f>
        <v xml:space="preserve"> </v>
      </c>
      <c r="W408" s="228">
        <f>IF(TYPE(VLOOKUP(U408,Catalogue!$F$2:$J$259,5,0))=16,0,VLOOKUP(U408,Catalogue!$F$2:$J$259,5,0))</f>
        <v>0</v>
      </c>
      <c r="X408" s="256">
        <v>0.8</v>
      </c>
      <c r="Y408" s="256">
        <v>0.56000000000000005</v>
      </c>
      <c r="Z408" s="256">
        <v>1</v>
      </c>
      <c r="AA408" s="256">
        <f t="shared" si="54"/>
        <v>0.44800000000000006</v>
      </c>
      <c r="AB408" s="228">
        <f t="shared" si="56"/>
        <v>105280.00000000001</v>
      </c>
      <c r="AC408" s="228">
        <f t="shared" si="57"/>
        <v>0</v>
      </c>
      <c r="AD408" s="228">
        <f t="shared" si="58"/>
        <v>0</v>
      </c>
      <c r="AE408" s="227"/>
      <c r="AF408" s="227" t="str">
        <f>IF(TYPE(VLOOKUP(AE408,Catalogue!$F$2:$J$259,3,0))=16," ",VLOOKUP(AE408,Catalogue!$F$2:$J$259,3,0))</f>
        <v xml:space="preserve"> </v>
      </c>
      <c r="AG408" s="228">
        <f>IF(TYPE(VLOOKUP(AE408,Catalogue!$F$2:$J$259,5,0))=16,0,VLOOKUP(AE408,Catalogue!$F$2:$J$259,5,0))</f>
        <v>0</v>
      </c>
      <c r="AH408" s="227"/>
      <c r="AI408" s="228">
        <f t="shared" si="55"/>
        <v>0</v>
      </c>
      <c r="AJ408" s="228" t="s">
        <v>924</v>
      </c>
      <c r="AK408" s="261">
        <f t="shared" si="59"/>
        <v>105280.00000000001</v>
      </c>
    </row>
    <row r="409" spans="1:37">
      <c r="A409" s="402"/>
      <c r="B409" s="271"/>
      <c r="C409" s="258" t="s">
        <v>1529</v>
      </c>
      <c r="D409" s="258" t="s">
        <v>1530</v>
      </c>
      <c r="E409" s="258" t="s">
        <v>1531</v>
      </c>
      <c r="F409" s="258" t="s">
        <v>1526</v>
      </c>
      <c r="G409" s="258"/>
      <c r="H409" s="258" t="s">
        <v>928</v>
      </c>
      <c r="I409" s="258" t="s">
        <v>1489</v>
      </c>
      <c r="J409" s="258" t="s">
        <v>226</v>
      </c>
      <c r="K409" s="227"/>
      <c r="L409" s="228">
        <f>IF(TYPE(VLOOKUP(K409,Catalogue!$F$2:$J$259,5,0))=16,0,VLOOKUP(K409,Catalogue!$F$2:$J$259,5,0))</f>
        <v>0</v>
      </c>
      <c r="M409" s="227"/>
      <c r="N409" s="228">
        <f>IF(TYPE(VLOOKUP(M409,Catalogue!$F$2:$J$259,5,0))=16,0,VLOOKUP(M409,Catalogue!$F$2:$J$259,5,0))</f>
        <v>0</v>
      </c>
      <c r="O409" s="227" t="s">
        <v>171</v>
      </c>
      <c r="P409" s="282" t="str">
        <f>IF(TYPE(VLOOKUP(O409,Catalogue!$F$2:$J$259,3,0))=16," ",VLOOKUP(O409,Catalogue!$F$2:$J$259,3,0))</f>
        <v>m2</v>
      </c>
      <c r="Q409" s="228">
        <f>IF(TYPE(VLOOKUP(O409,Catalogue!$F$2:$J$259,5,0))=16,0,VLOOKUP(O409,Catalogue!$F$2:$J$259,5,0))</f>
        <v>235000</v>
      </c>
      <c r="R409" s="227"/>
      <c r="S409" s="252" t="str">
        <f>IF(TYPE(VLOOKUP(R409,Catalogue!$F$2:$J$259,3,0))=16," ",VLOOKUP(R409,Catalogue!$F$2:$J$259,3,0))</f>
        <v xml:space="preserve"> </v>
      </c>
      <c r="T409" s="228">
        <f>IF(TYPE(VLOOKUP(R409,Catalogue!$F$2:$J$259,5,0))=16,0,VLOOKUP(R409,Catalogue!$F$2:$J$259,5,0))</f>
        <v>0</v>
      </c>
      <c r="U409" s="227"/>
      <c r="V409" s="227" t="str">
        <f>IF(TYPE(VLOOKUP(U409,Catalogue!$F$2:$J$259,3,0))=16," ",VLOOKUP(U409,Catalogue!$F$2:$J$259,3,0))</f>
        <v xml:space="preserve"> </v>
      </c>
      <c r="W409" s="228">
        <f>IF(TYPE(VLOOKUP(U409,Catalogue!$F$2:$J$259,5,0))=16,0,VLOOKUP(U409,Catalogue!$F$2:$J$259,5,0))</f>
        <v>0</v>
      </c>
      <c r="X409" s="256">
        <v>0.97</v>
      </c>
      <c r="Y409" s="256">
        <v>0.57999999999999996</v>
      </c>
      <c r="Z409" s="256">
        <v>1</v>
      </c>
      <c r="AA409" s="256">
        <f t="shared" si="54"/>
        <v>0.56259999999999999</v>
      </c>
      <c r="AB409" s="228">
        <f t="shared" si="56"/>
        <v>132211</v>
      </c>
      <c r="AC409" s="228">
        <f t="shared" si="57"/>
        <v>0</v>
      </c>
      <c r="AD409" s="228">
        <f t="shared" si="58"/>
        <v>0</v>
      </c>
      <c r="AE409" s="227"/>
      <c r="AF409" s="227" t="str">
        <f>IF(TYPE(VLOOKUP(AE409,Catalogue!$F$2:$J$259,3,0))=16," ",VLOOKUP(AE409,Catalogue!$F$2:$J$259,3,0))</f>
        <v xml:space="preserve"> </v>
      </c>
      <c r="AG409" s="228">
        <f>IF(TYPE(VLOOKUP(AE409,Catalogue!$F$2:$J$259,5,0))=16,0,VLOOKUP(AE409,Catalogue!$F$2:$J$259,5,0))</f>
        <v>0</v>
      </c>
      <c r="AH409" s="227"/>
      <c r="AI409" s="228">
        <f t="shared" si="55"/>
        <v>0</v>
      </c>
      <c r="AJ409" s="228" t="s">
        <v>939</v>
      </c>
      <c r="AK409" s="261">
        <f t="shared" si="59"/>
        <v>132211</v>
      </c>
    </row>
    <row r="410" spans="1:37">
      <c r="A410" s="402"/>
      <c r="B410" s="271"/>
      <c r="C410" s="258" t="s">
        <v>1529</v>
      </c>
      <c r="D410" s="258" t="s">
        <v>1530</v>
      </c>
      <c r="E410" s="258" t="s">
        <v>1531</v>
      </c>
      <c r="F410" s="258" t="s">
        <v>1526</v>
      </c>
      <c r="G410" s="258"/>
      <c r="H410" s="258" t="s">
        <v>928</v>
      </c>
      <c r="I410" s="258" t="s">
        <v>1489</v>
      </c>
      <c r="J410" s="258" t="s">
        <v>226</v>
      </c>
      <c r="K410" s="227"/>
      <c r="L410" s="228">
        <f>IF(TYPE(VLOOKUP(K410,Catalogue!$F$2:$J$259,5,0))=16,0,VLOOKUP(K410,Catalogue!$F$2:$J$259,5,0))</f>
        <v>0</v>
      </c>
      <c r="M410" s="227"/>
      <c r="N410" s="228">
        <f>IF(TYPE(VLOOKUP(M410,Catalogue!$F$2:$J$259,5,0))=16,0,VLOOKUP(M410,Catalogue!$F$2:$J$259,5,0))</f>
        <v>0</v>
      </c>
      <c r="O410" s="227" t="s">
        <v>171</v>
      </c>
      <c r="P410" s="282" t="str">
        <f>IF(TYPE(VLOOKUP(O410,Catalogue!$F$2:$J$259,3,0))=16," ",VLOOKUP(O410,Catalogue!$F$2:$J$259,3,0))</f>
        <v>m2</v>
      </c>
      <c r="Q410" s="228">
        <f>IF(TYPE(VLOOKUP(O410,Catalogue!$F$2:$J$259,5,0))=16,0,VLOOKUP(O410,Catalogue!$F$2:$J$259,5,0))</f>
        <v>235000</v>
      </c>
      <c r="R410" s="227"/>
      <c r="S410" s="252" t="str">
        <f>IF(TYPE(VLOOKUP(R410,Catalogue!$F$2:$J$259,3,0))=16," ",VLOOKUP(R410,Catalogue!$F$2:$J$259,3,0))</f>
        <v xml:space="preserve"> </v>
      </c>
      <c r="T410" s="228">
        <f>IF(TYPE(VLOOKUP(R410,Catalogue!$F$2:$J$259,5,0))=16,0,VLOOKUP(R410,Catalogue!$F$2:$J$259,5,0))</f>
        <v>0</v>
      </c>
      <c r="U410" s="227"/>
      <c r="V410" s="227" t="str">
        <f>IF(TYPE(VLOOKUP(U410,Catalogue!$F$2:$J$259,3,0))=16," ",VLOOKUP(U410,Catalogue!$F$2:$J$259,3,0))</f>
        <v xml:space="preserve"> </v>
      </c>
      <c r="W410" s="228">
        <f>IF(TYPE(VLOOKUP(U410,Catalogue!$F$2:$J$259,5,0))=16,0,VLOOKUP(U410,Catalogue!$F$2:$J$259,5,0))</f>
        <v>0</v>
      </c>
      <c r="X410" s="256">
        <v>0.96</v>
      </c>
      <c r="Y410" s="256">
        <v>0.57999999999999996</v>
      </c>
      <c r="Z410" s="256">
        <v>1</v>
      </c>
      <c r="AA410" s="256">
        <f t="shared" ref="AA410:AA425" si="60">X410*Y410*Z410</f>
        <v>0.55679999999999996</v>
      </c>
      <c r="AB410" s="228">
        <f t="shared" si="56"/>
        <v>130847.99999999999</v>
      </c>
      <c r="AC410" s="228">
        <f t="shared" si="57"/>
        <v>0</v>
      </c>
      <c r="AD410" s="228">
        <f t="shared" si="58"/>
        <v>0</v>
      </c>
      <c r="AE410" s="227"/>
      <c r="AF410" s="227" t="str">
        <f>IF(TYPE(VLOOKUP(AE410,Catalogue!$F$2:$J$259,3,0))=16," ",VLOOKUP(AE410,Catalogue!$F$2:$J$259,3,0))</f>
        <v xml:space="preserve"> </v>
      </c>
      <c r="AG410" s="228">
        <f>IF(TYPE(VLOOKUP(AE410,Catalogue!$F$2:$J$259,5,0))=16,0,VLOOKUP(AE410,Catalogue!$F$2:$J$259,5,0))</f>
        <v>0</v>
      </c>
      <c r="AH410" s="227"/>
      <c r="AI410" s="228">
        <f t="shared" si="55"/>
        <v>0</v>
      </c>
      <c r="AJ410" s="228" t="s">
        <v>923</v>
      </c>
      <c r="AK410" s="261">
        <f t="shared" si="59"/>
        <v>130847.99999999999</v>
      </c>
    </row>
    <row r="411" spans="1:37" ht="22.5">
      <c r="A411" s="402">
        <v>399</v>
      </c>
      <c r="B411" s="271"/>
      <c r="C411" s="258" t="s">
        <v>1533</v>
      </c>
      <c r="D411" s="258" t="s">
        <v>1534</v>
      </c>
      <c r="E411" s="258" t="s">
        <v>1535</v>
      </c>
      <c r="F411" s="258" t="s">
        <v>1526</v>
      </c>
      <c r="G411" s="258"/>
      <c r="H411" s="258" t="s">
        <v>1007</v>
      </c>
      <c r="I411" s="258" t="s">
        <v>1489</v>
      </c>
      <c r="J411" s="258" t="s">
        <v>226</v>
      </c>
      <c r="K411" s="227" t="s">
        <v>242</v>
      </c>
      <c r="L411" s="228">
        <f>IF(TYPE(VLOOKUP(K411,Catalogue!$F$2:$J$259,5,0))=16,0,VLOOKUP(K411,Catalogue!$F$2:$J$259,5,0))</f>
        <v>40000</v>
      </c>
      <c r="M411" s="227" t="s">
        <v>337</v>
      </c>
      <c r="N411" s="228">
        <f>IF(TYPE(VLOOKUP(M411,Catalogue!$F$2:$J$259,5,0))=16,0,VLOOKUP(M411,Catalogue!$F$2:$J$259,5,0))</f>
        <v>260000</v>
      </c>
      <c r="O411" s="227" t="s">
        <v>180</v>
      </c>
      <c r="P411" s="282" t="str">
        <f>IF(TYPE(VLOOKUP(O411,Catalogue!$F$2:$J$259,3,0))=16," ",VLOOKUP(O411,Catalogue!$F$2:$J$259,3,0))</f>
        <v>m2</v>
      </c>
      <c r="Q411" s="228">
        <f>IF(TYPE(VLOOKUP(O411,Catalogue!$F$2:$J$259,5,0))=16,0,VLOOKUP(O411,Catalogue!$F$2:$J$259,5,0))</f>
        <v>335000</v>
      </c>
      <c r="R411" s="227" t="s">
        <v>278</v>
      </c>
      <c r="S411" s="252" t="str">
        <f>IF(TYPE(VLOOKUP(R411,Catalogue!$F$2:$J$259,3,0))=16," ",VLOOKUP(R411,Catalogue!$F$2:$J$259,3,0))</f>
        <v>m2</v>
      </c>
      <c r="T411" s="228">
        <f>IF(TYPE(VLOOKUP(R411,Catalogue!$F$2:$J$259,5,0))=16,0,VLOOKUP(R411,Catalogue!$F$2:$J$259,5,0))</f>
        <v>50000</v>
      </c>
      <c r="U411" s="227"/>
      <c r="V411" s="227" t="str">
        <f>IF(TYPE(VLOOKUP(U411,Catalogue!$F$2:$J$259,3,0))=16," ",VLOOKUP(U411,Catalogue!$F$2:$J$259,3,0))</f>
        <v xml:space="preserve"> </v>
      </c>
      <c r="W411" s="228">
        <f>IF(TYPE(VLOOKUP(U411,Catalogue!$F$2:$J$259,5,0))=16,0,VLOOKUP(U411,Catalogue!$F$2:$J$259,5,0))</f>
        <v>0</v>
      </c>
      <c r="X411" s="256">
        <v>0.48</v>
      </c>
      <c r="Y411" s="256">
        <v>0.77</v>
      </c>
      <c r="Z411" s="256">
        <v>1</v>
      </c>
      <c r="AA411" s="256">
        <f t="shared" si="60"/>
        <v>0.36959999999999998</v>
      </c>
      <c r="AB411" s="228">
        <f t="shared" si="56"/>
        <v>123816</v>
      </c>
      <c r="AC411" s="228">
        <f t="shared" si="57"/>
        <v>18480</v>
      </c>
      <c r="AD411" s="228">
        <f t="shared" si="58"/>
        <v>0</v>
      </c>
      <c r="AE411" s="227"/>
      <c r="AF411" s="227" t="str">
        <f>IF(TYPE(VLOOKUP(AE411,Catalogue!$F$2:$J$259,3,0))=16," ",VLOOKUP(AE411,Catalogue!$F$2:$J$259,3,0))</f>
        <v xml:space="preserve"> </v>
      </c>
      <c r="AG411" s="228">
        <f>IF(TYPE(VLOOKUP(AE411,Catalogue!$F$2:$J$259,5,0))=16,0,VLOOKUP(AE411,Catalogue!$F$2:$J$259,5,0))</f>
        <v>0</v>
      </c>
      <c r="AH411" s="227"/>
      <c r="AI411" s="228">
        <f t="shared" si="55"/>
        <v>0</v>
      </c>
      <c r="AJ411" s="228" t="s">
        <v>923</v>
      </c>
      <c r="AK411" s="261">
        <f t="shared" si="59"/>
        <v>442296</v>
      </c>
    </row>
    <row r="412" spans="1:37" ht="22.5">
      <c r="A412" s="402"/>
      <c r="B412" s="271"/>
      <c r="C412" s="258" t="s">
        <v>1533</v>
      </c>
      <c r="D412" s="258" t="s">
        <v>1534</v>
      </c>
      <c r="E412" s="258" t="s">
        <v>1535</v>
      </c>
      <c r="F412" s="258" t="s">
        <v>1526</v>
      </c>
      <c r="G412" s="258"/>
      <c r="H412" s="258" t="s">
        <v>1007</v>
      </c>
      <c r="I412" s="258" t="s">
        <v>1489</v>
      </c>
      <c r="J412" s="258" t="s">
        <v>226</v>
      </c>
      <c r="K412" s="227"/>
      <c r="L412" s="228">
        <f>IF(TYPE(VLOOKUP(K412,Catalogue!$F$2:$J$259,5,0))=16,0,VLOOKUP(K412,Catalogue!$F$2:$J$259,5,0))</f>
        <v>0</v>
      </c>
      <c r="M412" s="227"/>
      <c r="N412" s="228">
        <f>IF(TYPE(VLOOKUP(M412,Catalogue!$F$2:$J$259,5,0))=16,0,VLOOKUP(M412,Catalogue!$F$2:$J$259,5,0))</f>
        <v>0</v>
      </c>
      <c r="O412" s="227" t="s">
        <v>180</v>
      </c>
      <c r="P412" s="282" t="str">
        <f>IF(TYPE(VLOOKUP(O412,Catalogue!$F$2:$J$259,3,0))=16," ",VLOOKUP(O412,Catalogue!$F$2:$J$259,3,0))</f>
        <v>m2</v>
      </c>
      <c r="Q412" s="228">
        <f>IF(TYPE(VLOOKUP(O412,Catalogue!$F$2:$J$259,5,0))=16,0,VLOOKUP(O412,Catalogue!$F$2:$J$259,5,0))</f>
        <v>335000</v>
      </c>
      <c r="R412" s="227" t="s">
        <v>278</v>
      </c>
      <c r="S412" s="252" t="str">
        <f>IF(TYPE(VLOOKUP(R412,Catalogue!$F$2:$J$259,3,0))=16," ",VLOOKUP(R412,Catalogue!$F$2:$J$259,3,0))</f>
        <v>m2</v>
      </c>
      <c r="T412" s="228">
        <f>IF(TYPE(VLOOKUP(R412,Catalogue!$F$2:$J$259,5,0))=16,0,VLOOKUP(R412,Catalogue!$F$2:$J$259,5,0))</f>
        <v>50000</v>
      </c>
      <c r="U412" s="227"/>
      <c r="V412" s="227" t="str">
        <f>IF(TYPE(VLOOKUP(U412,Catalogue!$F$2:$J$259,3,0))=16," ",VLOOKUP(U412,Catalogue!$F$2:$J$259,3,0))</f>
        <v xml:space="preserve"> </v>
      </c>
      <c r="W412" s="228">
        <f>IF(TYPE(VLOOKUP(U412,Catalogue!$F$2:$J$259,5,0))=16,0,VLOOKUP(U412,Catalogue!$F$2:$J$259,5,0))</f>
        <v>0</v>
      </c>
      <c r="X412" s="256">
        <v>0.92</v>
      </c>
      <c r="Y412" s="256">
        <v>0.77</v>
      </c>
      <c r="Z412" s="256">
        <v>1</v>
      </c>
      <c r="AA412" s="256">
        <f t="shared" si="60"/>
        <v>0.70840000000000003</v>
      </c>
      <c r="AB412" s="228">
        <f t="shared" si="56"/>
        <v>237314</v>
      </c>
      <c r="AC412" s="228">
        <f t="shared" si="57"/>
        <v>35420</v>
      </c>
      <c r="AD412" s="228">
        <f t="shared" si="58"/>
        <v>0</v>
      </c>
      <c r="AE412" s="227"/>
      <c r="AF412" s="227" t="str">
        <f>IF(TYPE(VLOOKUP(AE412,Catalogue!$F$2:$J$259,3,0))=16," ",VLOOKUP(AE412,Catalogue!$F$2:$J$259,3,0))</f>
        <v xml:space="preserve"> </v>
      </c>
      <c r="AG412" s="228">
        <f>IF(TYPE(VLOOKUP(AE412,Catalogue!$F$2:$J$259,5,0))=16,0,VLOOKUP(AE412,Catalogue!$F$2:$J$259,5,0))</f>
        <v>0</v>
      </c>
      <c r="AH412" s="227"/>
      <c r="AI412" s="228">
        <f t="shared" si="55"/>
        <v>0</v>
      </c>
      <c r="AJ412" s="228" t="s">
        <v>924</v>
      </c>
      <c r="AK412" s="261">
        <f t="shared" si="59"/>
        <v>272734</v>
      </c>
    </row>
    <row r="413" spans="1:37" ht="22.5">
      <c r="A413" s="402">
        <v>400</v>
      </c>
      <c r="B413" s="271"/>
      <c r="C413" s="258" t="s">
        <v>1536</v>
      </c>
      <c r="D413" s="258" t="s">
        <v>1537</v>
      </c>
      <c r="E413" s="258" t="s">
        <v>1538</v>
      </c>
      <c r="F413" s="258" t="s">
        <v>1539</v>
      </c>
      <c r="G413" s="258"/>
      <c r="H413" s="258" t="s">
        <v>932</v>
      </c>
      <c r="I413" s="258" t="s">
        <v>1489</v>
      </c>
      <c r="J413" s="258" t="s">
        <v>226</v>
      </c>
      <c r="K413" s="227" t="s">
        <v>242</v>
      </c>
      <c r="L413" s="228">
        <f>IF(TYPE(VLOOKUP(K413,Catalogue!$F$2:$J$259,5,0))=16,0,VLOOKUP(K413,Catalogue!$F$2:$J$259,5,0))</f>
        <v>40000</v>
      </c>
      <c r="M413" s="227" t="s">
        <v>337</v>
      </c>
      <c r="N413" s="228">
        <f>IF(TYPE(VLOOKUP(M413,Catalogue!$F$2:$J$259,5,0))=16,0,VLOOKUP(M413,Catalogue!$F$2:$J$259,5,0))</f>
        <v>260000</v>
      </c>
      <c r="O413" s="227" t="s">
        <v>156</v>
      </c>
      <c r="P413" s="282" t="str">
        <f>IF(TYPE(VLOOKUP(O413,Catalogue!$F$2:$J$259,3,0))=16," ",VLOOKUP(O413,Catalogue!$F$2:$J$259,3,0))</f>
        <v>m2</v>
      </c>
      <c r="Q413" s="228">
        <f>IF(TYPE(VLOOKUP(O413,Catalogue!$F$2:$J$259,5,0))=16,0,VLOOKUP(O413,Catalogue!$F$2:$J$259,5,0))</f>
        <v>202000</v>
      </c>
      <c r="R413" s="227" t="s">
        <v>274</v>
      </c>
      <c r="S413" s="252" t="str">
        <f>IF(TYPE(VLOOKUP(R413,Catalogue!$F$2:$J$259,3,0))=16," ",VLOOKUP(R413,Catalogue!$F$2:$J$259,3,0))</f>
        <v>m2</v>
      </c>
      <c r="T413" s="228">
        <f>IF(TYPE(VLOOKUP(R413,Catalogue!$F$2:$J$259,5,0))=16,0,VLOOKUP(R413,Catalogue!$F$2:$J$259,5,0))</f>
        <v>50000</v>
      </c>
      <c r="U413" s="227"/>
      <c r="V413" s="227" t="str">
        <f>IF(TYPE(VLOOKUP(U413,Catalogue!$F$2:$J$259,3,0))=16," ",VLOOKUP(U413,Catalogue!$F$2:$J$259,3,0))</f>
        <v xml:space="preserve"> </v>
      </c>
      <c r="W413" s="228">
        <f>IF(TYPE(VLOOKUP(U413,Catalogue!$F$2:$J$259,5,0))=16,0,VLOOKUP(U413,Catalogue!$F$2:$J$259,5,0))</f>
        <v>0</v>
      </c>
      <c r="X413" s="256">
        <v>0.6</v>
      </c>
      <c r="Y413" s="256">
        <v>1.77</v>
      </c>
      <c r="Z413" s="256">
        <v>1</v>
      </c>
      <c r="AA413" s="256">
        <f t="shared" si="60"/>
        <v>1.0620000000000001</v>
      </c>
      <c r="AB413" s="228">
        <f t="shared" si="56"/>
        <v>214524</v>
      </c>
      <c r="AC413" s="228">
        <f t="shared" si="57"/>
        <v>53100</v>
      </c>
      <c r="AD413" s="228">
        <f t="shared" si="58"/>
        <v>0</v>
      </c>
      <c r="AE413" s="227"/>
      <c r="AF413" s="227" t="str">
        <f>IF(TYPE(VLOOKUP(AE413,Catalogue!$F$2:$J$259,3,0))=16," ",VLOOKUP(AE413,Catalogue!$F$2:$J$259,3,0))</f>
        <v xml:space="preserve"> </v>
      </c>
      <c r="AG413" s="228">
        <f>IF(TYPE(VLOOKUP(AE413,Catalogue!$F$2:$J$259,5,0))=16,0,VLOOKUP(AE413,Catalogue!$F$2:$J$259,5,0))</f>
        <v>0</v>
      </c>
      <c r="AH413" s="227"/>
      <c r="AI413" s="228">
        <f t="shared" ref="AI413:AI425" si="61">AG413*AH413</f>
        <v>0</v>
      </c>
      <c r="AJ413" s="228" t="s">
        <v>1201</v>
      </c>
      <c r="AK413" s="261">
        <f t="shared" si="59"/>
        <v>567624</v>
      </c>
    </row>
    <row r="414" spans="1:37" ht="22.5">
      <c r="A414" s="402"/>
      <c r="B414" s="271"/>
      <c r="C414" s="258" t="s">
        <v>1536</v>
      </c>
      <c r="D414" s="258" t="s">
        <v>1537</v>
      </c>
      <c r="E414" s="258" t="s">
        <v>1538</v>
      </c>
      <c r="F414" s="258" t="s">
        <v>1539</v>
      </c>
      <c r="G414" s="258"/>
      <c r="H414" s="258" t="s">
        <v>932</v>
      </c>
      <c r="I414" s="258" t="s">
        <v>1489</v>
      </c>
      <c r="J414" s="258" t="s">
        <v>226</v>
      </c>
      <c r="K414" s="227"/>
      <c r="L414" s="228">
        <f>IF(TYPE(VLOOKUP(K414,Catalogue!$F$2:$J$259,5,0))=16,0,VLOOKUP(K414,Catalogue!$F$2:$J$259,5,0))</f>
        <v>0</v>
      </c>
      <c r="M414" s="227"/>
      <c r="N414" s="228">
        <f>IF(TYPE(VLOOKUP(M414,Catalogue!$F$2:$J$259,5,0))=16,0,VLOOKUP(M414,Catalogue!$F$2:$J$259,5,0))</f>
        <v>0</v>
      </c>
      <c r="O414" s="227" t="s">
        <v>57</v>
      </c>
      <c r="P414" s="282" t="str">
        <f>IF(TYPE(VLOOKUP(O414,Catalogue!$F$2:$J$259,3,0))=16," ",VLOOKUP(O414,Catalogue!$F$2:$J$259,3,0))</f>
        <v>m2</v>
      </c>
      <c r="Q414" s="228">
        <f>IF(TYPE(VLOOKUP(O414,Catalogue!$F$2:$J$259,5,0))=16,0,VLOOKUP(O414,Catalogue!$F$2:$J$259,5,0))</f>
        <v>222000</v>
      </c>
      <c r="R414" s="227" t="s">
        <v>278</v>
      </c>
      <c r="S414" s="252" t="str">
        <f>IF(TYPE(VLOOKUP(R414,Catalogue!$F$2:$J$259,3,0))=16," ",VLOOKUP(R414,Catalogue!$F$2:$J$259,3,0))</f>
        <v>m2</v>
      </c>
      <c r="T414" s="228">
        <f>IF(TYPE(VLOOKUP(R414,Catalogue!$F$2:$J$259,5,0))=16,0,VLOOKUP(R414,Catalogue!$F$2:$J$259,5,0))</f>
        <v>50000</v>
      </c>
      <c r="U414" s="227" t="s">
        <v>216</v>
      </c>
      <c r="V414" s="227" t="str">
        <f>IF(TYPE(VLOOKUP(U414,Catalogue!$F$2:$J$259,3,0))=16," ",VLOOKUP(U414,Catalogue!$F$2:$J$259,3,0))</f>
        <v>m2</v>
      </c>
      <c r="W414" s="228">
        <f>IF(TYPE(VLOOKUP(U414,Catalogue!$F$2:$J$259,5,0))=16,0,VLOOKUP(U414,Catalogue!$F$2:$J$259,5,0))</f>
        <v>145000</v>
      </c>
      <c r="X414" s="256">
        <v>1.1499999999999999</v>
      </c>
      <c r="Y414" s="256">
        <v>1</v>
      </c>
      <c r="Z414" s="256">
        <v>1</v>
      </c>
      <c r="AA414" s="256">
        <f t="shared" si="60"/>
        <v>1.1499999999999999</v>
      </c>
      <c r="AB414" s="228">
        <f t="shared" si="56"/>
        <v>255299.99999999997</v>
      </c>
      <c r="AC414" s="228">
        <f t="shared" si="57"/>
        <v>57499.999999999993</v>
      </c>
      <c r="AD414" s="228">
        <f t="shared" si="58"/>
        <v>166750</v>
      </c>
      <c r="AE414" s="227" t="s">
        <v>103</v>
      </c>
      <c r="AF414" s="227" t="str">
        <f>IF(TYPE(VLOOKUP(AE414,Catalogue!$F$2:$J$259,3,0))=16," ",VLOOKUP(AE414,Catalogue!$F$2:$J$259,3,0))</f>
        <v>Job</v>
      </c>
      <c r="AG414" s="228">
        <f>IF(TYPE(VLOOKUP(AE414,Catalogue!$F$2:$J$259,5,0))=16,0,VLOOKUP(AE414,Catalogue!$F$2:$J$259,5,0))</f>
        <v>100000</v>
      </c>
      <c r="AH414" s="227">
        <v>1</v>
      </c>
      <c r="AI414" s="228">
        <f t="shared" si="61"/>
        <v>100000</v>
      </c>
      <c r="AJ414" s="228" t="s">
        <v>918</v>
      </c>
      <c r="AK414" s="261">
        <f t="shared" si="59"/>
        <v>579550</v>
      </c>
    </row>
    <row r="415" spans="1:37" ht="22.5">
      <c r="A415" s="402"/>
      <c r="B415" s="271"/>
      <c r="C415" s="258" t="s">
        <v>1536</v>
      </c>
      <c r="D415" s="258" t="s">
        <v>1537</v>
      </c>
      <c r="E415" s="258" t="s">
        <v>1538</v>
      </c>
      <c r="F415" s="258" t="s">
        <v>1539</v>
      </c>
      <c r="G415" s="258"/>
      <c r="H415" s="258" t="s">
        <v>932</v>
      </c>
      <c r="I415" s="258" t="s">
        <v>1489</v>
      </c>
      <c r="J415" s="258" t="s">
        <v>226</v>
      </c>
      <c r="K415" s="227"/>
      <c r="L415" s="228">
        <f>IF(TYPE(VLOOKUP(K415,Catalogue!$F$2:$J$259,5,0))=16,0,VLOOKUP(K415,Catalogue!$F$2:$J$259,5,0))</f>
        <v>0</v>
      </c>
      <c r="M415" s="227"/>
      <c r="N415" s="228">
        <f>IF(TYPE(VLOOKUP(M415,Catalogue!$F$2:$J$259,5,0))=16,0,VLOOKUP(M415,Catalogue!$F$2:$J$259,5,0))</f>
        <v>0</v>
      </c>
      <c r="O415" s="227"/>
      <c r="P415" s="282" t="str">
        <f>IF(TYPE(VLOOKUP(O415,Catalogue!$F$2:$J$259,3,0))=16," ",VLOOKUP(O415,Catalogue!$F$2:$J$259,3,0))</f>
        <v xml:space="preserve"> </v>
      </c>
      <c r="Q415" s="228">
        <f>IF(TYPE(VLOOKUP(O415,Catalogue!$F$2:$J$259,5,0))=16,0,VLOOKUP(O415,Catalogue!$F$2:$J$259,5,0))</f>
        <v>0</v>
      </c>
      <c r="R415" s="227"/>
      <c r="S415" s="252" t="str">
        <f>IF(TYPE(VLOOKUP(R415,Catalogue!$F$2:$J$259,3,0))=16," ",VLOOKUP(R415,Catalogue!$F$2:$J$259,3,0))</f>
        <v xml:space="preserve"> </v>
      </c>
      <c r="T415" s="228">
        <f>IF(TYPE(VLOOKUP(R415,Catalogue!$F$2:$J$259,5,0))=16,0,VLOOKUP(R415,Catalogue!$F$2:$J$259,5,0))</f>
        <v>0</v>
      </c>
      <c r="U415" s="227"/>
      <c r="V415" s="227" t="str">
        <f>IF(TYPE(VLOOKUP(U415,Catalogue!$F$2:$J$259,3,0))=16," ",VLOOKUP(U415,Catalogue!$F$2:$J$259,3,0))</f>
        <v xml:space="preserve"> </v>
      </c>
      <c r="W415" s="228">
        <f>IF(TYPE(VLOOKUP(U415,Catalogue!$F$2:$J$259,5,0))=16,0,VLOOKUP(U415,Catalogue!$F$2:$J$259,5,0))</f>
        <v>0</v>
      </c>
      <c r="X415" s="256"/>
      <c r="Y415" s="256"/>
      <c r="Z415" s="256"/>
      <c r="AA415" s="256">
        <f t="shared" si="60"/>
        <v>0</v>
      </c>
      <c r="AB415" s="228">
        <f t="shared" si="56"/>
        <v>0</v>
      </c>
      <c r="AC415" s="228">
        <f t="shared" si="57"/>
        <v>0</v>
      </c>
      <c r="AD415" s="228">
        <f t="shared" si="58"/>
        <v>0</v>
      </c>
      <c r="AE415" s="227" t="s">
        <v>143</v>
      </c>
      <c r="AF415" s="227" t="str">
        <f>IF(TYPE(VLOOKUP(AE415,Catalogue!$F$2:$J$259,3,0))=16," ",VLOOKUP(AE415,Catalogue!$F$2:$J$259,3,0))</f>
        <v>Job</v>
      </c>
      <c r="AG415" s="228">
        <f>IF(TYPE(VLOOKUP(AE415,Catalogue!$F$2:$J$259,5,0))=16,0,VLOOKUP(AE415,Catalogue!$F$2:$J$259,5,0))</f>
        <v>15000</v>
      </c>
      <c r="AH415" s="227">
        <v>4</v>
      </c>
      <c r="AI415" s="228">
        <f t="shared" si="61"/>
        <v>60000</v>
      </c>
      <c r="AJ415" s="228"/>
      <c r="AK415" s="261">
        <f t="shared" si="59"/>
        <v>60000</v>
      </c>
    </row>
    <row r="416" spans="1:37" ht="22.5">
      <c r="A416" s="402"/>
      <c r="B416" s="271"/>
      <c r="C416" s="258" t="s">
        <v>1536</v>
      </c>
      <c r="D416" s="258" t="s">
        <v>1537</v>
      </c>
      <c r="E416" s="258" t="s">
        <v>1538</v>
      </c>
      <c r="F416" s="258" t="s">
        <v>1539</v>
      </c>
      <c r="G416" s="258"/>
      <c r="H416" s="258" t="s">
        <v>932</v>
      </c>
      <c r="I416" s="258" t="s">
        <v>1489</v>
      </c>
      <c r="J416" s="258" t="s">
        <v>226</v>
      </c>
      <c r="K416" s="227"/>
      <c r="L416" s="228">
        <f>IF(TYPE(VLOOKUP(K416,Catalogue!$F$2:$J$259,5,0))=16,0,VLOOKUP(K416,Catalogue!$F$2:$J$259,5,0))</f>
        <v>0</v>
      </c>
      <c r="M416" s="227"/>
      <c r="N416" s="228">
        <f>IF(TYPE(VLOOKUP(M416,Catalogue!$F$2:$J$259,5,0))=16,0,VLOOKUP(M416,Catalogue!$F$2:$J$259,5,0))</f>
        <v>0</v>
      </c>
      <c r="O416" s="227"/>
      <c r="P416" s="282" t="str">
        <f>IF(TYPE(VLOOKUP(O416,Catalogue!$F$2:$J$259,3,0))=16," ",VLOOKUP(O416,Catalogue!$F$2:$J$259,3,0))</f>
        <v xml:space="preserve"> </v>
      </c>
      <c r="Q416" s="228">
        <f>IF(TYPE(VLOOKUP(O416,Catalogue!$F$2:$J$259,5,0))=16,0,VLOOKUP(O416,Catalogue!$F$2:$J$259,5,0))</f>
        <v>0</v>
      </c>
      <c r="R416" s="227"/>
      <c r="S416" s="252" t="str">
        <f>IF(TYPE(VLOOKUP(R416,Catalogue!$F$2:$J$259,3,0))=16," ",VLOOKUP(R416,Catalogue!$F$2:$J$259,3,0))</f>
        <v xml:space="preserve"> </v>
      </c>
      <c r="T416" s="228">
        <f>IF(TYPE(VLOOKUP(R416,Catalogue!$F$2:$J$259,5,0))=16,0,VLOOKUP(R416,Catalogue!$F$2:$J$259,5,0))</f>
        <v>0</v>
      </c>
      <c r="U416" s="227"/>
      <c r="V416" s="227" t="str">
        <f>IF(TYPE(VLOOKUP(U416,Catalogue!$F$2:$J$259,3,0))=16," ",VLOOKUP(U416,Catalogue!$F$2:$J$259,3,0))</f>
        <v xml:space="preserve"> </v>
      </c>
      <c r="W416" s="228">
        <f>IF(TYPE(VLOOKUP(U416,Catalogue!$F$2:$J$259,5,0))=16,0,VLOOKUP(U416,Catalogue!$F$2:$J$259,5,0))</f>
        <v>0</v>
      </c>
      <c r="X416" s="256"/>
      <c r="Y416" s="256"/>
      <c r="Z416" s="256"/>
      <c r="AA416" s="256">
        <f t="shared" si="60"/>
        <v>0</v>
      </c>
      <c r="AB416" s="228">
        <f t="shared" si="56"/>
        <v>0</v>
      </c>
      <c r="AC416" s="228">
        <f t="shared" si="57"/>
        <v>0</v>
      </c>
      <c r="AD416" s="228">
        <f t="shared" si="58"/>
        <v>0</v>
      </c>
      <c r="AE416" s="227" t="s">
        <v>146</v>
      </c>
      <c r="AF416" s="227" t="str">
        <f>IF(TYPE(VLOOKUP(AE416,Catalogue!$F$2:$J$259,3,0))=16," ",VLOOKUP(AE416,Catalogue!$F$2:$J$259,3,0))</f>
        <v>Job</v>
      </c>
      <c r="AG416" s="228">
        <f>IF(TYPE(VLOOKUP(AE416,Catalogue!$F$2:$J$259,5,0))=16,0,VLOOKUP(AE416,Catalogue!$F$2:$J$259,5,0))</f>
        <v>300000</v>
      </c>
      <c r="AH416" s="227">
        <v>1</v>
      </c>
      <c r="AI416" s="228">
        <f t="shared" si="61"/>
        <v>300000</v>
      </c>
      <c r="AJ416" s="228"/>
      <c r="AK416" s="261">
        <f t="shared" si="59"/>
        <v>300000</v>
      </c>
    </row>
    <row r="417" spans="1:37">
      <c r="A417" s="400">
        <v>401</v>
      </c>
      <c r="B417" s="271"/>
      <c r="C417" s="258" t="s">
        <v>1540</v>
      </c>
      <c r="D417" s="258" t="s">
        <v>1541</v>
      </c>
      <c r="E417" s="258" t="s">
        <v>1542</v>
      </c>
      <c r="F417" s="258" t="s">
        <v>1543</v>
      </c>
      <c r="G417" s="258"/>
      <c r="H417" s="258"/>
      <c r="I417" s="258" t="s">
        <v>1544</v>
      </c>
      <c r="J417" s="258" t="s">
        <v>1270</v>
      </c>
      <c r="K417" s="227" t="s">
        <v>247</v>
      </c>
      <c r="L417" s="228">
        <f>IF(TYPE(VLOOKUP(K417,Catalogue!$F$2:$J$259,5,0))=16,0,VLOOKUP(K417,Catalogue!$F$2:$J$259,5,0))</f>
        <v>60000</v>
      </c>
      <c r="M417" s="227" t="s">
        <v>341</v>
      </c>
      <c r="N417" s="228">
        <f>IF(TYPE(VLOOKUP(M417,Catalogue!$F$2:$J$259,5,0))=16,0,VLOOKUP(M417,Catalogue!$F$2:$J$259,5,0))</f>
        <v>350000</v>
      </c>
      <c r="O417" s="227" t="s">
        <v>182</v>
      </c>
      <c r="P417" s="282" t="str">
        <f>IF(TYPE(VLOOKUP(O417,Catalogue!$F$2:$J$259,3,0))=16," ",VLOOKUP(O417,Catalogue!$F$2:$J$259,3,0))</f>
        <v>m2</v>
      </c>
      <c r="Q417" s="228">
        <f>IF(TYPE(VLOOKUP(O417,Catalogue!$F$2:$J$259,5,0))=16,0,VLOOKUP(O417,Catalogue!$F$2:$J$259,5,0))</f>
        <v>355000</v>
      </c>
      <c r="R417" s="227" t="s">
        <v>280</v>
      </c>
      <c r="S417" s="252" t="str">
        <f>IF(TYPE(VLOOKUP(R417,Catalogue!$F$2:$J$259,3,0))=16," ",VLOOKUP(R417,Catalogue!$F$2:$J$259,3,0))</f>
        <v>m2</v>
      </c>
      <c r="T417" s="228">
        <f>IF(TYPE(VLOOKUP(R417,Catalogue!$F$2:$J$259,5,0))=16,0,VLOOKUP(R417,Catalogue!$F$2:$J$259,5,0))</f>
        <v>60000</v>
      </c>
      <c r="U417" s="227"/>
      <c r="V417" s="227" t="str">
        <f>IF(TYPE(VLOOKUP(U417,Catalogue!$F$2:$J$259,3,0))=16," ",VLOOKUP(U417,Catalogue!$F$2:$J$259,3,0))</f>
        <v xml:space="preserve"> </v>
      </c>
      <c r="W417" s="228">
        <f>IF(TYPE(VLOOKUP(U417,Catalogue!$F$2:$J$259,5,0))=16,0,VLOOKUP(U417,Catalogue!$F$2:$J$259,5,0))</f>
        <v>0</v>
      </c>
      <c r="X417" s="256">
        <v>1.05</v>
      </c>
      <c r="Y417" s="256">
        <v>1.17</v>
      </c>
      <c r="Z417" s="256">
        <v>2</v>
      </c>
      <c r="AA417" s="256">
        <f t="shared" si="60"/>
        <v>2.4569999999999999</v>
      </c>
      <c r="AB417" s="228">
        <f t="shared" si="56"/>
        <v>872235</v>
      </c>
      <c r="AC417" s="228">
        <f t="shared" si="57"/>
        <v>147420</v>
      </c>
      <c r="AD417" s="228">
        <f t="shared" si="58"/>
        <v>0</v>
      </c>
      <c r="AE417" s="227"/>
      <c r="AF417" s="227" t="str">
        <f>IF(TYPE(VLOOKUP(AE417,Catalogue!$F$2:$J$259,3,0))=16," ",VLOOKUP(AE417,Catalogue!$F$2:$J$259,3,0))</f>
        <v xml:space="preserve"> </v>
      </c>
      <c r="AG417" s="228">
        <f>IF(TYPE(VLOOKUP(AE417,Catalogue!$F$2:$J$259,5,0))=16,0,VLOOKUP(AE417,Catalogue!$F$2:$J$259,5,0))</f>
        <v>0</v>
      </c>
      <c r="AH417" s="227"/>
      <c r="AI417" s="228">
        <f t="shared" si="61"/>
        <v>0</v>
      </c>
      <c r="AJ417" s="228" t="s">
        <v>1578</v>
      </c>
      <c r="AK417" s="261">
        <f t="shared" si="59"/>
        <v>1429655</v>
      </c>
    </row>
    <row r="418" spans="1:37">
      <c r="A418" s="401"/>
      <c r="B418" s="271"/>
      <c r="C418" s="258" t="s">
        <v>1540</v>
      </c>
      <c r="D418" s="258" t="s">
        <v>1541</v>
      </c>
      <c r="E418" s="258" t="s">
        <v>1542</v>
      </c>
      <c r="F418" s="258" t="s">
        <v>1543</v>
      </c>
      <c r="G418" s="258"/>
      <c r="H418" s="258"/>
      <c r="I418" s="258" t="s">
        <v>1544</v>
      </c>
      <c r="J418" s="258" t="s">
        <v>1270</v>
      </c>
      <c r="K418" s="227"/>
      <c r="L418" s="228">
        <f>IF(TYPE(VLOOKUP(K418,Catalogue!$F$2:$J$259,5,0))=16,0,VLOOKUP(K418,Catalogue!$F$2:$J$259,5,0))</f>
        <v>0</v>
      </c>
      <c r="M418" s="227"/>
      <c r="N418" s="228">
        <f>IF(TYPE(VLOOKUP(M418,Catalogue!$F$2:$J$259,5,0))=16,0,VLOOKUP(M418,Catalogue!$F$2:$J$259,5,0))</f>
        <v>0</v>
      </c>
      <c r="O418" s="227" t="s">
        <v>173</v>
      </c>
      <c r="P418" s="282" t="str">
        <f>IF(TYPE(VLOOKUP(O418,Catalogue!$F$2:$J$259,3,0))=16," ",VLOOKUP(O418,Catalogue!$F$2:$J$259,3,0))</f>
        <v>m2</v>
      </c>
      <c r="Q418" s="228">
        <f>IF(TYPE(VLOOKUP(O418,Catalogue!$F$2:$J$259,5,0))=16,0,VLOOKUP(O418,Catalogue!$F$2:$J$259,5,0))</f>
        <v>255000</v>
      </c>
      <c r="R418" s="227"/>
      <c r="S418" s="252" t="str">
        <f>IF(TYPE(VLOOKUP(R418,Catalogue!$F$2:$J$259,3,0))=16," ",VLOOKUP(R418,Catalogue!$F$2:$J$259,3,0))</f>
        <v xml:space="preserve"> </v>
      </c>
      <c r="T418" s="228">
        <f>IF(TYPE(VLOOKUP(R418,Catalogue!$F$2:$J$259,5,0))=16,0,VLOOKUP(R418,Catalogue!$F$2:$J$259,5,0))</f>
        <v>0</v>
      </c>
      <c r="U418" s="227"/>
      <c r="V418" s="227" t="str">
        <f>IF(TYPE(VLOOKUP(U418,Catalogue!$F$2:$J$259,3,0))=16," ",VLOOKUP(U418,Catalogue!$F$2:$J$259,3,0))</f>
        <v xml:space="preserve"> </v>
      </c>
      <c r="W418" s="228">
        <f>IF(TYPE(VLOOKUP(U418,Catalogue!$F$2:$J$259,5,0))=16,0,VLOOKUP(U418,Catalogue!$F$2:$J$259,5,0))</f>
        <v>0</v>
      </c>
      <c r="X418" s="256">
        <v>1.87</v>
      </c>
      <c r="Y418" s="256">
        <v>1</v>
      </c>
      <c r="Z418" s="256">
        <v>1</v>
      </c>
      <c r="AA418" s="256">
        <f t="shared" si="60"/>
        <v>1.87</v>
      </c>
      <c r="AB418" s="228">
        <f t="shared" si="56"/>
        <v>476850</v>
      </c>
      <c r="AC418" s="228">
        <f t="shared" si="57"/>
        <v>0</v>
      </c>
      <c r="AD418" s="228">
        <f t="shared" si="58"/>
        <v>0</v>
      </c>
      <c r="AE418" s="227"/>
      <c r="AF418" s="227" t="str">
        <f>IF(TYPE(VLOOKUP(AE418,Catalogue!$F$2:$J$259,3,0))=16," ",VLOOKUP(AE418,Catalogue!$F$2:$J$259,3,0))</f>
        <v xml:space="preserve"> </v>
      </c>
      <c r="AG418" s="228">
        <f>IF(TYPE(VLOOKUP(AE418,Catalogue!$F$2:$J$259,5,0))=16,0,VLOOKUP(AE418,Catalogue!$F$2:$J$259,5,0))</f>
        <v>0</v>
      </c>
      <c r="AH418" s="227"/>
      <c r="AI418" s="228">
        <f t="shared" si="61"/>
        <v>0</v>
      </c>
      <c r="AJ418" s="228" t="s">
        <v>939</v>
      </c>
      <c r="AK418" s="261">
        <f t="shared" si="59"/>
        <v>476850</v>
      </c>
    </row>
    <row r="419" spans="1:37" ht="22.5">
      <c r="A419" s="400">
        <v>402</v>
      </c>
      <c r="B419" s="271"/>
      <c r="C419" s="258" t="s">
        <v>1545</v>
      </c>
      <c r="D419" s="258" t="s">
        <v>1505</v>
      </c>
      <c r="E419" s="258" t="s">
        <v>1546</v>
      </c>
      <c r="F419" s="258" t="s">
        <v>1547</v>
      </c>
      <c r="G419" s="258"/>
      <c r="H419" s="258"/>
      <c r="I419" s="258" t="s">
        <v>1544</v>
      </c>
      <c r="J419" s="258" t="s">
        <v>1270</v>
      </c>
      <c r="K419" s="227" t="s">
        <v>247</v>
      </c>
      <c r="L419" s="228">
        <f>IF(TYPE(VLOOKUP(K419,Catalogue!$F$2:$J$259,5,0))=16,0,VLOOKUP(K419,Catalogue!$F$2:$J$259,5,0))</f>
        <v>60000</v>
      </c>
      <c r="M419" s="227" t="s">
        <v>341</v>
      </c>
      <c r="N419" s="228">
        <f>IF(TYPE(VLOOKUP(M419,Catalogue!$F$2:$J$259,5,0))=16,0,VLOOKUP(M419,Catalogue!$F$2:$J$259,5,0))</f>
        <v>350000</v>
      </c>
      <c r="O419" s="227" t="s">
        <v>173</v>
      </c>
      <c r="P419" s="282" t="str">
        <f>IF(TYPE(VLOOKUP(O419,Catalogue!$F$2:$J$259,3,0))=16," ",VLOOKUP(O419,Catalogue!$F$2:$J$259,3,0))</f>
        <v>m2</v>
      </c>
      <c r="Q419" s="228">
        <f>IF(TYPE(VLOOKUP(O419,Catalogue!$F$2:$J$259,5,0))=16,0,VLOOKUP(O419,Catalogue!$F$2:$J$259,5,0))</f>
        <v>255000</v>
      </c>
      <c r="R419" s="227"/>
      <c r="S419" s="252" t="str">
        <f>IF(TYPE(VLOOKUP(R419,Catalogue!$F$2:$J$259,3,0))=16," ",VLOOKUP(R419,Catalogue!$F$2:$J$259,3,0))</f>
        <v xml:space="preserve"> </v>
      </c>
      <c r="T419" s="228">
        <f>IF(TYPE(VLOOKUP(R419,Catalogue!$F$2:$J$259,5,0))=16,0,VLOOKUP(R419,Catalogue!$F$2:$J$259,5,0))</f>
        <v>0</v>
      </c>
      <c r="U419" s="227"/>
      <c r="V419" s="227" t="str">
        <f>IF(TYPE(VLOOKUP(U419,Catalogue!$F$2:$J$259,3,0))=16," ",VLOOKUP(U419,Catalogue!$F$2:$J$259,3,0))</f>
        <v xml:space="preserve"> </v>
      </c>
      <c r="W419" s="228">
        <f>IF(TYPE(VLOOKUP(U419,Catalogue!$F$2:$J$259,5,0))=16,0,VLOOKUP(U419,Catalogue!$F$2:$J$259,5,0))</f>
        <v>0</v>
      </c>
      <c r="X419" s="256">
        <v>0.93</v>
      </c>
      <c r="Y419" s="256">
        <v>1</v>
      </c>
      <c r="Z419" s="256">
        <v>2</v>
      </c>
      <c r="AA419" s="256">
        <f t="shared" si="60"/>
        <v>1.86</v>
      </c>
      <c r="AB419" s="228">
        <f t="shared" si="56"/>
        <v>474300</v>
      </c>
      <c r="AC419" s="228">
        <f t="shared" si="57"/>
        <v>0</v>
      </c>
      <c r="AD419" s="228">
        <f t="shared" si="58"/>
        <v>0</v>
      </c>
      <c r="AE419" s="227"/>
      <c r="AF419" s="227" t="str">
        <f>IF(TYPE(VLOOKUP(AE419,Catalogue!$F$2:$J$259,3,0))=16," ",VLOOKUP(AE419,Catalogue!$F$2:$J$259,3,0))</f>
        <v xml:space="preserve"> </v>
      </c>
      <c r="AG419" s="228">
        <f>IF(TYPE(VLOOKUP(AE419,Catalogue!$F$2:$J$259,5,0))=16,0,VLOOKUP(AE419,Catalogue!$F$2:$J$259,5,0))</f>
        <v>0</v>
      </c>
      <c r="AH419" s="227"/>
      <c r="AI419" s="228">
        <f t="shared" si="61"/>
        <v>0</v>
      </c>
      <c r="AJ419" s="228" t="s">
        <v>1548</v>
      </c>
      <c r="AK419" s="261">
        <f t="shared" si="59"/>
        <v>884300</v>
      </c>
    </row>
    <row r="420" spans="1:37" ht="22.5">
      <c r="A420" s="401"/>
      <c r="B420" s="271"/>
      <c r="C420" s="258" t="s">
        <v>1545</v>
      </c>
      <c r="D420" s="258" t="s">
        <v>1505</v>
      </c>
      <c r="E420" s="258" t="s">
        <v>1546</v>
      </c>
      <c r="F420" s="258" t="s">
        <v>1547</v>
      </c>
      <c r="G420" s="258"/>
      <c r="H420" s="258"/>
      <c r="I420" s="258" t="s">
        <v>1544</v>
      </c>
      <c r="J420" s="258" t="s">
        <v>1270</v>
      </c>
      <c r="K420" s="227"/>
      <c r="L420" s="228">
        <f>IF(TYPE(VLOOKUP(K420,Catalogue!$F$2:$J$259,5,0))=16,0,VLOOKUP(K420,Catalogue!$F$2:$J$259,5,0))</f>
        <v>0</v>
      </c>
      <c r="M420" s="227"/>
      <c r="N420" s="228">
        <f>IF(TYPE(VLOOKUP(M420,Catalogue!$F$2:$J$259,5,0))=16,0,VLOOKUP(M420,Catalogue!$F$2:$J$259,5,0))</f>
        <v>0</v>
      </c>
      <c r="O420" s="227" t="s">
        <v>173</v>
      </c>
      <c r="P420" s="282" t="str">
        <f>IF(TYPE(VLOOKUP(O420,Catalogue!$F$2:$J$259,3,0))=16," ",VLOOKUP(O420,Catalogue!$F$2:$J$259,3,0))</f>
        <v>m2</v>
      </c>
      <c r="Q420" s="228">
        <f>IF(TYPE(VLOOKUP(O420,Catalogue!$F$2:$J$259,5,0))=16,0,VLOOKUP(O420,Catalogue!$F$2:$J$259,5,0))</f>
        <v>255000</v>
      </c>
      <c r="R420" s="227"/>
      <c r="S420" s="252" t="str">
        <f>IF(TYPE(VLOOKUP(R420,Catalogue!$F$2:$J$259,3,0))=16," ",VLOOKUP(R420,Catalogue!$F$2:$J$259,3,0))</f>
        <v xml:space="preserve"> </v>
      </c>
      <c r="T420" s="228">
        <f>IF(TYPE(VLOOKUP(R420,Catalogue!$F$2:$J$259,5,0))=16,0,VLOOKUP(R420,Catalogue!$F$2:$J$259,5,0))</f>
        <v>0</v>
      </c>
      <c r="U420" s="227"/>
      <c r="V420" s="227" t="str">
        <f>IF(TYPE(VLOOKUP(U420,Catalogue!$F$2:$J$259,3,0))=16," ",VLOOKUP(U420,Catalogue!$F$2:$J$259,3,0))</f>
        <v xml:space="preserve"> </v>
      </c>
      <c r="W420" s="228">
        <f>IF(TYPE(VLOOKUP(U420,Catalogue!$F$2:$J$259,5,0))=16,0,VLOOKUP(U420,Catalogue!$F$2:$J$259,5,0))</f>
        <v>0</v>
      </c>
      <c r="X420" s="256"/>
      <c r="Y420" s="256"/>
      <c r="Z420" s="256"/>
      <c r="AA420" s="256">
        <f t="shared" si="60"/>
        <v>0</v>
      </c>
      <c r="AB420" s="228">
        <f t="shared" si="56"/>
        <v>0</v>
      </c>
      <c r="AC420" s="228">
        <f t="shared" si="57"/>
        <v>0</v>
      </c>
      <c r="AD420" s="228">
        <f t="shared" si="58"/>
        <v>0</v>
      </c>
      <c r="AE420" s="227"/>
      <c r="AF420" s="227" t="str">
        <f>IF(TYPE(VLOOKUP(AE420,Catalogue!$F$2:$J$259,3,0))=16," ",VLOOKUP(AE420,Catalogue!$F$2:$J$259,3,0))</f>
        <v xml:space="preserve"> </v>
      </c>
      <c r="AG420" s="228">
        <f>IF(TYPE(VLOOKUP(AE420,Catalogue!$F$2:$J$259,5,0))=16,0,VLOOKUP(AE420,Catalogue!$F$2:$J$259,5,0))</f>
        <v>0</v>
      </c>
      <c r="AH420" s="227"/>
      <c r="AI420" s="228">
        <f t="shared" si="61"/>
        <v>0</v>
      </c>
      <c r="AJ420" s="228" t="s">
        <v>1182</v>
      </c>
      <c r="AK420" s="261">
        <f t="shared" si="59"/>
        <v>0</v>
      </c>
    </row>
    <row r="421" spans="1:37" ht="22.5">
      <c r="A421" s="301">
        <v>403</v>
      </c>
      <c r="B421" s="271"/>
      <c r="C421" s="258" t="s">
        <v>1549</v>
      </c>
      <c r="D421" s="258" t="s">
        <v>1550</v>
      </c>
      <c r="E421" s="258">
        <v>88</v>
      </c>
      <c r="F421" s="258" t="s">
        <v>1547</v>
      </c>
      <c r="G421" s="258"/>
      <c r="H421" s="258"/>
      <c r="I421" s="258" t="s">
        <v>1544</v>
      </c>
      <c r="J421" s="258" t="s">
        <v>1270</v>
      </c>
      <c r="K421" s="227" t="s">
        <v>247</v>
      </c>
      <c r="L421" s="228">
        <f>IF(TYPE(VLOOKUP(K421,Catalogue!$F$2:$J$259,5,0))=16,0,VLOOKUP(K421,Catalogue!$F$2:$J$259,5,0))</f>
        <v>60000</v>
      </c>
      <c r="M421" s="227" t="s">
        <v>341</v>
      </c>
      <c r="N421" s="228">
        <f>IF(TYPE(VLOOKUP(M421,Catalogue!$F$2:$J$259,5,0))=16,0,VLOOKUP(M421,Catalogue!$F$2:$J$259,5,0))</f>
        <v>350000</v>
      </c>
      <c r="O421" s="227" t="s">
        <v>182</v>
      </c>
      <c r="P421" s="282" t="str">
        <f>IF(TYPE(VLOOKUP(O421,Catalogue!$F$2:$J$259,3,0))=16," ",VLOOKUP(O421,Catalogue!$F$2:$J$259,3,0))</f>
        <v>m2</v>
      </c>
      <c r="Q421" s="228">
        <f>IF(TYPE(VLOOKUP(O421,Catalogue!$F$2:$J$259,5,0))=16,0,VLOOKUP(O421,Catalogue!$F$2:$J$259,5,0))</f>
        <v>355000</v>
      </c>
      <c r="R421" s="227" t="s">
        <v>280</v>
      </c>
      <c r="S421" s="252" t="str">
        <f>IF(TYPE(VLOOKUP(R421,Catalogue!$F$2:$J$259,3,0))=16," ",VLOOKUP(R421,Catalogue!$F$2:$J$259,3,0))</f>
        <v>m2</v>
      </c>
      <c r="T421" s="228">
        <f>IF(TYPE(VLOOKUP(R421,Catalogue!$F$2:$J$259,5,0))=16,0,VLOOKUP(R421,Catalogue!$F$2:$J$259,5,0))</f>
        <v>60000</v>
      </c>
      <c r="U421" s="227"/>
      <c r="V421" s="227" t="str">
        <f>IF(TYPE(VLOOKUP(U421,Catalogue!$F$2:$J$259,3,0))=16," ",VLOOKUP(U421,Catalogue!$F$2:$J$259,3,0))</f>
        <v xml:space="preserve"> </v>
      </c>
      <c r="W421" s="228">
        <f>IF(TYPE(VLOOKUP(U421,Catalogue!$F$2:$J$259,5,0))=16,0,VLOOKUP(U421,Catalogue!$F$2:$J$259,5,0))</f>
        <v>0</v>
      </c>
      <c r="X421" s="256">
        <v>2.52</v>
      </c>
      <c r="Y421" s="256">
        <v>0.5</v>
      </c>
      <c r="Z421" s="256">
        <v>1</v>
      </c>
      <c r="AA421" s="256">
        <f t="shared" si="60"/>
        <v>1.26</v>
      </c>
      <c r="AB421" s="228">
        <f t="shared" si="56"/>
        <v>447300</v>
      </c>
      <c r="AC421" s="228">
        <f t="shared" si="57"/>
        <v>75600</v>
      </c>
      <c r="AD421" s="228">
        <f t="shared" si="58"/>
        <v>0</v>
      </c>
      <c r="AE421" s="227"/>
      <c r="AF421" s="227" t="str">
        <f>IF(TYPE(VLOOKUP(AE421,Catalogue!$F$2:$J$259,3,0))=16," ",VLOOKUP(AE421,Catalogue!$F$2:$J$259,3,0))</f>
        <v xml:space="preserve"> </v>
      </c>
      <c r="AG421" s="228">
        <f>IF(TYPE(VLOOKUP(AE421,Catalogue!$F$2:$J$259,5,0))=16,0,VLOOKUP(AE421,Catalogue!$F$2:$J$259,5,0))</f>
        <v>0</v>
      </c>
      <c r="AH421" s="227"/>
      <c r="AI421" s="228">
        <f t="shared" si="61"/>
        <v>0</v>
      </c>
      <c r="AJ421" s="228" t="s">
        <v>1551</v>
      </c>
      <c r="AK421" s="261">
        <f t="shared" si="59"/>
        <v>932900</v>
      </c>
    </row>
    <row r="422" spans="1:37" ht="22.5">
      <c r="A422" s="402">
        <v>404</v>
      </c>
      <c r="B422" s="271"/>
      <c r="C422" s="258" t="s">
        <v>1552</v>
      </c>
      <c r="D422" s="258" t="s">
        <v>1553</v>
      </c>
      <c r="E422" s="258">
        <v>243</v>
      </c>
      <c r="F422" s="258" t="s">
        <v>1547</v>
      </c>
      <c r="G422" s="258"/>
      <c r="H422" s="258"/>
      <c r="I422" s="258" t="s">
        <v>1544</v>
      </c>
      <c r="J422" s="258" t="s">
        <v>1270</v>
      </c>
      <c r="K422" s="227" t="s">
        <v>247</v>
      </c>
      <c r="L422" s="228">
        <f>IF(TYPE(VLOOKUP(K422,Catalogue!$F$2:$J$259,5,0))=16,0,VLOOKUP(K422,Catalogue!$F$2:$J$259,5,0))</f>
        <v>60000</v>
      </c>
      <c r="M422" s="227" t="s">
        <v>341</v>
      </c>
      <c r="N422" s="228">
        <f>IF(TYPE(VLOOKUP(M422,Catalogue!$F$2:$J$259,5,0))=16,0,VLOOKUP(M422,Catalogue!$F$2:$J$259,5,0))</f>
        <v>350000</v>
      </c>
      <c r="O422" s="227" t="s">
        <v>182</v>
      </c>
      <c r="P422" s="282" t="str">
        <f>IF(TYPE(VLOOKUP(O422,Catalogue!$F$2:$J$259,3,0))=16," ",VLOOKUP(O422,Catalogue!$F$2:$J$259,3,0))</f>
        <v>m2</v>
      </c>
      <c r="Q422" s="228">
        <f>IF(TYPE(VLOOKUP(O422,Catalogue!$F$2:$J$259,5,0))=16,0,VLOOKUP(O422,Catalogue!$F$2:$J$259,5,0))</f>
        <v>355000</v>
      </c>
      <c r="R422" s="227" t="s">
        <v>280</v>
      </c>
      <c r="S422" s="252" t="str">
        <f>IF(TYPE(VLOOKUP(R422,Catalogue!$F$2:$J$259,3,0))=16," ",VLOOKUP(R422,Catalogue!$F$2:$J$259,3,0))</f>
        <v>m2</v>
      </c>
      <c r="T422" s="228">
        <f>IF(TYPE(VLOOKUP(R422,Catalogue!$F$2:$J$259,5,0))=16,0,VLOOKUP(R422,Catalogue!$F$2:$J$259,5,0))</f>
        <v>60000</v>
      </c>
      <c r="U422" s="227"/>
      <c r="V422" s="227" t="str">
        <f>IF(TYPE(VLOOKUP(U422,Catalogue!$F$2:$J$259,3,0))=16," ",VLOOKUP(U422,Catalogue!$F$2:$J$259,3,0))</f>
        <v xml:space="preserve"> </v>
      </c>
      <c r="W422" s="228">
        <f>IF(TYPE(VLOOKUP(U422,Catalogue!$F$2:$J$259,5,0))=16,0,VLOOKUP(U422,Catalogue!$F$2:$J$259,5,0))</f>
        <v>0</v>
      </c>
      <c r="X422" s="256">
        <v>0.92</v>
      </c>
      <c r="Y422" s="256">
        <v>0.66</v>
      </c>
      <c r="Z422" s="256">
        <v>4</v>
      </c>
      <c r="AA422" s="256">
        <f t="shared" si="60"/>
        <v>2.4288000000000003</v>
      </c>
      <c r="AB422" s="228">
        <f t="shared" si="56"/>
        <v>862224.00000000012</v>
      </c>
      <c r="AC422" s="228">
        <f t="shared" si="57"/>
        <v>145728.00000000003</v>
      </c>
      <c r="AD422" s="228">
        <f t="shared" si="58"/>
        <v>0</v>
      </c>
      <c r="AE422" s="227"/>
      <c r="AF422" s="227" t="str">
        <f>IF(TYPE(VLOOKUP(AE422,Catalogue!$F$2:$J$259,3,0))=16," ",VLOOKUP(AE422,Catalogue!$F$2:$J$259,3,0))</f>
        <v xml:space="preserve"> </v>
      </c>
      <c r="AG422" s="228">
        <f>IF(TYPE(VLOOKUP(AE422,Catalogue!$F$2:$J$259,5,0))=16,0,VLOOKUP(AE422,Catalogue!$F$2:$J$259,5,0))</f>
        <v>0</v>
      </c>
      <c r="AH422" s="227"/>
      <c r="AI422" s="228">
        <f t="shared" si="61"/>
        <v>0</v>
      </c>
      <c r="AJ422" s="228" t="s">
        <v>1554</v>
      </c>
      <c r="AK422" s="261">
        <f t="shared" si="59"/>
        <v>1417952</v>
      </c>
    </row>
    <row r="423" spans="1:37" ht="22.5">
      <c r="A423" s="402"/>
      <c r="B423" s="271"/>
      <c r="C423" s="258" t="s">
        <v>1552</v>
      </c>
      <c r="D423" s="258" t="s">
        <v>1553</v>
      </c>
      <c r="E423" s="258">
        <v>243</v>
      </c>
      <c r="F423" s="258" t="s">
        <v>1547</v>
      </c>
      <c r="G423" s="258"/>
      <c r="H423" s="258"/>
      <c r="I423" s="258" t="s">
        <v>1544</v>
      </c>
      <c r="J423" s="258" t="s">
        <v>1270</v>
      </c>
      <c r="K423" s="227"/>
      <c r="L423" s="228">
        <f>IF(TYPE(VLOOKUP(K423,Catalogue!$F$2:$J$259,5,0))=16,0,VLOOKUP(K423,Catalogue!$F$2:$J$259,5,0))</f>
        <v>0</v>
      </c>
      <c r="M423" s="227"/>
      <c r="N423" s="228">
        <f>IF(TYPE(VLOOKUP(M423,Catalogue!$F$2:$J$259,5,0))=16,0,VLOOKUP(M423,Catalogue!$F$2:$J$259,5,0))</f>
        <v>0</v>
      </c>
      <c r="O423" s="227" t="s">
        <v>182</v>
      </c>
      <c r="P423" s="282" t="str">
        <f>IF(TYPE(VLOOKUP(O423,Catalogue!$F$2:$J$259,3,0))=16," ",VLOOKUP(O423,Catalogue!$F$2:$J$259,3,0))</f>
        <v>m2</v>
      </c>
      <c r="Q423" s="228">
        <f>IF(TYPE(VLOOKUP(O423,Catalogue!$F$2:$J$259,5,0))=16,0,VLOOKUP(O423,Catalogue!$F$2:$J$259,5,0))</f>
        <v>355000</v>
      </c>
      <c r="R423" s="227" t="s">
        <v>280</v>
      </c>
      <c r="S423" s="252" t="str">
        <f>IF(TYPE(VLOOKUP(R423,Catalogue!$F$2:$J$259,3,0))=16," ",VLOOKUP(R423,Catalogue!$F$2:$J$259,3,0))</f>
        <v>m2</v>
      </c>
      <c r="T423" s="228">
        <f>IF(TYPE(VLOOKUP(R423,Catalogue!$F$2:$J$259,5,0))=16,0,VLOOKUP(R423,Catalogue!$F$2:$J$259,5,0))</f>
        <v>60000</v>
      </c>
      <c r="U423" s="227"/>
      <c r="V423" s="227" t="str">
        <f>IF(TYPE(VLOOKUP(U423,Catalogue!$F$2:$J$259,3,0))=16," ",VLOOKUP(U423,Catalogue!$F$2:$J$259,3,0))</f>
        <v xml:space="preserve"> </v>
      </c>
      <c r="W423" s="228">
        <f>IF(TYPE(VLOOKUP(U423,Catalogue!$F$2:$J$259,5,0))=16,0,VLOOKUP(U423,Catalogue!$F$2:$J$259,5,0))</f>
        <v>0</v>
      </c>
      <c r="X423" s="256">
        <v>1.84</v>
      </c>
      <c r="Y423" s="256">
        <v>0.66</v>
      </c>
      <c r="Z423" s="256">
        <v>1</v>
      </c>
      <c r="AA423" s="256">
        <f t="shared" si="60"/>
        <v>1.2144000000000001</v>
      </c>
      <c r="AB423" s="228">
        <f t="shared" si="56"/>
        <v>431112.00000000006</v>
      </c>
      <c r="AC423" s="228">
        <f t="shared" si="57"/>
        <v>72864.000000000015</v>
      </c>
      <c r="AD423" s="228">
        <f t="shared" si="58"/>
        <v>0</v>
      </c>
      <c r="AE423" s="227"/>
      <c r="AF423" s="227" t="str">
        <f>IF(TYPE(VLOOKUP(AE423,Catalogue!$F$2:$J$259,3,0))=16," ",VLOOKUP(AE423,Catalogue!$F$2:$J$259,3,0))</f>
        <v xml:space="preserve"> </v>
      </c>
      <c r="AG423" s="228">
        <f>IF(TYPE(VLOOKUP(AE423,Catalogue!$F$2:$J$259,5,0))=16,0,VLOOKUP(AE423,Catalogue!$F$2:$J$259,5,0))</f>
        <v>0</v>
      </c>
      <c r="AH423" s="227"/>
      <c r="AI423" s="228">
        <f t="shared" si="61"/>
        <v>0</v>
      </c>
      <c r="AJ423" s="228" t="s">
        <v>1065</v>
      </c>
      <c r="AK423" s="261">
        <f t="shared" si="59"/>
        <v>503976.00000000006</v>
      </c>
    </row>
    <row r="424" spans="1:37" ht="22.5">
      <c r="A424" s="402"/>
      <c r="B424" s="271"/>
      <c r="C424" s="258" t="s">
        <v>1552</v>
      </c>
      <c r="D424" s="258" t="s">
        <v>1553</v>
      </c>
      <c r="E424" s="258">
        <v>243</v>
      </c>
      <c r="F424" s="258" t="s">
        <v>1547</v>
      </c>
      <c r="G424" s="258"/>
      <c r="H424" s="258"/>
      <c r="I424" s="258" t="s">
        <v>1544</v>
      </c>
      <c r="J424" s="258" t="s">
        <v>1270</v>
      </c>
      <c r="K424" s="227"/>
      <c r="L424" s="228">
        <f>IF(TYPE(VLOOKUP(K424,Catalogue!$F$2:$J$259,5,0))=16,0,VLOOKUP(K424,Catalogue!$F$2:$J$259,5,0))</f>
        <v>0</v>
      </c>
      <c r="M424" s="227"/>
      <c r="N424" s="228">
        <f>IF(TYPE(VLOOKUP(M424,Catalogue!$F$2:$J$259,5,0))=16,0,VLOOKUP(M424,Catalogue!$F$2:$J$259,5,0))</f>
        <v>0</v>
      </c>
      <c r="O424" s="227" t="s">
        <v>173</v>
      </c>
      <c r="P424" s="282" t="str">
        <f>IF(TYPE(VLOOKUP(O424,Catalogue!$F$2:$J$259,3,0))=16," ",VLOOKUP(O424,Catalogue!$F$2:$J$259,3,0))</f>
        <v>m2</v>
      </c>
      <c r="Q424" s="228">
        <f>IF(TYPE(VLOOKUP(O424,Catalogue!$F$2:$J$259,5,0))=16,0,VLOOKUP(O424,Catalogue!$F$2:$J$259,5,0))</f>
        <v>255000</v>
      </c>
      <c r="R424" s="227"/>
      <c r="S424" s="252" t="str">
        <f>IF(TYPE(VLOOKUP(R424,Catalogue!$F$2:$J$259,3,0))=16," ",VLOOKUP(R424,Catalogue!$F$2:$J$259,3,0))</f>
        <v xml:space="preserve"> </v>
      </c>
      <c r="T424" s="228">
        <f>IF(TYPE(VLOOKUP(R424,Catalogue!$F$2:$J$259,5,0))=16,0,VLOOKUP(R424,Catalogue!$F$2:$J$259,5,0))</f>
        <v>0</v>
      </c>
      <c r="U424" s="227"/>
      <c r="V424" s="227" t="str">
        <f>IF(TYPE(VLOOKUP(U424,Catalogue!$F$2:$J$259,3,0))=16," ",VLOOKUP(U424,Catalogue!$F$2:$J$259,3,0))</f>
        <v xml:space="preserve"> </v>
      </c>
      <c r="W424" s="228">
        <f>IF(TYPE(VLOOKUP(U424,Catalogue!$F$2:$J$259,5,0))=16,0,VLOOKUP(U424,Catalogue!$F$2:$J$259,5,0))</f>
        <v>0</v>
      </c>
      <c r="X424" s="256">
        <v>1.1499999999999999</v>
      </c>
      <c r="Y424" s="256">
        <v>0.92</v>
      </c>
      <c r="Z424" s="256">
        <v>2</v>
      </c>
      <c r="AA424" s="256">
        <f t="shared" si="60"/>
        <v>2.1160000000000001</v>
      </c>
      <c r="AB424" s="228">
        <f t="shared" si="56"/>
        <v>539580</v>
      </c>
      <c r="AC424" s="228">
        <f t="shared" si="57"/>
        <v>0</v>
      </c>
      <c r="AD424" s="228">
        <f t="shared" si="58"/>
        <v>0</v>
      </c>
      <c r="AE424" s="227"/>
      <c r="AF424" s="227" t="str">
        <f>IF(TYPE(VLOOKUP(AE424,Catalogue!$F$2:$J$259,3,0))=16," ",VLOOKUP(AE424,Catalogue!$F$2:$J$259,3,0))</f>
        <v xml:space="preserve"> </v>
      </c>
      <c r="AG424" s="228">
        <f>IF(TYPE(VLOOKUP(AE424,Catalogue!$F$2:$J$259,5,0))=16,0,VLOOKUP(AE424,Catalogue!$F$2:$J$259,5,0))</f>
        <v>0</v>
      </c>
      <c r="AH424" s="227"/>
      <c r="AI424" s="228">
        <f t="shared" si="61"/>
        <v>0</v>
      </c>
      <c r="AJ424" s="228" t="s">
        <v>972</v>
      </c>
      <c r="AK424" s="261">
        <f t="shared" si="59"/>
        <v>539580</v>
      </c>
    </row>
    <row r="425" spans="1:37">
      <c r="A425" s="226"/>
      <c r="B425" s="271"/>
      <c r="C425" s="227"/>
      <c r="D425" s="227"/>
      <c r="E425" s="227"/>
      <c r="F425" s="227"/>
      <c r="G425" s="227"/>
      <c r="H425" s="227"/>
      <c r="I425" s="227"/>
      <c r="J425" s="227"/>
      <c r="K425" s="227"/>
      <c r="L425" s="228">
        <f>IF(TYPE(VLOOKUP(K425,Catalogue!$F$2:$J$259,5,0))=16,0,VLOOKUP(K425,Catalogue!$F$2:$J$259,5,0))</f>
        <v>0</v>
      </c>
      <c r="M425" s="227"/>
      <c r="N425" s="228">
        <f>IF(TYPE(VLOOKUP(M425,Catalogue!$F$2:$J$259,5,0))=16,0,VLOOKUP(M425,Catalogue!$F$2:$J$259,5,0))</f>
        <v>0</v>
      </c>
      <c r="O425" s="227"/>
      <c r="P425" s="282" t="str">
        <f>IF(TYPE(VLOOKUP(O425,Catalogue!$F$2:$J$259,3,0))=16," ",VLOOKUP(O425,Catalogue!$F$2:$J$259,3,0))</f>
        <v xml:space="preserve"> </v>
      </c>
      <c r="Q425" s="228">
        <f>IF(TYPE(VLOOKUP(O425,Catalogue!$F$2:$J$259,5,0))=16,0,VLOOKUP(O425,Catalogue!$F$2:$J$259,5,0))</f>
        <v>0</v>
      </c>
      <c r="R425" s="227"/>
      <c r="S425" s="252" t="str">
        <f>IF(TYPE(VLOOKUP(R425,Catalogue!$F$2:$J$259,3,0))=16," ",VLOOKUP(R425,Catalogue!$F$2:$J$259,3,0))</f>
        <v xml:space="preserve"> </v>
      </c>
      <c r="T425" s="228">
        <f>IF(TYPE(VLOOKUP(R425,Catalogue!$F$2:$J$259,5,0))=16,0,VLOOKUP(R425,Catalogue!$F$2:$J$259,5,0))</f>
        <v>0</v>
      </c>
      <c r="U425" s="227"/>
      <c r="V425" s="227" t="str">
        <f>IF(TYPE(VLOOKUP(U425,Catalogue!$F$2:$J$259,3,0))=16," ",VLOOKUP(U425,Catalogue!$F$2:$J$259,3,0))</f>
        <v xml:space="preserve"> </v>
      </c>
      <c r="W425" s="228">
        <f>IF(TYPE(VLOOKUP(U425,Catalogue!$F$2:$J$259,5,0))=16,0,VLOOKUP(U425,Catalogue!$F$2:$J$259,5,0))</f>
        <v>0</v>
      </c>
      <c r="X425" s="256"/>
      <c r="Y425" s="256"/>
      <c r="Z425" s="256"/>
      <c r="AA425" s="256">
        <f t="shared" si="60"/>
        <v>0</v>
      </c>
      <c r="AB425" s="228">
        <f t="shared" si="56"/>
        <v>0</v>
      </c>
      <c r="AC425" s="228">
        <f t="shared" si="57"/>
        <v>0</v>
      </c>
      <c r="AD425" s="228">
        <f t="shared" si="58"/>
        <v>0</v>
      </c>
      <c r="AE425" s="227"/>
      <c r="AF425" s="227" t="str">
        <f>IF(TYPE(VLOOKUP(AE425,Catalogue!$F$2:$J$259,3,0))=16," ",VLOOKUP(AE425,Catalogue!$F$2:$J$259,3,0))</f>
        <v xml:space="preserve"> </v>
      </c>
      <c r="AG425" s="228">
        <f>IF(TYPE(VLOOKUP(AE425,Catalogue!$F$2:$J$259,5,0))=16,0,VLOOKUP(AE425,Catalogue!$F$2:$J$259,5,0))</f>
        <v>0</v>
      </c>
      <c r="AH425" s="227"/>
      <c r="AI425" s="228">
        <f t="shared" si="61"/>
        <v>0</v>
      </c>
      <c r="AJ425" s="228"/>
      <c r="AK425" s="261">
        <f t="shared" si="59"/>
        <v>0</v>
      </c>
    </row>
    <row r="426" spans="1:37" customFormat="1" ht="15"/>
    <row r="427" spans="1:37" customFormat="1" ht="15"/>
    <row r="428" spans="1:37" customFormat="1" ht="15"/>
    <row r="429" spans="1:37" customFormat="1" ht="15"/>
    <row r="430" spans="1:37" customFormat="1" ht="15"/>
    <row r="431" spans="1:37" customFormat="1" ht="15"/>
    <row r="432" spans="1:37" customFormat="1" ht="15"/>
    <row r="433" customFormat="1" ht="15"/>
    <row r="434" customFormat="1" ht="15"/>
    <row r="435" customFormat="1" ht="15"/>
    <row r="436" customFormat="1" ht="15"/>
    <row r="437" customFormat="1" ht="15"/>
    <row r="438" customFormat="1" ht="15"/>
    <row r="439" customFormat="1" ht="15"/>
    <row r="440" customFormat="1" ht="15"/>
    <row r="441" customFormat="1" ht="15"/>
    <row r="442" customFormat="1" ht="15"/>
    <row r="443" customFormat="1" ht="15"/>
    <row r="444" customFormat="1" ht="15"/>
    <row r="445" customFormat="1" ht="15"/>
    <row r="446" customFormat="1" ht="15"/>
    <row r="447" customFormat="1" ht="15"/>
    <row r="448" customFormat="1" ht="15"/>
    <row r="449" customFormat="1" ht="15"/>
    <row r="450" customFormat="1" ht="15"/>
    <row r="451" customFormat="1" ht="15"/>
    <row r="452" customFormat="1" ht="15"/>
    <row r="453" customFormat="1" ht="15"/>
    <row r="454" customFormat="1" ht="15"/>
    <row r="455" customFormat="1" ht="15"/>
    <row r="456" customFormat="1" ht="15"/>
    <row r="457" customFormat="1" ht="15"/>
    <row r="458" customFormat="1" ht="15"/>
    <row r="459" customFormat="1" ht="15"/>
    <row r="460" customFormat="1" ht="15"/>
    <row r="461" customFormat="1" ht="15"/>
    <row r="462" customFormat="1" ht="15"/>
    <row r="463" customFormat="1" ht="15"/>
    <row r="464" customFormat="1" ht="15"/>
    <row r="465" customFormat="1" ht="15"/>
    <row r="466" customFormat="1" ht="15"/>
    <row r="467" customFormat="1" ht="15"/>
    <row r="468" customFormat="1" ht="15"/>
    <row r="469" customFormat="1" ht="15"/>
    <row r="470" customFormat="1" ht="15"/>
    <row r="471" customFormat="1" ht="15"/>
    <row r="472" customFormat="1" ht="15"/>
    <row r="473" customFormat="1" ht="15"/>
    <row r="474" customFormat="1" ht="15"/>
    <row r="475" customFormat="1" ht="15"/>
    <row r="476" customFormat="1" ht="15"/>
    <row r="477" customFormat="1" ht="15"/>
    <row r="478" customFormat="1" ht="15"/>
    <row r="479" customFormat="1" ht="15"/>
    <row r="480" customFormat="1" ht="15"/>
    <row r="481" customFormat="1" ht="15"/>
    <row r="482" customFormat="1" ht="15"/>
    <row r="483" customFormat="1" ht="15"/>
    <row r="484" customFormat="1" ht="15"/>
    <row r="485" customFormat="1" ht="15"/>
    <row r="486" customFormat="1" ht="15"/>
    <row r="487" customFormat="1" ht="15"/>
    <row r="488" customFormat="1" ht="15"/>
    <row r="489" customFormat="1" ht="15"/>
    <row r="490" customFormat="1" ht="15"/>
    <row r="491" customFormat="1" ht="15"/>
    <row r="492" customFormat="1" ht="15"/>
    <row r="493" customFormat="1" ht="15"/>
    <row r="494" customFormat="1" ht="15"/>
    <row r="495" customFormat="1" ht="15"/>
    <row r="496" customFormat="1" ht="15"/>
    <row r="497" customFormat="1" ht="15"/>
    <row r="498" customFormat="1" ht="15"/>
    <row r="499" customFormat="1" ht="15"/>
    <row r="500" customFormat="1" ht="15"/>
    <row r="501" customFormat="1" ht="15"/>
    <row r="502" customFormat="1" ht="15"/>
    <row r="503" customFormat="1" ht="15"/>
    <row r="504" customFormat="1" ht="15"/>
    <row r="505" customFormat="1" ht="15"/>
    <row r="506" customFormat="1" ht="15"/>
    <row r="507" customFormat="1" ht="15"/>
    <row r="508" customFormat="1" ht="15"/>
    <row r="509" customFormat="1" ht="15"/>
    <row r="510" customFormat="1" ht="15"/>
    <row r="511" customFormat="1" ht="15"/>
    <row r="512" customFormat="1" ht="15"/>
    <row r="513" customFormat="1" ht="15"/>
    <row r="514" customFormat="1" ht="15"/>
    <row r="515" customFormat="1" ht="15"/>
    <row r="516" customFormat="1" ht="15"/>
    <row r="517" customFormat="1" ht="15"/>
    <row r="518" customFormat="1" ht="15"/>
    <row r="519" customFormat="1" ht="15"/>
    <row r="520" customFormat="1" ht="15"/>
    <row r="521" customFormat="1" ht="15"/>
    <row r="522" customFormat="1" ht="15"/>
    <row r="523" customFormat="1" ht="15"/>
    <row r="524" customFormat="1" ht="15"/>
    <row r="525" customFormat="1" ht="15"/>
    <row r="526" customFormat="1" ht="15"/>
    <row r="527" customFormat="1" ht="15"/>
    <row r="528" customFormat="1" ht="15"/>
    <row r="529" customFormat="1" ht="15"/>
    <row r="530" customFormat="1" ht="15"/>
    <row r="531" customFormat="1" ht="15"/>
    <row r="532" customFormat="1" ht="15"/>
    <row r="533" customFormat="1" ht="15"/>
    <row r="534" customFormat="1" ht="15"/>
    <row r="535" customFormat="1" ht="15"/>
    <row r="536" customFormat="1" ht="15"/>
    <row r="537" customFormat="1" ht="15"/>
    <row r="538" customFormat="1" ht="15"/>
    <row r="539" customFormat="1" ht="15"/>
    <row r="540" customFormat="1" ht="15"/>
    <row r="541" customFormat="1" ht="15"/>
    <row r="542" customFormat="1" ht="15"/>
    <row r="543" customFormat="1" ht="15"/>
    <row r="544" customFormat="1" ht="15"/>
    <row r="545" customFormat="1" ht="15"/>
    <row r="546" customFormat="1" ht="15"/>
    <row r="547" customFormat="1" ht="15"/>
    <row r="548" customFormat="1" ht="15"/>
    <row r="549" customFormat="1" ht="15"/>
    <row r="550" customFormat="1" ht="15"/>
    <row r="551" customFormat="1" ht="15"/>
    <row r="552" customFormat="1" ht="15"/>
    <row r="553" customFormat="1" ht="15"/>
    <row r="554" customFormat="1" ht="15"/>
    <row r="555" customFormat="1" ht="15"/>
    <row r="556" customFormat="1" ht="15"/>
    <row r="557" customFormat="1" ht="15"/>
    <row r="558" customFormat="1" ht="15"/>
    <row r="559" customFormat="1" ht="15"/>
    <row r="560" customFormat="1" ht="15"/>
    <row r="561" customFormat="1" ht="15"/>
    <row r="562" customFormat="1" ht="15"/>
    <row r="563" customFormat="1" ht="15"/>
    <row r="564" customFormat="1" ht="15"/>
    <row r="565" customFormat="1" ht="15"/>
    <row r="566" customFormat="1" ht="15"/>
    <row r="567" customFormat="1" ht="15"/>
    <row r="568" customFormat="1" ht="15"/>
    <row r="569" customFormat="1" ht="15"/>
    <row r="570" customFormat="1" ht="15"/>
    <row r="571" customFormat="1" ht="15"/>
    <row r="572" customFormat="1" ht="15"/>
    <row r="573" customFormat="1" ht="15"/>
    <row r="574" customFormat="1" ht="15"/>
    <row r="575" customFormat="1" ht="15"/>
    <row r="576" customFormat="1" ht="15"/>
    <row r="577" customFormat="1" ht="15"/>
    <row r="578" customFormat="1" ht="15"/>
    <row r="579" customFormat="1" ht="15"/>
    <row r="580" customFormat="1" ht="15"/>
    <row r="581" customFormat="1" ht="15"/>
    <row r="582" customFormat="1" ht="15"/>
    <row r="583" customFormat="1" ht="15"/>
    <row r="584" customFormat="1" ht="15"/>
    <row r="585" customFormat="1" ht="15"/>
    <row r="586" customFormat="1" ht="15"/>
    <row r="587" customFormat="1" ht="15"/>
    <row r="588" customFormat="1" ht="15"/>
    <row r="589" customFormat="1" ht="15"/>
    <row r="590" customFormat="1" ht="15"/>
    <row r="591" customFormat="1" ht="15"/>
    <row r="592" customFormat="1" ht="15"/>
    <row r="593" customFormat="1" ht="15"/>
    <row r="594" customFormat="1" ht="15"/>
    <row r="595" customFormat="1" ht="15"/>
    <row r="596" customFormat="1" ht="15"/>
    <row r="597" customFormat="1" ht="15"/>
    <row r="598" customFormat="1" ht="15"/>
    <row r="599" customFormat="1" ht="15"/>
    <row r="600" customFormat="1" ht="15"/>
    <row r="601" customFormat="1" ht="15"/>
    <row r="602" customFormat="1" ht="15"/>
    <row r="603" customFormat="1" ht="15"/>
    <row r="604" customFormat="1" ht="15"/>
    <row r="605" customFormat="1" ht="15"/>
    <row r="606" customFormat="1" ht="15"/>
    <row r="607" customFormat="1" ht="15"/>
    <row r="608" customFormat="1" ht="15"/>
    <row r="609" customFormat="1" ht="15"/>
    <row r="610" customFormat="1" ht="15"/>
    <row r="611" customFormat="1" ht="15"/>
    <row r="612" customFormat="1" ht="15"/>
    <row r="613" customFormat="1" ht="15"/>
    <row r="614" customFormat="1" ht="15"/>
    <row r="615" customFormat="1" ht="15"/>
    <row r="616" customFormat="1" ht="15"/>
    <row r="617" customFormat="1" ht="15"/>
    <row r="618" customFormat="1" ht="15"/>
    <row r="619" customFormat="1" ht="15"/>
    <row r="620" customFormat="1" ht="15"/>
    <row r="621" customFormat="1" ht="15"/>
    <row r="622" customFormat="1" ht="15"/>
    <row r="623" customFormat="1" ht="15"/>
    <row r="624" customFormat="1" ht="15"/>
    <row r="625" customFormat="1" ht="15"/>
    <row r="626" customFormat="1" ht="15"/>
    <row r="627" customFormat="1" ht="15"/>
    <row r="628" customFormat="1" ht="15"/>
    <row r="629" customFormat="1" ht="15"/>
    <row r="630" customFormat="1" ht="15"/>
    <row r="631" customFormat="1" ht="15"/>
    <row r="632" customFormat="1" ht="15"/>
    <row r="633" customFormat="1" ht="15"/>
    <row r="634" customFormat="1" ht="15"/>
    <row r="635" customFormat="1" ht="15"/>
    <row r="636" customFormat="1" ht="15"/>
    <row r="637" customFormat="1" ht="15"/>
    <row r="638" customFormat="1" ht="15"/>
    <row r="639" customFormat="1" ht="15"/>
    <row r="640" customFormat="1" ht="15"/>
    <row r="641" customFormat="1" ht="15"/>
    <row r="642" customFormat="1" ht="15"/>
    <row r="643" customFormat="1" ht="15"/>
    <row r="644" customFormat="1" ht="15"/>
    <row r="645" customFormat="1" ht="15"/>
    <row r="646" customFormat="1" ht="15"/>
    <row r="647" customFormat="1" ht="15"/>
    <row r="648" customFormat="1" ht="15"/>
    <row r="649" customFormat="1" ht="15"/>
    <row r="650" customFormat="1" ht="15"/>
    <row r="651" customFormat="1" ht="15"/>
    <row r="652" customFormat="1" ht="15"/>
    <row r="653" customFormat="1" ht="15"/>
    <row r="654" customFormat="1" ht="15"/>
    <row r="655" customFormat="1" ht="15"/>
    <row r="656" customFormat="1" ht="15"/>
    <row r="657" customFormat="1" ht="15"/>
    <row r="658" customFormat="1" ht="15"/>
    <row r="659" customFormat="1" ht="15"/>
    <row r="660" customFormat="1" ht="15"/>
    <row r="661" customFormat="1" ht="15"/>
    <row r="662" customFormat="1" ht="15"/>
    <row r="663" customFormat="1" ht="15"/>
    <row r="664" customFormat="1" ht="15"/>
    <row r="665" customFormat="1" ht="15"/>
    <row r="666" customFormat="1" ht="15"/>
    <row r="667" customFormat="1" ht="15"/>
    <row r="668" customFormat="1" ht="15"/>
    <row r="669" customFormat="1" ht="15"/>
    <row r="670" customFormat="1" ht="15"/>
    <row r="671" customFormat="1" ht="15"/>
    <row r="672" customFormat="1" ht="15"/>
    <row r="673" customFormat="1" ht="15"/>
    <row r="674" customFormat="1" ht="15"/>
    <row r="675" customFormat="1" ht="15"/>
    <row r="676" customFormat="1" ht="15"/>
    <row r="677" customFormat="1" ht="15"/>
    <row r="678" customFormat="1" ht="15"/>
    <row r="679" customFormat="1" ht="15"/>
    <row r="680" customFormat="1" ht="15"/>
    <row r="681" customFormat="1" ht="15"/>
    <row r="682" customFormat="1" ht="15"/>
    <row r="683" customFormat="1" ht="15"/>
    <row r="684" customFormat="1" ht="15"/>
    <row r="685" customFormat="1" ht="15"/>
    <row r="686" customFormat="1" ht="15"/>
    <row r="687" customFormat="1" ht="15"/>
    <row r="688" customFormat="1" ht="15"/>
    <row r="689" customFormat="1" ht="15"/>
    <row r="690" customFormat="1" ht="15"/>
    <row r="691" customFormat="1" ht="15"/>
    <row r="692" customFormat="1" ht="15"/>
    <row r="693" customFormat="1" ht="15"/>
    <row r="694" customFormat="1" ht="15"/>
    <row r="695" customFormat="1" ht="15"/>
    <row r="696" customFormat="1" ht="15"/>
    <row r="697" customFormat="1" ht="15"/>
    <row r="698" customFormat="1" ht="15"/>
    <row r="699" customFormat="1" ht="15"/>
    <row r="700" customFormat="1" ht="15"/>
    <row r="701" customFormat="1" ht="15"/>
    <row r="702" customFormat="1" ht="15"/>
    <row r="703" customFormat="1" ht="15"/>
    <row r="704" customFormat="1" ht="15"/>
    <row r="705" customFormat="1" ht="15"/>
    <row r="706" customFormat="1" ht="15"/>
    <row r="707" customFormat="1" ht="15"/>
    <row r="708" customFormat="1" ht="15"/>
    <row r="709" customFormat="1" ht="15"/>
    <row r="710" customFormat="1" ht="15"/>
    <row r="711" customFormat="1" ht="15"/>
    <row r="712" customFormat="1" ht="15"/>
    <row r="713" customFormat="1" ht="15"/>
    <row r="714" customFormat="1" ht="15"/>
    <row r="715" customFormat="1" ht="15"/>
    <row r="716" customFormat="1" ht="15"/>
    <row r="717" customFormat="1" ht="15"/>
    <row r="718" customFormat="1" ht="15"/>
    <row r="719" customFormat="1" ht="15"/>
    <row r="720" customFormat="1" ht="15"/>
    <row r="721" customFormat="1" ht="15"/>
    <row r="722" customFormat="1" ht="15"/>
    <row r="723" customFormat="1" ht="15"/>
    <row r="724" customFormat="1" ht="15"/>
    <row r="725" customFormat="1" ht="15"/>
    <row r="726" customFormat="1" ht="15"/>
    <row r="727" customFormat="1" ht="15"/>
    <row r="728" customFormat="1" ht="15"/>
    <row r="729" customFormat="1" ht="15"/>
    <row r="730" customFormat="1" ht="15"/>
    <row r="731" customFormat="1" ht="15"/>
    <row r="732" customFormat="1" ht="15"/>
    <row r="733" customFormat="1" ht="15"/>
    <row r="734" customFormat="1" ht="15"/>
    <row r="735" customFormat="1" ht="15"/>
    <row r="736" customFormat="1" ht="15"/>
    <row r="737" customFormat="1" ht="15"/>
    <row r="738" customFormat="1" ht="15"/>
    <row r="739" customFormat="1" ht="15"/>
    <row r="740" customFormat="1" ht="15"/>
    <row r="741" customFormat="1" ht="15"/>
    <row r="742" customFormat="1" ht="15"/>
    <row r="743" customFormat="1" ht="15"/>
    <row r="744" customFormat="1" ht="15"/>
    <row r="745" customFormat="1" ht="15"/>
    <row r="746" customFormat="1" ht="15"/>
    <row r="747" customFormat="1" ht="15"/>
    <row r="748" customFormat="1" ht="15"/>
    <row r="749" customFormat="1" ht="15"/>
    <row r="750" customFormat="1" ht="15"/>
    <row r="751" customFormat="1" ht="15"/>
    <row r="752" customFormat="1" ht="15"/>
    <row r="753" customFormat="1" ht="15"/>
    <row r="754" customFormat="1" ht="15"/>
    <row r="755" customFormat="1" ht="15"/>
    <row r="756" customFormat="1" ht="15"/>
    <row r="757" customFormat="1" ht="15"/>
    <row r="758" customFormat="1" ht="15"/>
    <row r="759" customFormat="1" ht="15"/>
    <row r="760" customFormat="1" ht="15"/>
    <row r="761" customFormat="1" ht="15"/>
    <row r="762" customFormat="1" ht="15"/>
    <row r="763" customFormat="1" ht="15"/>
    <row r="764" customFormat="1" ht="15"/>
    <row r="765" customFormat="1" ht="15"/>
    <row r="766" customFormat="1" ht="15"/>
    <row r="767" customFormat="1" ht="15"/>
    <row r="768" customFormat="1" ht="15"/>
    <row r="769" customFormat="1" ht="15"/>
    <row r="770" customFormat="1" ht="15"/>
    <row r="771" customFormat="1" ht="15"/>
    <row r="772" customFormat="1" ht="15"/>
    <row r="773" customFormat="1" ht="15"/>
    <row r="774" customFormat="1" ht="15"/>
    <row r="775" customFormat="1" ht="15"/>
    <row r="776" customFormat="1" ht="15"/>
    <row r="777" customFormat="1" ht="15"/>
    <row r="778" customFormat="1" ht="15"/>
    <row r="779" customFormat="1" ht="15"/>
    <row r="780" customFormat="1" ht="15"/>
    <row r="781" customFormat="1" ht="15"/>
    <row r="782" customFormat="1" ht="15"/>
    <row r="783" customFormat="1" ht="15"/>
    <row r="784" customFormat="1" ht="15"/>
    <row r="785" customFormat="1" ht="15"/>
    <row r="786" customFormat="1" ht="15"/>
    <row r="787" customFormat="1" ht="15"/>
    <row r="788" customFormat="1" ht="15"/>
    <row r="789" customFormat="1" ht="15"/>
    <row r="790" customFormat="1" ht="15"/>
    <row r="791" customFormat="1" ht="15"/>
    <row r="792" customFormat="1" ht="15"/>
    <row r="793" customFormat="1" ht="15"/>
    <row r="794" customFormat="1" ht="15"/>
    <row r="795" customFormat="1" ht="15"/>
    <row r="796" customFormat="1" ht="15"/>
    <row r="797" customFormat="1" ht="15"/>
    <row r="798" customFormat="1" ht="15"/>
    <row r="799" customFormat="1" ht="15"/>
    <row r="800" customFormat="1" ht="15"/>
    <row r="801" customFormat="1" ht="15"/>
    <row r="802" customFormat="1" ht="15"/>
    <row r="803" customFormat="1" ht="15"/>
    <row r="804" customFormat="1" ht="15"/>
    <row r="805" customFormat="1" ht="15"/>
    <row r="806" customFormat="1" ht="15"/>
    <row r="807" customFormat="1" ht="15"/>
    <row r="808" customFormat="1" ht="15"/>
    <row r="809" customFormat="1" ht="15"/>
    <row r="810" customFormat="1" ht="15"/>
    <row r="811" customFormat="1" ht="15"/>
    <row r="812" customFormat="1" ht="15"/>
    <row r="813" customFormat="1" ht="15"/>
    <row r="814" customFormat="1" ht="15"/>
    <row r="815" customFormat="1" ht="15"/>
    <row r="816" customFormat="1" ht="15"/>
    <row r="817" customFormat="1" ht="15"/>
    <row r="818" customFormat="1" ht="15"/>
    <row r="819" customFormat="1" ht="15"/>
    <row r="820" customFormat="1" ht="15"/>
    <row r="821" customFormat="1" ht="15"/>
    <row r="822" customFormat="1" ht="15"/>
    <row r="823" customFormat="1" ht="15"/>
    <row r="824" customFormat="1" ht="15"/>
    <row r="825" customFormat="1" ht="15"/>
    <row r="826" customFormat="1" ht="15"/>
    <row r="827" customFormat="1" ht="15"/>
    <row r="828" customFormat="1" ht="15"/>
    <row r="829" customFormat="1" ht="15"/>
    <row r="830" customFormat="1" ht="15"/>
    <row r="831" customFormat="1" ht="15"/>
    <row r="832" customFormat="1" ht="15"/>
    <row r="833" customFormat="1" ht="15"/>
    <row r="834" customFormat="1" ht="15"/>
    <row r="835" customFormat="1" ht="15"/>
    <row r="836" customFormat="1" ht="15"/>
    <row r="837" customFormat="1" ht="15"/>
    <row r="838" customFormat="1" ht="15"/>
    <row r="839" customFormat="1" ht="15"/>
    <row r="840" customFormat="1" ht="15"/>
    <row r="841" customFormat="1" ht="15"/>
    <row r="842" customFormat="1" ht="15"/>
    <row r="843" customFormat="1" ht="15"/>
    <row r="844" customFormat="1" ht="15"/>
    <row r="845" customFormat="1" ht="15"/>
    <row r="846" customFormat="1" ht="15"/>
    <row r="847" customFormat="1" ht="15"/>
    <row r="848" customFormat="1" ht="15"/>
    <row r="849" customFormat="1" ht="15"/>
    <row r="850" customFormat="1" ht="15"/>
    <row r="851" customFormat="1" ht="15"/>
    <row r="852" customFormat="1" ht="15"/>
    <row r="853" customFormat="1" ht="15"/>
    <row r="854" customFormat="1" ht="15"/>
    <row r="855" customFormat="1" ht="15"/>
    <row r="856" customFormat="1" ht="15"/>
    <row r="857" customFormat="1" ht="15"/>
    <row r="858" customFormat="1" ht="15"/>
    <row r="859" customFormat="1" ht="15"/>
    <row r="860" customFormat="1" ht="15"/>
    <row r="861" customFormat="1" ht="15"/>
    <row r="862" customFormat="1" ht="15"/>
    <row r="863" customFormat="1" ht="15"/>
    <row r="864" customFormat="1" ht="15"/>
    <row r="865" customFormat="1" ht="15"/>
    <row r="866" customFormat="1" ht="15"/>
    <row r="867" customFormat="1" ht="15"/>
    <row r="868" customFormat="1" ht="15"/>
    <row r="869" customFormat="1" ht="15"/>
    <row r="870" customFormat="1" ht="15"/>
    <row r="871" customFormat="1" ht="15"/>
    <row r="872" customFormat="1" ht="15"/>
    <row r="873" customFormat="1" ht="15"/>
    <row r="874" customFormat="1" ht="15"/>
    <row r="875" customFormat="1" ht="15"/>
    <row r="876" customFormat="1" ht="15"/>
    <row r="877" customFormat="1" ht="15"/>
    <row r="878" customFormat="1" ht="15"/>
    <row r="879" customFormat="1" ht="15"/>
    <row r="880" customFormat="1" ht="15"/>
    <row r="881" customFormat="1" ht="15"/>
    <row r="882" customFormat="1" ht="15"/>
    <row r="883" customFormat="1" ht="15"/>
    <row r="884" customFormat="1" ht="15"/>
    <row r="885" customFormat="1" ht="15"/>
    <row r="886" customFormat="1" ht="15"/>
    <row r="887" customFormat="1" ht="15"/>
    <row r="888" customFormat="1" ht="15"/>
    <row r="889" customFormat="1" ht="15"/>
    <row r="890" customFormat="1" ht="15"/>
    <row r="891" customFormat="1" ht="15"/>
    <row r="892" customFormat="1" ht="15"/>
    <row r="893" customFormat="1" ht="15"/>
    <row r="894" customFormat="1" ht="15"/>
    <row r="895" customFormat="1" ht="15"/>
    <row r="896" customFormat="1" ht="15"/>
    <row r="897" customFormat="1" ht="15"/>
    <row r="898" customFormat="1" ht="15"/>
    <row r="899" customFormat="1" ht="15"/>
    <row r="900" customFormat="1" ht="15"/>
    <row r="901" customFormat="1" ht="15"/>
    <row r="902" customFormat="1" ht="15"/>
    <row r="903" customFormat="1" ht="15"/>
    <row r="904" customFormat="1" ht="15"/>
    <row r="905" customFormat="1" ht="15"/>
    <row r="906" customFormat="1" ht="15"/>
    <row r="907" customFormat="1" ht="15"/>
    <row r="908" customFormat="1" ht="15"/>
    <row r="909" customFormat="1" ht="15"/>
    <row r="910" customFormat="1" ht="15"/>
    <row r="911" customFormat="1" ht="15"/>
    <row r="912" customFormat="1" ht="15"/>
    <row r="913" customFormat="1" ht="15"/>
    <row r="914" customFormat="1" ht="15"/>
    <row r="915" customFormat="1" ht="15"/>
    <row r="916" customFormat="1" ht="15"/>
    <row r="917" customFormat="1" ht="15"/>
    <row r="918" customFormat="1" ht="15"/>
    <row r="919" customFormat="1" ht="15"/>
    <row r="920" customFormat="1" ht="15"/>
    <row r="921" customFormat="1" ht="15"/>
    <row r="922" customFormat="1" ht="15"/>
    <row r="923" customFormat="1" ht="15"/>
    <row r="924" customFormat="1" ht="15"/>
    <row r="925" customFormat="1" ht="15"/>
    <row r="926" customFormat="1" ht="15"/>
    <row r="927" customFormat="1" ht="15"/>
    <row r="928" customFormat="1" ht="15"/>
    <row r="929" customFormat="1" ht="15"/>
    <row r="930" customFormat="1" ht="15"/>
    <row r="931" customFormat="1" ht="15"/>
    <row r="932" customFormat="1" ht="15"/>
    <row r="933" customFormat="1" ht="15"/>
    <row r="934" customFormat="1" ht="15"/>
    <row r="935" customFormat="1" ht="15"/>
    <row r="936" customFormat="1" ht="15"/>
    <row r="937" customFormat="1" ht="15"/>
    <row r="938" customFormat="1" ht="15"/>
    <row r="939" customFormat="1" ht="15"/>
    <row r="940" customFormat="1" ht="15"/>
    <row r="941" customFormat="1" ht="15"/>
    <row r="942" customFormat="1" ht="15"/>
    <row r="943" customFormat="1" ht="15"/>
    <row r="944" customFormat="1" ht="15"/>
    <row r="945" customFormat="1" ht="15"/>
    <row r="946" customFormat="1" ht="15"/>
    <row r="947" customFormat="1" ht="15"/>
    <row r="948" customFormat="1" ht="15"/>
    <row r="949" customFormat="1" ht="15"/>
    <row r="950" customFormat="1" ht="15"/>
    <row r="951" customFormat="1" ht="15"/>
    <row r="952" customFormat="1" ht="15"/>
    <row r="953" customFormat="1" ht="15"/>
    <row r="954" customFormat="1" ht="15"/>
    <row r="955" customFormat="1" ht="15"/>
    <row r="956" customFormat="1" ht="15"/>
    <row r="957" customFormat="1" ht="15"/>
    <row r="958" customFormat="1" ht="15"/>
    <row r="959" customFormat="1" ht="15"/>
    <row r="960" customFormat="1" ht="15"/>
    <row r="961" customFormat="1" ht="15"/>
    <row r="962" customFormat="1" ht="15"/>
    <row r="963" customFormat="1" ht="15"/>
    <row r="964" customFormat="1" ht="15"/>
    <row r="965" customFormat="1" ht="15"/>
    <row r="966" customFormat="1" ht="15"/>
    <row r="967" customFormat="1" ht="15"/>
    <row r="968" customFormat="1" ht="15"/>
    <row r="969" customFormat="1" ht="15"/>
    <row r="970" customFormat="1" ht="15"/>
    <row r="971" customFormat="1" ht="15"/>
    <row r="972" customFormat="1" ht="15"/>
    <row r="973" customFormat="1" ht="15"/>
    <row r="974" customFormat="1" ht="15"/>
    <row r="975" customFormat="1" ht="15"/>
    <row r="976" customFormat="1" ht="15"/>
    <row r="977" customFormat="1" ht="15"/>
    <row r="978" customFormat="1" ht="15"/>
    <row r="979" customFormat="1" ht="15"/>
    <row r="980" customFormat="1" ht="15"/>
    <row r="981" customFormat="1" ht="15"/>
    <row r="982" customFormat="1" ht="15"/>
    <row r="983" customFormat="1" ht="15"/>
    <row r="984" customFormat="1" ht="15"/>
    <row r="985" customFormat="1" ht="15"/>
    <row r="986" customFormat="1" ht="15"/>
    <row r="987" customFormat="1" ht="15"/>
    <row r="988" customFormat="1" ht="15"/>
    <row r="989" customFormat="1" ht="15"/>
    <row r="990" customFormat="1" ht="15"/>
    <row r="991" customFormat="1" ht="15"/>
    <row r="992" customFormat="1" ht="15"/>
    <row r="993" customFormat="1" ht="15"/>
    <row r="994" customFormat="1" ht="15"/>
    <row r="995" customFormat="1" ht="15"/>
    <row r="996" customFormat="1" ht="15"/>
    <row r="997" customFormat="1" ht="15"/>
    <row r="998" customFormat="1" ht="15"/>
    <row r="999" customFormat="1" ht="15"/>
    <row r="1000" customFormat="1" ht="15"/>
    <row r="1001" customFormat="1" ht="15"/>
    <row r="1002" customFormat="1" ht="15"/>
    <row r="1003" customFormat="1" ht="15"/>
    <row r="1004" customFormat="1" ht="15"/>
    <row r="1005" customFormat="1" ht="15"/>
    <row r="1006" customFormat="1" ht="15"/>
    <row r="1007" customFormat="1" ht="15"/>
    <row r="1008" customFormat="1" ht="15"/>
    <row r="1009" customFormat="1" ht="15"/>
    <row r="1010" customFormat="1" ht="15"/>
    <row r="1011" customFormat="1" ht="15"/>
    <row r="1012" customFormat="1" ht="15"/>
    <row r="1013" customFormat="1" ht="15"/>
    <row r="1014" customFormat="1" ht="15"/>
    <row r="1015" customFormat="1" ht="15"/>
    <row r="1016" customFormat="1" ht="15"/>
    <row r="1017" customFormat="1" ht="15"/>
    <row r="1018" customFormat="1" ht="15"/>
    <row r="1019" customFormat="1" ht="15"/>
    <row r="1020" customFormat="1" ht="15"/>
    <row r="1021" customFormat="1" ht="15"/>
    <row r="1022" customFormat="1" ht="15"/>
    <row r="1023" customFormat="1" ht="15"/>
    <row r="1024" customFormat="1" ht="15"/>
    <row r="1025" customFormat="1" ht="15"/>
    <row r="1026" customFormat="1" ht="15"/>
    <row r="1027" customFormat="1" ht="15"/>
    <row r="1028" customFormat="1" ht="15"/>
    <row r="1029" customFormat="1" ht="15"/>
    <row r="1030" customFormat="1" ht="15"/>
    <row r="1031" customFormat="1" ht="15"/>
    <row r="1032" customFormat="1" ht="15"/>
    <row r="1033" customFormat="1" ht="15"/>
    <row r="1034" customFormat="1" ht="15"/>
    <row r="1035" customFormat="1" ht="15"/>
    <row r="1036" customFormat="1" ht="15"/>
    <row r="1037" customFormat="1" ht="15"/>
    <row r="1038" customFormat="1" ht="15"/>
    <row r="1039" customFormat="1" ht="15"/>
    <row r="1040" customFormat="1" ht="15"/>
    <row r="1041" customFormat="1" ht="15"/>
    <row r="1042" customFormat="1" ht="15"/>
    <row r="1043" customFormat="1" ht="15"/>
    <row r="1044" customFormat="1" ht="15"/>
    <row r="1045" customFormat="1" ht="15"/>
    <row r="1046" customFormat="1" ht="15"/>
    <row r="1047" customFormat="1" ht="15"/>
    <row r="1048" customFormat="1" ht="15"/>
    <row r="1049" customFormat="1" ht="15"/>
    <row r="1050" customFormat="1" ht="15"/>
    <row r="1051" customFormat="1" ht="15"/>
    <row r="1052" customFormat="1" ht="15"/>
    <row r="1053" customFormat="1" ht="15"/>
    <row r="1054" customFormat="1" ht="15"/>
    <row r="1055" customFormat="1" ht="15"/>
    <row r="1056" customFormat="1" ht="15"/>
    <row r="1057" customFormat="1" ht="15"/>
    <row r="1058" customFormat="1" ht="15"/>
    <row r="1059" customFormat="1" ht="15"/>
    <row r="1060" customFormat="1" ht="15"/>
    <row r="1061" customFormat="1" ht="15"/>
    <row r="1062" customFormat="1" ht="15"/>
    <row r="1063" customFormat="1" ht="15"/>
    <row r="1064" customFormat="1" ht="15"/>
    <row r="1065" customFormat="1" ht="15"/>
    <row r="1066" customFormat="1" ht="15"/>
    <row r="1067" customFormat="1" ht="15"/>
    <row r="1068" customFormat="1" ht="15"/>
    <row r="1069" customFormat="1" ht="15"/>
    <row r="1070" customFormat="1" ht="15"/>
    <row r="1071" customFormat="1" ht="15"/>
    <row r="1072" customFormat="1" ht="15"/>
    <row r="1073" customFormat="1" ht="15"/>
    <row r="1074" customFormat="1" ht="15"/>
    <row r="1075" customFormat="1" ht="15"/>
    <row r="1076" customFormat="1" ht="15"/>
    <row r="1077" customFormat="1" ht="15"/>
    <row r="1078" customFormat="1" ht="15"/>
    <row r="1079" customFormat="1" ht="15"/>
    <row r="1080" customFormat="1" ht="15"/>
    <row r="1081" customFormat="1" ht="15"/>
    <row r="1082" customFormat="1" ht="15"/>
    <row r="1083" customFormat="1" ht="15"/>
    <row r="1084" customFormat="1" ht="15"/>
    <row r="1085" customFormat="1" ht="15"/>
    <row r="1086" customFormat="1" ht="15"/>
    <row r="1087" customFormat="1" ht="15"/>
    <row r="1088" customFormat="1" ht="15"/>
    <row r="1089" customFormat="1" ht="15"/>
    <row r="1090" customFormat="1" ht="15"/>
    <row r="1091" customFormat="1" ht="15"/>
    <row r="1092" customFormat="1" ht="15"/>
    <row r="1093" customFormat="1" ht="15"/>
    <row r="1094" customFormat="1" ht="15"/>
    <row r="1095" customFormat="1" ht="15"/>
    <row r="1096" customFormat="1" ht="15"/>
    <row r="1097" customFormat="1" ht="15"/>
    <row r="1098" customFormat="1" ht="15"/>
    <row r="1099" customFormat="1" ht="15"/>
    <row r="1100" customFormat="1" ht="15"/>
    <row r="1101" customFormat="1" ht="15"/>
    <row r="1102" customFormat="1" ht="15"/>
    <row r="1103" customFormat="1" ht="15"/>
    <row r="1104" customFormat="1" ht="15"/>
    <row r="1105" customFormat="1" ht="15"/>
    <row r="1106" customFormat="1" ht="15"/>
    <row r="1107" customFormat="1" ht="15"/>
    <row r="1108" customFormat="1" ht="15"/>
    <row r="1109" customFormat="1" ht="15"/>
    <row r="1110" customFormat="1" ht="15"/>
    <row r="1111" customFormat="1" ht="15"/>
    <row r="1112" customFormat="1" ht="15"/>
    <row r="1113" customFormat="1" ht="15"/>
    <row r="1114" customFormat="1" ht="15"/>
    <row r="1115" customFormat="1" ht="15"/>
    <row r="1116" customFormat="1" ht="15"/>
    <row r="1117" customFormat="1" ht="15"/>
    <row r="1118" customFormat="1" ht="15"/>
    <row r="1119" customFormat="1" ht="15"/>
    <row r="1120" customFormat="1" ht="15"/>
    <row r="1121" customFormat="1" ht="15"/>
    <row r="1122" customFormat="1" ht="15"/>
    <row r="1123" customFormat="1" ht="15"/>
    <row r="1124" customFormat="1" ht="15"/>
    <row r="1125" customFormat="1" ht="15"/>
    <row r="1126" customFormat="1" ht="15"/>
    <row r="1127" customFormat="1" ht="15"/>
    <row r="1128" customFormat="1" ht="15"/>
    <row r="1129" customFormat="1" ht="15"/>
    <row r="1130" customFormat="1" ht="15"/>
    <row r="1131" customFormat="1" ht="15"/>
    <row r="1132" customFormat="1" ht="15"/>
    <row r="1133" customFormat="1" ht="15"/>
    <row r="1134" customFormat="1" ht="15"/>
    <row r="1135" customFormat="1" ht="15"/>
    <row r="1136" customFormat="1" ht="15"/>
    <row r="1137" customFormat="1" ht="15"/>
    <row r="1138" customFormat="1" ht="15"/>
    <row r="1139" customFormat="1" ht="15"/>
    <row r="1140" customFormat="1" ht="15"/>
    <row r="1141" customFormat="1" ht="15"/>
    <row r="1142" customFormat="1" ht="15"/>
    <row r="1143" customFormat="1" ht="15"/>
    <row r="1144" customFormat="1" ht="15"/>
    <row r="1145" customFormat="1" ht="15"/>
    <row r="1146" customFormat="1" ht="15"/>
    <row r="1147" customFormat="1" ht="15"/>
    <row r="1148" customFormat="1" ht="15"/>
    <row r="1149" customFormat="1" ht="15"/>
    <row r="1150" customFormat="1" ht="15"/>
    <row r="1151" customFormat="1" ht="15"/>
    <row r="1152" customFormat="1" ht="15"/>
    <row r="1153" customFormat="1" ht="15"/>
    <row r="1154" customFormat="1" ht="15"/>
    <row r="1155" customFormat="1" ht="15"/>
    <row r="1156" customFormat="1" ht="15"/>
    <row r="1157" customFormat="1" ht="15"/>
    <row r="1158" customFormat="1" ht="15"/>
    <row r="1159" customFormat="1" ht="15"/>
    <row r="1160" customFormat="1" ht="15"/>
    <row r="1161" customFormat="1" ht="15"/>
    <row r="1162" customFormat="1" ht="15"/>
    <row r="1163" customFormat="1" ht="15"/>
    <row r="1164" customFormat="1" ht="15"/>
    <row r="1165" customFormat="1" ht="15"/>
    <row r="1166" customFormat="1" ht="15"/>
    <row r="1167" customFormat="1" ht="15"/>
    <row r="1168" customFormat="1" ht="15"/>
    <row r="1169" customFormat="1" ht="15"/>
    <row r="1170" customFormat="1" ht="15"/>
    <row r="1171" customFormat="1" ht="15"/>
    <row r="1172" customFormat="1" ht="15"/>
    <row r="1173" customFormat="1" ht="15"/>
    <row r="1174" customFormat="1" ht="15"/>
    <row r="1175" customFormat="1" ht="15"/>
    <row r="1176" customFormat="1" ht="15"/>
    <row r="1177" customFormat="1" ht="15"/>
    <row r="1178" customFormat="1" ht="15"/>
    <row r="1179" customFormat="1" ht="15"/>
    <row r="1180" customFormat="1" ht="15"/>
    <row r="1181" customFormat="1" ht="15"/>
    <row r="1182" customFormat="1" ht="15"/>
    <row r="1183" customFormat="1" ht="15"/>
    <row r="1184" customFormat="1" ht="15"/>
    <row r="1185" customFormat="1" ht="15"/>
    <row r="1186" customFormat="1" ht="15"/>
    <row r="1187" customFormat="1" ht="15"/>
    <row r="1188" customFormat="1" ht="15"/>
    <row r="1189" customFormat="1" ht="15"/>
    <row r="1190" customFormat="1" ht="15"/>
    <row r="1191" customFormat="1" ht="15"/>
    <row r="1192" customFormat="1" ht="15"/>
    <row r="1193" customFormat="1" ht="15"/>
    <row r="1194" customFormat="1" ht="15"/>
    <row r="1195" customFormat="1" ht="15"/>
    <row r="1196" customFormat="1" ht="15"/>
    <row r="1197" customFormat="1" ht="15"/>
    <row r="1198" customFormat="1" ht="15"/>
    <row r="1199" customFormat="1" ht="15"/>
    <row r="1200" customFormat="1" ht="15"/>
    <row r="1201" customFormat="1" ht="15"/>
    <row r="1202" customFormat="1" ht="15"/>
    <row r="1203" customFormat="1" ht="15"/>
    <row r="1204" customFormat="1" ht="15"/>
    <row r="1205" customFormat="1" ht="15"/>
    <row r="1206" customFormat="1" ht="15"/>
    <row r="1207" customFormat="1" ht="15"/>
    <row r="1208" customFormat="1" ht="15"/>
    <row r="1209" customFormat="1" ht="15"/>
    <row r="1210" customFormat="1" ht="15"/>
    <row r="1211" customFormat="1" ht="15"/>
    <row r="1212" customFormat="1" ht="15"/>
    <row r="1213" customFormat="1" ht="15"/>
    <row r="1214" customFormat="1" ht="15"/>
    <row r="1215" customFormat="1" ht="15"/>
    <row r="1216" customFormat="1" ht="15"/>
    <row r="1217" customFormat="1" ht="15"/>
    <row r="1218" customFormat="1" ht="15"/>
    <row r="1219" customFormat="1" ht="15"/>
    <row r="1220" customFormat="1" ht="15"/>
    <row r="1221" customFormat="1" ht="15"/>
    <row r="1222" customFormat="1" ht="15"/>
    <row r="1223" customFormat="1" ht="15"/>
    <row r="1224" customFormat="1" ht="15"/>
    <row r="1225" customFormat="1" ht="15"/>
    <row r="1226" customFormat="1" ht="15"/>
    <row r="1227" customFormat="1" ht="15"/>
    <row r="1228" customFormat="1" ht="15"/>
    <row r="1229" customFormat="1" ht="15"/>
    <row r="1230" customFormat="1" ht="15"/>
    <row r="1231" customFormat="1" ht="15"/>
    <row r="1232" customFormat="1" ht="15"/>
    <row r="1233" customFormat="1" ht="15"/>
    <row r="1234" customFormat="1" ht="15"/>
    <row r="1235" customFormat="1" ht="15"/>
    <row r="1236" customFormat="1" ht="15"/>
    <row r="1237" customFormat="1" ht="15"/>
    <row r="1238" customFormat="1" ht="15"/>
    <row r="1239" customFormat="1" ht="15"/>
    <row r="1240" customFormat="1" ht="15"/>
    <row r="1241" customFormat="1" ht="15"/>
    <row r="1242" customFormat="1" ht="15"/>
    <row r="1243" customFormat="1" ht="15"/>
    <row r="1244" customFormat="1" ht="15"/>
    <row r="1245" customFormat="1" ht="15"/>
    <row r="1246" customFormat="1" ht="15"/>
    <row r="1247" customFormat="1" ht="15"/>
    <row r="1248" customFormat="1" ht="15"/>
    <row r="1249" customFormat="1" ht="15"/>
    <row r="1250" customFormat="1" ht="15"/>
    <row r="1251" customFormat="1" ht="15"/>
    <row r="1252" customFormat="1" ht="15"/>
    <row r="1253" customFormat="1" ht="15"/>
    <row r="1254" customFormat="1" ht="15"/>
    <row r="1255" customFormat="1" ht="15"/>
    <row r="1256" customFormat="1" ht="15"/>
    <row r="1257" customFormat="1" ht="15"/>
    <row r="1258" customFormat="1" ht="15"/>
    <row r="1259" customFormat="1" ht="15"/>
    <row r="1260" customFormat="1" ht="15"/>
    <row r="1261" customFormat="1" ht="15"/>
    <row r="1262" customFormat="1" ht="15"/>
    <row r="1263" customFormat="1" ht="15"/>
    <row r="1264" customFormat="1" ht="15"/>
    <row r="1265" customFormat="1" ht="15"/>
    <row r="1266" customFormat="1" ht="15"/>
    <row r="1267" customFormat="1" ht="15"/>
    <row r="1268" customFormat="1" ht="15"/>
    <row r="1269" customFormat="1" ht="15"/>
    <row r="1270" customFormat="1" ht="15"/>
    <row r="1271" customFormat="1" ht="15"/>
    <row r="1272" customFormat="1" ht="15"/>
    <row r="1273" customFormat="1" ht="15"/>
    <row r="1274" customFormat="1" ht="15"/>
    <row r="1275" customFormat="1" ht="15"/>
    <row r="1276" customFormat="1" ht="15"/>
    <row r="1277" customFormat="1" ht="15"/>
    <row r="1278" customFormat="1" ht="15"/>
    <row r="1279" customFormat="1" ht="15"/>
    <row r="1280" customFormat="1" ht="15"/>
    <row r="1281" customFormat="1" ht="15"/>
    <row r="1282" customFormat="1" ht="15"/>
    <row r="1283" customFormat="1" ht="15"/>
    <row r="1284" customFormat="1" ht="15"/>
    <row r="1285" customFormat="1" ht="15"/>
    <row r="1286" customFormat="1" ht="15"/>
    <row r="1287" customFormat="1" ht="15"/>
    <row r="1288" customFormat="1" ht="15"/>
    <row r="1289" customFormat="1" ht="15"/>
    <row r="1290" customFormat="1" ht="15"/>
    <row r="1291" customFormat="1" ht="15"/>
    <row r="1292" customFormat="1" ht="15"/>
    <row r="1293" customFormat="1" ht="15"/>
    <row r="1294" customFormat="1" ht="15"/>
    <row r="1295" customFormat="1" ht="15"/>
    <row r="1296" customFormat="1" ht="15"/>
    <row r="1297" customFormat="1" ht="15"/>
    <row r="1298" customFormat="1" ht="15"/>
    <row r="1299" customFormat="1" ht="15"/>
    <row r="1300" customFormat="1" ht="15"/>
    <row r="1301" customFormat="1" ht="15"/>
    <row r="1302" customFormat="1" ht="15"/>
    <row r="1303" customFormat="1" ht="15"/>
    <row r="1304" customFormat="1" ht="15"/>
    <row r="1305" customFormat="1" ht="15"/>
    <row r="1306" customFormat="1" ht="15"/>
    <row r="1307" customFormat="1" ht="15"/>
    <row r="1308" customFormat="1" ht="15"/>
    <row r="1309" customFormat="1" ht="15"/>
    <row r="1310" customFormat="1" ht="15"/>
    <row r="1311" customFormat="1" ht="15"/>
    <row r="1312" customFormat="1" ht="15"/>
    <row r="1313" customFormat="1" ht="15"/>
    <row r="1314" customFormat="1" ht="15"/>
    <row r="1315" customFormat="1" ht="15"/>
    <row r="1316" customFormat="1" ht="15"/>
    <row r="1317" customFormat="1" ht="15"/>
    <row r="1318" customFormat="1" ht="15"/>
    <row r="1319" customFormat="1" ht="15"/>
    <row r="1320" customFormat="1" ht="15"/>
    <row r="1321" customFormat="1" ht="15"/>
    <row r="1322" customFormat="1" ht="15"/>
    <row r="1323" customFormat="1" ht="15"/>
    <row r="1324" customFormat="1" ht="15"/>
    <row r="1325" customFormat="1" ht="15"/>
    <row r="1326" customFormat="1" ht="15"/>
    <row r="1327" customFormat="1" ht="15"/>
    <row r="1328" customFormat="1" ht="15"/>
    <row r="1329" customFormat="1" ht="15"/>
    <row r="1330" customFormat="1" ht="15"/>
    <row r="1331" customFormat="1" ht="15"/>
    <row r="1332" customFormat="1" ht="15"/>
    <row r="1333" customFormat="1" ht="15"/>
    <row r="1334" customFormat="1" ht="15"/>
    <row r="1335" customFormat="1" ht="15"/>
    <row r="1336" customFormat="1" ht="15"/>
    <row r="1337" customFormat="1" ht="15"/>
    <row r="1338" customFormat="1" ht="15"/>
    <row r="1339" customFormat="1" ht="15"/>
    <row r="1340" customFormat="1" ht="15"/>
    <row r="1341" customFormat="1" ht="15"/>
    <row r="1342" customFormat="1" ht="15"/>
    <row r="1343" customFormat="1" ht="15"/>
    <row r="1344" customFormat="1" ht="15"/>
    <row r="1345" customFormat="1" ht="15"/>
    <row r="1346" customFormat="1" ht="15"/>
    <row r="1347" customFormat="1" ht="15"/>
    <row r="1348" customFormat="1" ht="15"/>
    <row r="1349" customFormat="1" ht="15"/>
    <row r="1350" customFormat="1" ht="15"/>
    <row r="1351" customFormat="1" ht="15"/>
    <row r="1352" customFormat="1" ht="15"/>
    <row r="1353" customFormat="1" ht="15"/>
    <row r="1354" customFormat="1" ht="15"/>
    <row r="1355" customFormat="1" ht="15"/>
    <row r="1356" customFormat="1" ht="15"/>
    <row r="1357" customFormat="1" ht="15"/>
    <row r="1358" customFormat="1" ht="15"/>
    <row r="1359" customFormat="1" ht="15"/>
    <row r="1360" customFormat="1" ht="15"/>
    <row r="1361" customFormat="1" ht="15"/>
    <row r="1362" customFormat="1" ht="15"/>
    <row r="1363" customFormat="1" ht="15"/>
    <row r="1364" customFormat="1" ht="15"/>
    <row r="1365" customFormat="1" ht="15"/>
    <row r="1366" customFormat="1" ht="15"/>
    <row r="1367" customFormat="1" ht="15"/>
    <row r="1368" customFormat="1" ht="15"/>
    <row r="1369" customFormat="1" ht="15"/>
    <row r="1370" customFormat="1" ht="15"/>
    <row r="1371" customFormat="1" ht="15"/>
    <row r="1372" customFormat="1" ht="15"/>
    <row r="1373" customFormat="1" ht="15"/>
    <row r="1374" customFormat="1" ht="15"/>
    <row r="1375" customFormat="1" ht="15"/>
    <row r="1376" customFormat="1" ht="15"/>
    <row r="1377" customFormat="1" ht="15"/>
    <row r="1378" customFormat="1" ht="15"/>
    <row r="1379" customFormat="1" ht="15"/>
    <row r="1380" customFormat="1" ht="15"/>
    <row r="1381" customFormat="1" ht="15"/>
    <row r="1382" customFormat="1" ht="15"/>
    <row r="1383" customFormat="1" ht="15"/>
    <row r="1384" customFormat="1" ht="15"/>
    <row r="1385" customFormat="1" ht="15"/>
    <row r="1386" customFormat="1" ht="15"/>
    <row r="1387" customFormat="1" ht="15"/>
    <row r="1388" customFormat="1" ht="15"/>
    <row r="1389" customFormat="1" ht="15"/>
    <row r="1390" customFormat="1" ht="15"/>
    <row r="1391" customFormat="1" ht="15"/>
    <row r="1392" customFormat="1" ht="15"/>
    <row r="1393" customFormat="1" ht="15"/>
    <row r="1394" customFormat="1" ht="15"/>
    <row r="1395" customFormat="1" ht="15"/>
    <row r="1396" customFormat="1" ht="15"/>
    <row r="1397" customFormat="1" ht="15"/>
    <row r="1398" customFormat="1" ht="15"/>
    <row r="1399" customFormat="1" ht="15"/>
    <row r="1400" customFormat="1" ht="15"/>
    <row r="1401" customFormat="1" ht="15"/>
    <row r="1402" customFormat="1" ht="15"/>
    <row r="1403" customFormat="1" ht="15"/>
    <row r="1404" customFormat="1" ht="15"/>
    <row r="1405" customFormat="1" ht="15"/>
    <row r="1406" customFormat="1" ht="15"/>
    <row r="1407" customFormat="1" ht="15"/>
    <row r="1408" customFormat="1" ht="15"/>
    <row r="1409" customFormat="1" ht="15"/>
    <row r="1410" customFormat="1" ht="15"/>
    <row r="1411" customFormat="1" ht="15"/>
    <row r="1412" customFormat="1" ht="15"/>
    <row r="1413" customFormat="1" ht="15"/>
    <row r="1414" customFormat="1" ht="15"/>
    <row r="1415" customFormat="1" ht="15"/>
    <row r="1416" customFormat="1" ht="15"/>
    <row r="1417" customFormat="1" ht="15"/>
    <row r="1418" customFormat="1" ht="15"/>
    <row r="1419" customFormat="1" ht="15"/>
    <row r="1420" customFormat="1" ht="15"/>
    <row r="1421" customFormat="1" ht="15"/>
    <row r="1422" customFormat="1" ht="15"/>
    <row r="1423" customFormat="1" ht="15"/>
    <row r="1424" customFormat="1" ht="15"/>
    <row r="1425" customFormat="1" ht="15"/>
    <row r="1426" customFormat="1" ht="15"/>
    <row r="1427" customFormat="1" ht="15"/>
    <row r="1428" customFormat="1" ht="15"/>
    <row r="1429" customFormat="1" ht="15"/>
    <row r="1430" customFormat="1" ht="15"/>
    <row r="1431" customFormat="1" ht="15"/>
    <row r="1432" customFormat="1" ht="15"/>
    <row r="1433" customFormat="1" ht="15"/>
    <row r="1434" customFormat="1" ht="15"/>
    <row r="1435" customFormat="1" ht="15"/>
    <row r="1436" customFormat="1" ht="15"/>
    <row r="1437" customFormat="1" ht="15"/>
    <row r="1438" customFormat="1" ht="15"/>
    <row r="1439" customFormat="1" ht="15"/>
    <row r="1440" customFormat="1" ht="15"/>
    <row r="1441" customFormat="1" ht="15"/>
    <row r="1442" customFormat="1" ht="15"/>
    <row r="1443" customFormat="1" ht="15"/>
    <row r="1444" customFormat="1" ht="15"/>
    <row r="1445" customFormat="1" ht="15"/>
    <row r="1446" customFormat="1" ht="15"/>
    <row r="1447" customFormat="1" ht="15"/>
    <row r="1448" customFormat="1" ht="15"/>
    <row r="1449" customFormat="1" ht="15"/>
    <row r="1450" customFormat="1" ht="15"/>
    <row r="1451" customFormat="1" ht="15"/>
    <row r="1452" customFormat="1" ht="15"/>
    <row r="1453" customFormat="1" ht="15"/>
    <row r="1454" customFormat="1" ht="15"/>
    <row r="1455" customFormat="1" ht="15"/>
    <row r="1456" customFormat="1" ht="15"/>
    <row r="1457" customFormat="1" ht="15"/>
    <row r="1458" customFormat="1" ht="15"/>
    <row r="1459" customFormat="1" ht="15"/>
    <row r="1460" customFormat="1" ht="15"/>
    <row r="1461" customFormat="1" ht="15"/>
    <row r="1462" customFormat="1" ht="15"/>
    <row r="1463" customFormat="1" ht="15"/>
    <row r="1464" customFormat="1" ht="15"/>
    <row r="1465" customFormat="1" ht="15"/>
    <row r="1466" customFormat="1" ht="15"/>
    <row r="1467" customFormat="1" ht="15"/>
    <row r="1468" customFormat="1" ht="15"/>
    <row r="1469" customFormat="1" ht="15"/>
    <row r="1470" customFormat="1" ht="15"/>
    <row r="1471" customFormat="1" ht="15"/>
    <row r="1472" customFormat="1" ht="15"/>
    <row r="1473" customFormat="1" ht="15"/>
    <row r="1474" customFormat="1" ht="15"/>
    <row r="1475" customFormat="1" ht="15"/>
    <row r="1476" customFormat="1" ht="15"/>
    <row r="1477" customFormat="1" ht="15"/>
    <row r="1478" customFormat="1" ht="15"/>
    <row r="1479" customFormat="1" ht="15"/>
    <row r="1480" customFormat="1" ht="15"/>
    <row r="1481" customFormat="1" ht="15"/>
    <row r="1482" customFormat="1" ht="15"/>
    <row r="1483" customFormat="1" ht="15"/>
    <row r="1484" customFormat="1" ht="15"/>
    <row r="1485" customFormat="1" ht="15"/>
    <row r="1486" customFormat="1" ht="15"/>
    <row r="1487" customFormat="1" ht="15"/>
    <row r="1488" customFormat="1" ht="15"/>
    <row r="1489" customFormat="1" ht="15"/>
    <row r="1490" customFormat="1" ht="15"/>
    <row r="1491" customFormat="1" ht="15"/>
    <row r="1492" customFormat="1" ht="15"/>
    <row r="1493" customFormat="1" ht="15"/>
    <row r="1494" customFormat="1" ht="15"/>
    <row r="1495" customFormat="1" ht="15"/>
    <row r="1496" customFormat="1" ht="15"/>
    <row r="1497" customFormat="1" ht="15"/>
    <row r="1498" customFormat="1" ht="15"/>
    <row r="1499" customFormat="1" ht="15"/>
    <row r="1500" customFormat="1" ht="15"/>
    <row r="1501" customFormat="1" ht="15"/>
    <row r="1502" customFormat="1" ht="15"/>
    <row r="1503" customFormat="1" ht="15"/>
    <row r="1504" customFormat="1" ht="15"/>
    <row r="1505" customFormat="1" ht="15"/>
    <row r="1506" customFormat="1" ht="15"/>
    <row r="1507" customFormat="1" ht="15"/>
    <row r="1508" customFormat="1" ht="15"/>
    <row r="1509" customFormat="1" ht="15"/>
    <row r="1510" customFormat="1" ht="15"/>
    <row r="1511" customFormat="1" ht="15"/>
    <row r="1512" customFormat="1" ht="15"/>
    <row r="1513" customFormat="1" ht="15"/>
    <row r="1514" customFormat="1" ht="15"/>
    <row r="1515" customFormat="1" ht="15"/>
    <row r="1516" customFormat="1" ht="15"/>
    <row r="1517" customFormat="1" ht="15"/>
    <row r="1518" customFormat="1" ht="15"/>
    <row r="1519" customFormat="1" ht="15"/>
    <row r="1520" customFormat="1" ht="15"/>
    <row r="1521" customFormat="1" ht="15"/>
    <row r="1522" customFormat="1" ht="15"/>
    <row r="1523" customFormat="1" ht="15"/>
    <row r="1524" customFormat="1" ht="15"/>
    <row r="1525" customFormat="1" ht="15"/>
    <row r="1526" customFormat="1" ht="15"/>
    <row r="1527" customFormat="1" ht="15"/>
    <row r="1528" customFormat="1" ht="15"/>
    <row r="1529" customFormat="1" ht="15"/>
    <row r="1530" customFormat="1" ht="15"/>
    <row r="1531" customFormat="1" ht="15"/>
    <row r="1532" customFormat="1" ht="15"/>
    <row r="1533" customFormat="1" ht="15"/>
    <row r="1534" customFormat="1" ht="15"/>
    <row r="1535" customFormat="1" ht="15"/>
    <row r="1536" customFormat="1" ht="15"/>
    <row r="1537" customFormat="1" ht="15"/>
    <row r="1538" customFormat="1" ht="15"/>
    <row r="1539" customFormat="1" ht="15"/>
    <row r="1540" customFormat="1" ht="15"/>
    <row r="1541" customFormat="1" ht="15"/>
    <row r="1542" customFormat="1" ht="15"/>
    <row r="1543" customFormat="1" ht="15"/>
    <row r="1544" customFormat="1" ht="15"/>
    <row r="1545" customFormat="1" ht="15"/>
    <row r="1546" customFormat="1" ht="15"/>
    <row r="1547" customFormat="1" ht="15"/>
    <row r="1548" customFormat="1" ht="15"/>
    <row r="1549" customFormat="1" ht="15"/>
    <row r="1550" customFormat="1" ht="15"/>
    <row r="1551" customFormat="1" ht="15"/>
    <row r="1552" customFormat="1" ht="15"/>
    <row r="1553" customFormat="1" ht="15"/>
    <row r="1554" customFormat="1" ht="15"/>
    <row r="1555" customFormat="1" ht="15"/>
    <row r="1556" customFormat="1" ht="15"/>
    <row r="1557" customFormat="1" ht="15"/>
    <row r="1558" customFormat="1" ht="15"/>
    <row r="1559" customFormat="1" ht="15"/>
    <row r="1560" customFormat="1" ht="15"/>
    <row r="1561" customFormat="1" ht="15"/>
    <row r="1562" customFormat="1" ht="15"/>
    <row r="1563" customFormat="1" ht="15"/>
    <row r="1564" customFormat="1" ht="15"/>
    <row r="1565" customFormat="1" ht="15"/>
    <row r="1566" customFormat="1" ht="15"/>
    <row r="1567" customFormat="1" ht="15"/>
    <row r="1568" customFormat="1" ht="15"/>
    <row r="1569" customFormat="1" ht="15"/>
    <row r="1570" customFormat="1" ht="15"/>
    <row r="1571" customFormat="1" ht="15"/>
    <row r="1572" customFormat="1" ht="15"/>
    <row r="1573" customFormat="1" ht="15"/>
    <row r="1574" customFormat="1" ht="15"/>
    <row r="1575" customFormat="1" ht="15"/>
    <row r="1576" customFormat="1" ht="15"/>
    <row r="1577" customFormat="1" ht="15"/>
    <row r="1578" customFormat="1" ht="15"/>
    <row r="1579" customFormat="1" ht="15"/>
    <row r="1580" customFormat="1" ht="15"/>
    <row r="1581" customFormat="1" ht="15"/>
    <row r="1582" customFormat="1" ht="15"/>
    <row r="1583" customFormat="1" ht="15"/>
    <row r="1584" customFormat="1" ht="15"/>
    <row r="1585" customFormat="1" ht="15"/>
    <row r="1586" customFormat="1" ht="15"/>
    <row r="1587" customFormat="1" ht="15"/>
    <row r="1588" customFormat="1" ht="15"/>
    <row r="1589" customFormat="1" ht="15"/>
    <row r="1590" customFormat="1" ht="15"/>
    <row r="1591" customFormat="1" ht="15"/>
    <row r="1592" customFormat="1" ht="15"/>
    <row r="1593" customFormat="1" ht="15"/>
    <row r="1594" customFormat="1" ht="15"/>
    <row r="1595" customFormat="1" ht="15"/>
    <row r="1596" customFormat="1" ht="15"/>
    <row r="1597" customFormat="1" ht="15"/>
    <row r="1598" customFormat="1" ht="15"/>
    <row r="1599" customFormat="1" ht="15"/>
    <row r="1600" customFormat="1" ht="15"/>
    <row r="1601" customFormat="1" ht="15"/>
    <row r="1602" customFormat="1" ht="15"/>
    <row r="1603" customFormat="1" ht="15"/>
    <row r="1604" customFormat="1" ht="15"/>
    <row r="1605" customFormat="1" ht="15"/>
    <row r="1606" customFormat="1" ht="15"/>
    <row r="1607" customFormat="1" ht="15"/>
    <row r="1608" customFormat="1" ht="15"/>
    <row r="1609" customFormat="1" ht="15"/>
    <row r="1610" customFormat="1" ht="15"/>
    <row r="1611" customFormat="1" ht="15"/>
    <row r="1612" customFormat="1" ht="15"/>
    <row r="1613" customFormat="1" ht="15"/>
    <row r="1614" customFormat="1" ht="15"/>
    <row r="1615" customFormat="1" ht="15"/>
    <row r="1616" customFormat="1" ht="15"/>
    <row r="1617" customFormat="1" ht="15"/>
    <row r="1618" customFormat="1" ht="15"/>
    <row r="1619" customFormat="1" ht="15"/>
    <row r="1620" customFormat="1" ht="15"/>
    <row r="1621" customFormat="1" ht="15"/>
    <row r="1622" customFormat="1" ht="15"/>
    <row r="1623" customFormat="1" ht="15"/>
    <row r="1624" customFormat="1" ht="15"/>
    <row r="1625" customFormat="1" ht="15"/>
    <row r="1626" customFormat="1" ht="15"/>
    <row r="1627" customFormat="1" ht="15"/>
    <row r="1628" customFormat="1" ht="15"/>
    <row r="1629" customFormat="1" ht="15"/>
    <row r="1630" customFormat="1" ht="15"/>
    <row r="1631" customFormat="1" ht="15"/>
    <row r="1632" customFormat="1" ht="15"/>
    <row r="1633" customFormat="1" ht="15"/>
    <row r="1634" customFormat="1" ht="15"/>
    <row r="1635" customFormat="1" ht="15"/>
    <row r="1636" customFormat="1" ht="15"/>
    <row r="1637" customFormat="1" ht="15"/>
    <row r="1638" customFormat="1" ht="15"/>
    <row r="1639" customFormat="1" ht="15"/>
    <row r="1640" customFormat="1" ht="15"/>
    <row r="1641" customFormat="1" ht="15"/>
    <row r="1642" customFormat="1" ht="15"/>
    <row r="1643" customFormat="1" ht="15"/>
    <row r="1644" customFormat="1" ht="15"/>
    <row r="1645" customFormat="1" ht="15"/>
    <row r="1646" customFormat="1" ht="15"/>
    <row r="1647" customFormat="1" ht="15"/>
    <row r="1648" customFormat="1" ht="15"/>
    <row r="1649" customFormat="1" ht="15"/>
    <row r="1650" customFormat="1" ht="15"/>
    <row r="1651" customFormat="1" ht="15"/>
    <row r="1652" customFormat="1" ht="15"/>
    <row r="1653" customFormat="1" ht="15"/>
    <row r="1654" customFormat="1" ht="15"/>
    <row r="1655" customFormat="1" ht="15"/>
    <row r="1656" customFormat="1" ht="15"/>
    <row r="1657" customFormat="1" ht="15"/>
    <row r="1658" customFormat="1" ht="15"/>
    <row r="1659" customFormat="1" ht="15"/>
    <row r="1660" customFormat="1" ht="15"/>
    <row r="1661" customFormat="1" ht="15"/>
    <row r="1662" customFormat="1" ht="15"/>
    <row r="1663" customFormat="1" ht="15"/>
    <row r="1664" customFormat="1" ht="15"/>
    <row r="1665" customFormat="1" ht="15"/>
    <row r="1666" customFormat="1" ht="15"/>
    <row r="1667" customFormat="1" ht="15"/>
    <row r="1668" customFormat="1" ht="15"/>
    <row r="1669" customFormat="1" ht="15"/>
    <row r="1670" customFormat="1" ht="15"/>
    <row r="1671" customFormat="1" ht="15"/>
    <row r="1672" customFormat="1" ht="15"/>
    <row r="1673" customFormat="1" ht="15"/>
    <row r="1674" customFormat="1" ht="15"/>
    <row r="1675" customFormat="1" ht="15"/>
    <row r="1676" customFormat="1" ht="15"/>
    <row r="1677" customFormat="1" ht="15"/>
    <row r="1678" customFormat="1" ht="15"/>
    <row r="1679" customFormat="1" ht="15"/>
    <row r="1680" customFormat="1" ht="15"/>
    <row r="1681" customFormat="1" ht="15"/>
    <row r="1682" customFormat="1" ht="15"/>
    <row r="1683" customFormat="1" ht="15"/>
    <row r="1684" customFormat="1" ht="15"/>
    <row r="1685" customFormat="1" ht="15"/>
    <row r="1686" customFormat="1" ht="15"/>
    <row r="1687" customFormat="1" ht="15"/>
    <row r="1688" customFormat="1" ht="15"/>
    <row r="1689" customFormat="1" ht="15"/>
    <row r="1690" customFormat="1" ht="15"/>
    <row r="1691" customFormat="1" ht="15"/>
    <row r="1692" customFormat="1" ht="15"/>
    <row r="1693" customFormat="1" ht="15"/>
    <row r="1694" customFormat="1" ht="15"/>
    <row r="1695" customFormat="1" ht="15"/>
    <row r="1696" customFormat="1" ht="15"/>
    <row r="1697" customFormat="1" ht="15"/>
    <row r="1698" customFormat="1" ht="15"/>
    <row r="1699" customFormat="1" ht="15"/>
    <row r="1700" customFormat="1" ht="15"/>
    <row r="1701" customFormat="1" ht="15"/>
    <row r="1702" customFormat="1" ht="15"/>
    <row r="1703" customFormat="1" ht="15"/>
    <row r="1704" customFormat="1" ht="15"/>
    <row r="1705" customFormat="1" ht="15"/>
    <row r="1706" customFormat="1" ht="15"/>
    <row r="1707" customFormat="1" ht="15"/>
    <row r="1708" customFormat="1" ht="15"/>
    <row r="1709" customFormat="1" ht="15"/>
    <row r="1710" customFormat="1" ht="15"/>
    <row r="1711" customFormat="1" ht="15"/>
    <row r="1712" customFormat="1" ht="15"/>
    <row r="1713" customFormat="1" ht="15"/>
    <row r="1714" customFormat="1" ht="15"/>
    <row r="1715" customFormat="1" ht="15"/>
    <row r="1716" customFormat="1" ht="15"/>
    <row r="1717" customFormat="1" ht="15"/>
    <row r="1718" customFormat="1" ht="15"/>
    <row r="1719" customFormat="1" ht="15"/>
    <row r="1720" customFormat="1" ht="15"/>
    <row r="1721" customFormat="1" ht="15"/>
    <row r="1722" customFormat="1" ht="15"/>
    <row r="1723" customFormat="1" ht="15"/>
    <row r="1724" customFormat="1" ht="15"/>
    <row r="1725" customFormat="1" ht="15"/>
    <row r="1726" customFormat="1" ht="15"/>
    <row r="1727" customFormat="1" ht="15"/>
    <row r="1728" customFormat="1" ht="15"/>
    <row r="1729" customFormat="1" ht="15"/>
    <row r="1730" customFormat="1" ht="15"/>
    <row r="1731" customFormat="1" ht="15"/>
    <row r="1732" customFormat="1" ht="15"/>
    <row r="1733" customFormat="1" ht="15"/>
    <row r="1734" customFormat="1" ht="15"/>
    <row r="1735" customFormat="1" ht="15"/>
    <row r="1736" customFormat="1" ht="15"/>
    <row r="1737" customFormat="1" ht="15"/>
    <row r="1738" customFormat="1" ht="15"/>
    <row r="1739" customFormat="1" ht="15"/>
    <row r="1740" customFormat="1" ht="15"/>
    <row r="1741" customFormat="1" ht="15"/>
    <row r="1742" customFormat="1" ht="15"/>
    <row r="1743" customFormat="1" ht="15"/>
    <row r="1744" customFormat="1" ht="15"/>
    <row r="1745" customFormat="1" ht="15"/>
    <row r="1746" customFormat="1" ht="15"/>
    <row r="1747" customFormat="1" ht="15"/>
    <row r="1748" customFormat="1" ht="15"/>
    <row r="1749" customFormat="1" ht="15"/>
    <row r="1750" customFormat="1" ht="15"/>
    <row r="1751" customFormat="1" ht="15"/>
    <row r="1752" customFormat="1" ht="15"/>
    <row r="1753" customFormat="1" ht="15"/>
    <row r="1754" customFormat="1" ht="15"/>
    <row r="1755" customFormat="1" ht="15"/>
    <row r="1756" customFormat="1" ht="15"/>
    <row r="1757" customFormat="1" ht="15"/>
    <row r="1758" customFormat="1" ht="15"/>
    <row r="1759" customFormat="1" ht="15"/>
    <row r="1760" customFormat="1" ht="15"/>
    <row r="1761" customFormat="1" ht="15"/>
    <row r="1762" customFormat="1" ht="15"/>
    <row r="1763" customFormat="1" ht="15"/>
    <row r="1764" customFormat="1" ht="15"/>
    <row r="1765" customFormat="1" ht="15"/>
    <row r="1766" customFormat="1" ht="15"/>
    <row r="1767" customFormat="1" ht="15"/>
    <row r="1768" customFormat="1" ht="15"/>
    <row r="1769" customFormat="1" ht="15"/>
    <row r="1770" customFormat="1" ht="15"/>
    <row r="1771" customFormat="1" ht="15"/>
    <row r="1772" customFormat="1" ht="15"/>
    <row r="1773" customFormat="1" ht="15"/>
    <row r="1774" customFormat="1" ht="15"/>
    <row r="1775" customFormat="1" ht="15"/>
    <row r="1776" customFormat="1" ht="15"/>
    <row r="1777" customFormat="1" ht="15"/>
    <row r="1778" customFormat="1" ht="15"/>
    <row r="1779" customFormat="1" ht="15"/>
    <row r="1780" customFormat="1" ht="15"/>
    <row r="1781" customFormat="1" ht="15"/>
    <row r="1782" customFormat="1" ht="15"/>
    <row r="1783" customFormat="1" ht="15"/>
    <row r="1784" customFormat="1" ht="15"/>
    <row r="1785" customFormat="1" ht="15"/>
    <row r="1786" customFormat="1" ht="15"/>
    <row r="1787" customFormat="1" ht="15"/>
    <row r="1788" customFormat="1" ht="15"/>
    <row r="1789" customFormat="1" ht="15"/>
    <row r="1790" customFormat="1" ht="15"/>
    <row r="1791" customFormat="1" ht="15"/>
    <row r="1792" customFormat="1" ht="15"/>
    <row r="1793" customFormat="1" ht="15"/>
    <row r="1794" customFormat="1" ht="15"/>
    <row r="1795" customFormat="1" ht="15"/>
    <row r="1796" customFormat="1" ht="15"/>
    <row r="1797" customFormat="1" ht="15"/>
    <row r="1798" customFormat="1" ht="15"/>
    <row r="1799" customFormat="1" ht="15"/>
    <row r="1800" customFormat="1" ht="15"/>
    <row r="1801" customFormat="1" ht="15"/>
    <row r="1802" customFormat="1" ht="15"/>
    <row r="1803" customFormat="1" ht="15"/>
    <row r="1804" customFormat="1" ht="15"/>
    <row r="1805" customFormat="1" ht="15"/>
    <row r="1806" customFormat="1" ht="15"/>
    <row r="1807" customFormat="1" ht="15"/>
    <row r="1808" customFormat="1" ht="15"/>
    <row r="1809" customFormat="1" ht="15"/>
    <row r="1810" customFormat="1" ht="15"/>
    <row r="1811" customFormat="1" ht="15"/>
    <row r="1812" customFormat="1" ht="15"/>
    <row r="1813" customFormat="1" ht="15"/>
    <row r="1814" customFormat="1" ht="15"/>
    <row r="1815" customFormat="1" ht="15"/>
    <row r="1816" customFormat="1" ht="15"/>
    <row r="1817" customFormat="1" ht="15"/>
    <row r="1818" customFormat="1" ht="15"/>
    <row r="1819" customFormat="1" ht="15"/>
    <row r="1820" customFormat="1" ht="15"/>
    <row r="1821" customFormat="1" ht="15"/>
    <row r="1822" customFormat="1" ht="15"/>
    <row r="1823" customFormat="1" ht="15"/>
    <row r="1824" customFormat="1" ht="15"/>
    <row r="1825" customFormat="1" ht="15"/>
    <row r="1826" customFormat="1" ht="15"/>
    <row r="1827" customFormat="1" ht="15"/>
    <row r="1828" customFormat="1" ht="15"/>
    <row r="1829" customFormat="1" ht="15"/>
    <row r="1830" customFormat="1" ht="15"/>
    <row r="1831" customFormat="1" ht="15"/>
    <row r="1832" customFormat="1" ht="15"/>
    <row r="1833" customFormat="1" ht="15"/>
    <row r="1834" customFormat="1" ht="15"/>
    <row r="1835" customFormat="1" ht="15"/>
    <row r="1836" customFormat="1" ht="15"/>
    <row r="1837" customFormat="1" ht="15"/>
    <row r="1838" customFormat="1" ht="15"/>
    <row r="1839" customFormat="1" ht="15"/>
    <row r="1840" customFormat="1" ht="15"/>
    <row r="1841" customFormat="1" ht="15"/>
    <row r="1842" customFormat="1" ht="15"/>
    <row r="1843" customFormat="1" ht="15"/>
    <row r="1844" customFormat="1" ht="15"/>
    <row r="1845" customFormat="1" ht="15"/>
    <row r="1846" customFormat="1" ht="15"/>
    <row r="1847" customFormat="1" ht="15"/>
    <row r="1848" customFormat="1" ht="15"/>
    <row r="1849" customFormat="1" ht="15"/>
    <row r="1850" customFormat="1" ht="15"/>
    <row r="1851" customFormat="1" ht="15"/>
    <row r="1852" customFormat="1" ht="15"/>
    <row r="1853" customFormat="1" ht="15"/>
    <row r="1854" customFormat="1" ht="15"/>
    <row r="1855" customFormat="1" ht="15"/>
    <row r="1856" customFormat="1" ht="15"/>
    <row r="1857" customFormat="1" ht="15"/>
    <row r="1858" customFormat="1" ht="15"/>
    <row r="1859" customFormat="1" ht="15"/>
    <row r="1860" customFormat="1" ht="15"/>
    <row r="1861" customFormat="1" ht="15"/>
    <row r="1862" customFormat="1" ht="15"/>
    <row r="1863" customFormat="1" ht="15"/>
    <row r="1864" customFormat="1" ht="15"/>
    <row r="1865" customFormat="1" ht="15"/>
    <row r="1866" customFormat="1" ht="15"/>
    <row r="1867" customFormat="1" ht="15"/>
    <row r="1868" customFormat="1" ht="15"/>
    <row r="1869" customFormat="1" ht="15"/>
    <row r="1870" customFormat="1" ht="15"/>
    <row r="1871" customFormat="1" ht="15"/>
    <row r="1872" customFormat="1" ht="15"/>
    <row r="1873" customFormat="1" ht="15"/>
    <row r="1874" customFormat="1" ht="15"/>
    <row r="1875" customFormat="1" ht="15"/>
    <row r="1876" customFormat="1" ht="15"/>
    <row r="1877" customFormat="1" ht="15"/>
    <row r="1878" customFormat="1" ht="15"/>
    <row r="1879" customFormat="1" ht="15"/>
    <row r="1880" customFormat="1" ht="15"/>
    <row r="1881" customFormat="1" ht="15"/>
    <row r="1882" customFormat="1" ht="15"/>
    <row r="1883" customFormat="1" ht="15"/>
    <row r="1884" customFormat="1" ht="15"/>
    <row r="1885" customFormat="1" ht="15"/>
    <row r="1886" customFormat="1" ht="15"/>
    <row r="1887" customFormat="1" ht="15"/>
    <row r="1888" customFormat="1" ht="15"/>
    <row r="1889" customFormat="1" ht="15"/>
    <row r="1890" customFormat="1" ht="15"/>
    <row r="1891" customFormat="1" ht="15"/>
    <row r="1892" customFormat="1" ht="15"/>
    <row r="1893" customFormat="1" ht="15"/>
    <row r="1894" customFormat="1" ht="15"/>
    <row r="1895" customFormat="1" ht="15"/>
    <row r="1896" customFormat="1" ht="15"/>
    <row r="1897" customFormat="1" ht="15"/>
    <row r="1898" customFormat="1" ht="15"/>
    <row r="1899" customFormat="1" ht="15"/>
    <row r="1900" customFormat="1" ht="15"/>
    <row r="1901" customFormat="1" ht="15"/>
    <row r="1902" customFormat="1" ht="15"/>
    <row r="1903" customFormat="1" ht="15"/>
    <row r="1904" customFormat="1" ht="15"/>
    <row r="1905" customFormat="1" ht="15"/>
    <row r="1906" customFormat="1" ht="15"/>
    <row r="1907" customFormat="1" ht="15"/>
    <row r="1908" customFormat="1" ht="15"/>
    <row r="1909" customFormat="1" ht="15"/>
    <row r="1910" customFormat="1" ht="15"/>
    <row r="1911" customFormat="1" ht="15"/>
    <row r="1912" customFormat="1" ht="15"/>
    <row r="1913" customFormat="1" ht="15"/>
    <row r="1914" customFormat="1" ht="15"/>
    <row r="1915" customFormat="1" ht="15"/>
    <row r="1916" customFormat="1" ht="15"/>
    <row r="1917" customFormat="1" ht="15"/>
    <row r="1918" customFormat="1" ht="15"/>
    <row r="1919" customFormat="1" ht="15"/>
    <row r="1920" customFormat="1" ht="15"/>
    <row r="1921" customFormat="1" ht="15"/>
    <row r="1922" customFormat="1" ht="15"/>
    <row r="1923" customFormat="1" ht="15"/>
    <row r="1924" customFormat="1" ht="15"/>
    <row r="1925" customFormat="1" ht="15"/>
    <row r="1926" customFormat="1" ht="15"/>
    <row r="1927" customFormat="1" ht="15"/>
    <row r="1928" customFormat="1" ht="15"/>
    <row r="1929" customFormat="1" ht="15"/>
    <row r="1930" customFormat="1" ht="15"/>
    <row r="1931" customFormat="1" ht="15"/>
    <row r="1932" customFormat="1" ht="15"/>
    <row r="1933" customFormat="1" ht="15"/>
    <row r="1934" customFormat="1" ht="15"/>
    <row r="1935" customFormat="1" ht="15"/>
    <row r="1936" customFormat="1" ht="15"/>
    <row r="1937" customFormat="1" ht="15"/>
    <row r="1938" customFormat="1" ht="15"/>
    <row r="1939" customFormat="1" ht="15"/>
    <row r="1940" customFormat="1" ht="15"/>
    <row r="1941" customFormat="1" ht="15"/>
    <row r="1942" customFormat="1" ht="15"/>
    <row r="1943" customFormat="1" ht="15"/>
    <row r="1944" customFormat="1" ht="15"/>
    <row r="1945" customFormat="1" ht="15"/>
    <row r="1946" customFormat="1" ht="15"/>
    <row r="1947" customFormat="1" ht="15"/>
    <row r="1948" customFormat="1" ht="15"/>
    <row r="1949" customFormat="1" ht="15"/>
    <row r="1950" customFormat="1" ht="15"/>
    <row r="1951" customFormat="1" ht="15"/>
    <row r="1952" customFormat="1" ht="15"/>
    <row r="1953" customFormat="1" ht="15"/>
    <row r="1954" customFormat="1" ht="15"/>
    <row r="1955" customFormat="1" ht="15"/>
    <row r="1956" customFormat="1" ht="15"/>
    <row r="1957" customFormat="1" ht="15"/>
    <row r="1958" customFormat="1" ht="15"/>
    <row r="1959" customFormat="1" ht="15"/>
    <row r="1960" customFormat="1" ht="15"/>
    <row r="1961" customFormat="1" ht="15"/>
    <row r="1962" customFormat="1" ht="15"/>
    <row r="1963" customFormat="1" ht="15"/>
    <row r="1964" customFormat="1" ht="15"/>
    <row r="1965" customFormat="1" ht="15"/>
    <row r="1966" customFormat="1" ht="15"/>
    <row r="1967" customFormat="1" ht="15"/>
    <row r="1968" customFormat="1" ht="15"/>
    <row r="1969" customFormat="1" ht="15"/>
    <row r="1970" customFormat="1" ht="15"/>
    <row r="1971" customFormat="1" ht="15"/>
    <row r="1972" customFormat="1" ht="15"/>
    <row r="1973" customFormat="1" ht="15"/>
    <row r="1974" customFormat="1" ht="15"/>
    <row r="1975" customFormat="1" ht="15"/>
    <row r="1976" customFormat="1" ht="15"/>
    <row r="1977" customFormat="1" ht="15"/>
    <row r="1978" customFormat="1" ht="15"/>
    <row r="1979" customFormat="1" ht="15"/>
    <row r="1980" customFormat="1" ht="15"/>
    <row r="1981" customFormat="1" ht="15"/>
    <row r="1982" customFormat="1" ht="15"/>
    <row r="1983" customFormat="1" ht="15"/>
    <row r="1984" customFormat="1" ht="15"/>
    <row r="1985" customFormat="1" ht="15"/>
    <row r="1986" customFormat="1" ht="15"/>
    <row r="1987" customFormat="1" ht="15"/>
    <row r="1988" customFormat="1" ht="15"/>
    <row r="1989" customFormat="1" ht="15"/>
    <row r="1990" customFormat="1" ht="15"/>
    <row r="1991" customFormat="1" ht="15"/>
    <row r="1992" customFormat="1" ht="15"/>
    <row r="1993" customFormat="1" ht="15"/>
    <row r="1994" customFormat="1" ht="15"/>
    <row r="1995" customFormat="1" ht="15"/>
    <row r="1996" customFormat="1" ht="15"/>
    <row r="1997" customFormat="1" ht="15"/>
    <row r="1998" customFormat="1" ht="15"/>
    <row r="1999" customFormat="1" ht="15"/>
    <row r="2000" customFormat="1" ht="15"/>
    <row r="2001" customFormat="1" ht="15"/>
    <row r="2002" customFormat="1" ht="15"/>
    <row r="2003" customFormat="1" ht="15"/>
    <row r="2004" customFormat="1" ht="15"/>
    <row r="2005" customFormat="1" ht="15"/>
    <row r="2006" customFormat="1" ht="15"/>
    <row r="2007" customFormat="1" ht="15"/>
    <row r="2008" customFormat="1" ht="15"/>
    <row r="2009" customFormat="1" ht="15"/>
    <row r="2010" customFormat="1" ht="15"/>
    <row r="2011" customFormat="1" ht="15"/>
    <row r="2012" customFormat="1" ht="15"/>
    <row r="2013" customFormat="1" ht="15"/>
    <row r="2014" customFormat="1" ht="15"/>
    <row r="2015" customFormat="1" ht="15"/>
    <row r="2016" customFormat="1" ht="15"/>
    <row r="2017" customFormat="1" ht="15"/>
    <row r="2018" customFormat="1" ht="15"/>
    <row r="2019" customFormat="1" ht="15"/>
    <row r="2020" customFormat="1" ht="15"/>
    <row r="2021" customFormat="1" ht="15"/>
    <row r="2022" customFormat="1" ht="15"/>
    <row r="2023" customFormat="1" ht="15"/>
    <row r="2024" customFormat="1" ht="15"/>
    <row r="2025" customFormat="1" ht="15"/>
    <row r="2026" customFormat="1" ht="15"/>
    <row r="2027" customFormat="1" ht="15"/>
    <row r="2028" customFormat="1" ht="15"/>
    <row r="2029" customFormat="1" ht="15"/>
    <row r="2030" customFormat="1" ht="15"/>
    <row r="2031" customFormat="1" ht="15"/>
    <row r="2032" customFormat="1" ht="15"/>
    <row r="2033" customFormat="1" ht="15"/>
    <row r="2034" customFormat="1" ht="15"/>
    <row r="2035" customFormat="1" ht="15"/>
    <row r="2036" customFormat="1" ht="15"/>
    <row r="2037" customFormat="1" ht="15"/>
    <row r="2038" customFormat="1" ht="15"/>
    <row r="2039" customFormat="1" ht="15"/>
    <row r="2040" customFormat="1" ht="15"/>
    <row r="2041" customFormat="1" ht="15"/>
    <row r="2042" customFormat="1" ht="15"/>
    <row r="2043" customFormat="1" ht="15"/>
    <row r="2044" customFormat="1" ht="15"/>
    <row r="2045" customFormat="1" ht="15"/>
    <row r="2046" customFormat="1" ht="15"/>
    <row r="2047" customFormat="1" ht="15"/>
    <row r="2048" customFormat="1" ht="15"/>
    <row r="2049" customFormat="1" ht="15"/>
    <row r="2050" customFormat="1" ht="15"/>
    <row r="2051" customFormat="1" ht="15"/>
    <row r="2052" customFormat="1" ht="15"/>
    <row r="2053" customFormat="1" ht="15"/>
    <row r="2054" customFormat="1" ht="15"/>
    <row r="2055" customFormat="1" ht="15"/>
    <row r="2056" customFormat="1" ht="15"/>
    <row r="2057" customFormat="1" ht="15"/>
    <row r="2058" customFormat="1" ht="15"/>
    <row r="2059" customFormat="1" ht="15"/>
    <row r="2060" customFormat="1" ht="15"/>
    <row r="2061" customFormat="1" ht="15"/>
    <row r="2062" customFormat="1" ht="15"/>
    <row r="2063" customFormat="1" ht="15"/>
    <row r="2064" customFormat="1" ht="15"/>
    <row r="2065" customFormat="1" ht="15"/>
    <row r="2066" customFormat="1" ht="15"/>
    <row r="2067" customFormat="1" ht="15"/>
    <row r="2068" customFormat="1" ht="15"/>
    <row r="2069" customFormat="1" ht="15"/>
    <row r="2070" customFormat="1" ht="15"/>
    <row r="2071" customFormat="1" ht="15"/>
    <row r="2072" customFormat="1" ht="15"/>
    <row r="2073" customFormat="1" ht="15"/>
    <row r="2074" customFormat="1" ht="15"/>
    <row r="2075" customFormat="1" ht="15"/>
    <row r="2076" customFormat="1" ht="15"/>
    <row r="2077" customFormat="1" ht="15"/>
    <row r="2078" customFormat="1" ht="15"/>
    <row r="2079" customFormat="1" ht="15"/>
    <row r="2080" customFormat="1" ht="15"/>
    <row r="2081" customFormat="1" ht="15"/>
    <row r="2082" customFormat="1" ht="15"/>
    <row r="2083" customFormat="1" ht="15"/>
    <row r="2084" customFormat="1" ht="15"/>
    <row r="2085" customFormat="1" ht="15"/>
    <row r="2086" customFormat="1" ht="15"/>
    <row r="2087" customFormat="1" ht="15"/>
    <row r="2088" customFormat="1" ht="15"/>
    <row r="2089" customFormat="1" ht="15"/>
    <row r="2090" customFormat="1" ht="15"/>
    <row r="2091" customFormat="1" ht="15"/>
    <row r="2092" customFormat="1" ht="15"/>
    <row r="2093" customFormat="1" ht="15"/>
    <row r="2094" customFormat="1" ht="15"/>
    <row r="2095" customFormat="1" ht="15"/>
    <row r="2096" customFormat="1" ht="15"/>
    <row r="2097" customFormat="1" ht="15"/>
    <row r="2098" customFormat="1" ht="15"/>
    <row r="2099" customFormat="1" ht="15"/>
    <row r="2100" customFormat="1" ht="15"/>
    <row r="2101" customFormat="1" ht="15"/>
    <row r="2102" customFormat="1" ht="15"/>
    <row r="2103" customFormat="1" ht="15"/>
    <row r="2104" customFormat="1" ht="15"/>
    <row r="2105" customFormat="1" ht="15"/>
    <row r="2106" customFormat="1" ht="15"/>
    <row r="2107" customFormat="1" ht="15"/>
    <row r="2108" customFormat="1" ht="15"/>
    <row r="2109" customFormat="1" ht="15"/>
    <row r="2110" customFormat="1" ht="15"/>
    <row r="2111" customFormat="1" ht="15"/>
    <row r="2112" customFormat="1" ht="15"/>
    <row r="2113" customFormat="1" ht="15"/>
    <row r="2114" customFormat="1" ht="15"/>
    <row r="2115" customFormat="1" ht="15"/>
    <row r="2116" customFormat="1" ht="15"/>
    <row r="2117" customFormat="1" ht="15"/>
    <row r="2118" customFormat="1" ht="15"/>
    <row r="2119" customFormat="1" ht="15"/>
    <row r="2120" customFormat="1" ht="15"/>
    <row r="2121" customFormat="1" ht="15"/>
    <row r="2122" customFormat="1" ht="15"/>
    <row r="2123" customFormat="1" ht="15"/>
    <row r="2124" customFormat="1" ht="15"/>
    <row r="2125" customFormat="1" ht="15"/>
    <row r="2126" customFormat="1" ht="15"/>
    <row r="2127" customFormat="1" ht="15"/>
    <row r="2128" customFormat="1" ht="15"/>
    <row r="2129" customFormat="1" ht="15"/>
    <row r="2130" customFormat="1" ht="15"/>
    <row r="2131" customFormat="1" ht="15"/>
    <row r="2132" customFormat="1" ht="15"/>
    <row r="2133" customFormat="1" ht="15"/>
    <row r="2134" customFormat="1" ht="15"/>
    <row r="2135" customFormat="1" ht="15"/>
    <row r="2136" customFormat="1" ht="15"/>
    <row r="2137" customFormat="1" ht="15"/>
    <row r="2138" customFormat="1" ht="15"/>
    <row r="2139" customFormat="1" ht="15"/>
    <row r="2140" customFormat="1" ht="15"/>
    <row r="2141" customFormat="1" ht="15"/>
    <row r="2142" customFormat="1" ht="15"/>
    <row r="2143" customFormat="1" ht="15"/>
    <row r="2144" customFormat="1" ht="15"/>
    <row r="2145" customFormat="1" ht="15"/>
    <row r="2146" customFormat="1" ht="15"/>
    <row r="2147" customFormat="1" ht="15"/>
    <row r="2148" customFormat="1" ht="15"/>
    <row r="2149" customFormat="1" ht="15"/>
    <row r="2150" customFormat="1" ht="15"/>
    <row r="2151" customFormat="1" ht="15"/>
    <row r="2152" customFormat="1" ht="15"/>
    <row r="2153" customFormat="1" ht="15"/>
    <row r="2154" customFormat="1" ht="15"/>
    <row r="2155" customFormat="1" ht="15"/>
    <row r="2156" customFormat="1" ht="15"/>
    <row r="2157" customFormat="1" ht="15"/>
    <row r="2158" customFormat="1" ht="15"/>
    <row r="2159" customFormat="1" ht="15"/>
    <row r="2160" customFormat="1" ht="15"/>
    <row r="2161" customFormat="1" ht="15"/>
    <row r="2162" customFormat="1" ht="15"/>
    <row r="2163" customFormat="1" ht="15"/>
    <row r="2164" customFormat="1" ht="15"/>
    <row r="2165" customFormat="1" ht="15"/>
    <row r="2166" customFormat="1" ht="15"/>
    <row r="2167" customFormat="1" ht="15"/>
    <row r="2168" customFormat="1" ht="15"/>
    <row r="2169" customFormat="1" ht="15"/>
    <row r="2170" customFormat="1" ht="15"/>
    <row r="2171" customFormat="1" ht="15"/>
    <row r="2172" customFormat="1" ht="15"/>
    <row r="2173" customFormat="1" ht="15"/>
    <row r="2174" customFormat="1" ht="15"/>
    <row r="2175" customFormat="1" ht="15"/>
    <row r="2176" customFormat="1" ht="15"/>
    <row r="2177" customFormat="1" ht="15"/>
    <row r="2178" customFormat="1" ht="15"/>
    <row r="2179" customFormat="1" ht="15"/>
    <row r="2180" customFormat="1" ht="15"/>
    <row r="2181" customFormat="1" ht="15"/>
    <row r="2182" customFormat="1" ht="15"/>
    <row r="2183" customFormat="1" ht="15"/>
    <row r="2184" customFormat="1" ht="15"/>
    <row r="2185" customFormat="1" ht="15"/>
    <row r="2186" customFormat="1" ht="15"/>
    <row r="2187" customFormat="1" ht="15"/>
    <row r="2188" customFormat="1" ht="15"/>
    <row r="2189" customFormat="1" ht="15"/>
    <row r="2190" customFormat="1" ht="15"/>
    <row r="2191" customFormat="1" ht="15"/>
    <row r="2192" customFormat="1" ht="15"/>
    <row r="2193" customFormat="1" ht="15"/>
    <row r="2194" customFormat="1" ht="15"/>
    <row r="2195" customFormat="1" ht="15"/>
    <row r="2196" customFormat="1" ht="15"/>
    <row r="2197" customFormat="1" ht="15"/>
    <row r="2198" customFormat="1" ht="15"/>
    <row r="2199" customFormat="1" ht="15"/>
    <row r="2200" customFormat="1" ht="15"/>
    <row r="2201" customFormat="1" ht="15"/>
    <row r="2202" customFormat="1" ht="15"/>
    <row r="2203" customFormat="1" ht="15"/>
    <row r="2204" customFormat="1" ht="15"/>
    <row r="2205" customFormat="1" ht="15"/>
    <row r="2206" customFormat="1" ht="15"/>
    <row r="2207" customFormat="1" ht="15"/>
    <row r="2208" customFormat="1" ht="15"/>
    <row r="2209" customFormat="1" ht="15"/>
    <row r="2210" customFormat="1" ht="15"/>
    <row r="2211" customFormat="1" ht="15"/>
    <row r="2212" customFormat="1" ht="15"/>
    <row r="2213" customFormat="1" ht="15"/>
    <row r="2214" customFormat="1" ht="15"/>
    <row r="2215" customFormat="1" ht="15"/>
    <row r="2216" customFormat="1" ht="15"/>
    <row r="2217" customFormat="1" ht="15"/>
    <row r="2218" customFormat="1" ht="15"/>
    <row r="2219" customFormat="1" ht="15"/>
    <row r="2220" customFormat="1" ht="15"/>
    <row r="2221" customFormat="1" ht="15"/>
    <row r="2222" customFormat="1" ht="15"/>
    <row r="2223" customFormat="1" ht="15"/>
    <row r="2224" customFormat="1" ht="15"/>
    <row r="2225" customFormat="1" ht="15"/>
    <row r="2226" customFormat="1" ht="15"/>
    <row r="2227" customFormat="1" ht="15"/>
    <row r="2228" customFormat="1" ht="15"/>
    <row r="2229" customFormat="1" ht="15"/>
    <row r="2230" customFormat="1" ht="15"/>
    <row r="2231" customFormat="1" ht="15"/>
    <row r="2232" customFormat="1" ht="15"/>
    <row r="2233" customFormat="1" ht="15"/>
    <row r="2234" customFormat="1" ht="15"/>
    <row r="2235" customFormat="1" ht="15"/>
    <row r="2236" customFormat="1" ht="15"/>
    <row r="2237" customFormat="1" ht="15"/>
    <row r="2238" customFormat="1" ht="15"/>
    <row r="2239" customFormat="1" ht="15"/>
    <row r="2240" customFormat="1" ht="15"/>
    <row r="2241" customFormat="1" ht="15"/>
    <row r="2242" customFormat="1" ht="15"/>
    <row r="2243" customFormat="1" ht="15"/>
    <row r="2244" customFormat="1" ht="15"/>
    <row r="2245" customFormat="1" ht="15"/>
    <row r="2246" customFormat="1" ht="15"/>
    <row r="2247" customFormat="1" ht="15"/>
    <row r="2248" customFormat="1" ht="15"/>
    <row r="2249" customFormat="1" ht="15"/>
    <row r="2250" customFormat="1" ht="15"/>
    <row r="2251" customFormat="1" ht="15"/>
    <row r="2252" customFormat="1" ht="15"/>
    <row r="2253" customFormat="1" ht="15"/>
    <row r="2254" customFormat="1" ht="15"/>
    <row r="2255" customFormat="1" ht="15"/>
    <row r="2256" customFormat="1" ht="15"/>
    <row r="2257" customFormat="1" ht="15"/>
    <row r="2258" customFormat="1" ht="15"/>
    <row r="2259" customFormat="1" ht="15"/>
    <row r="2260" customFormat="1" ht="15"/>
    <row r="2261" customFormat="1" ht="15"/>
    <row r="2262" customFormat="1" ht="15"/>
    <row r="2263" customFormat="1" ht="15"/>
    <row r="2264" customFormat="1" ht="15"/>
    <row r="2265" customFormat="1" ht="15"/>
    <row r="2266" customFormat="1" ht="15"/>
    <row r="2267" customFormat="1" ht="15"/>
    <row r="2268" customFormat="1" ht="15"/>
    <row r="2269" customFormat="1" ht="15"/>
    <row r="2270" customFormat="1" ht="15"/>
    <row r="2271" customFormat="1" ht="15"/>
    <row r="2272" customFormat="1" ht="15"/>
    <row r="2273" customFormat="1" ht="15"/>
    <row r="2274" customFormat="1" ht="15"/>
    <row r="2275" customFormat="1" ht="15"/>
    <row r="2276" customFormat="1" ht="15"/>
    <row r="2277" customFormat="1" ht="15"/>
    <row r="2278" customFormat="1" ht="15"/>
    <row r="2279" customFormat="1" ht="15"/>
    <row r="2280" customFormat="1" ht="15"/>
    <row r="2281" customFormat="1" ht="15"/>
    <row r="2282" customFormat="1" ht="15"/>
    <row r="2283" customFormat="1" ht="15"/>
    <row r="2284" customFormat="1" ht="15"/>
    <row r="2285" customFormat="1" ht="15"/>
    <row r="2286" customFormat="1" ht="15"/>
    <row r="2287" customFormat="1" ht="15"/>
    <row r="2288" customFormat="1" ht="15"/>
    <row r="2289" customFormat="1" ht="15"/>
    <row r="2290" customFormat="1" ht="15"/>
    <row r="2291" customFormat="1" ht="15"/>
    <row r="2292" customFormat="1" ht="15"/>
    <row r="2293" customFormat="1" ht="15"/>
    <row r="2294" customFormat="1" ht="15"/>
    <row r="2295" customFormat="1" ht="15"/>
    <row r="2296" customFormat="1" ht="15"/>
    <row r="2297" customFormat="1" ht="15"/>
    <row r="2298" customFormat="1" ht="15"/>
    <row r="2299" customFormat="1" ht="15"/>
    <row r="2300" customFormat="1" ht="15"/>
    <row r="2301" customFormat="1" ht="15"/>
    <row r="2302" customFormat="1" ht="15"/>
    <row r="2303" customFormat="1" ht="15"/>
    <row r="2304" customFormat="1" ht="15"/>
    <row r="2305" customFormat="1" ht="15"/>
    <row r="2306" customFormat="1" ht="15"/>
    <row r="2307" customFormat="1" ht="15"/>
    <row r="2308" customFormat="1" ht="15"/>
    <row r="2309" customFormat="1" ht="15"/>
    <row r="2310" customFormat="1" ht="15"/>
    <row r="2311" customFormat="1" ht="15"/>
    <row r="2312" customFormat="1" ht="15"/>
    <row r="2313" customFormat="1" ht="15"/>
    <row r="2314" customFormat="1" ht="15"/>
    <row r="2315" customFormat="1" ht="15"/>
    <row r="2316" customFormat="1" ht="15"/>
    <row r="2317" customFormat="1" ht="15"/>
    <row r="2318" customFormat="1" ht="15"/>
    <row r="2319" customFormat="1" ht="15"/>
    <row r="2320" customFormat="1" ht="15"/>
    <row r="2321" customFormat="1" ht="15"/>
    <row r="2322" customFormat="1" ht="15"/>
    <row r="2323" customFormat="1" ht="15"/>
    <row r="2324" customFormat="1" ht="15"/>
    <row r="2325" customFormat="1" ht="15"/>
    <row r="2326" customFormat="1" ht="15"/>
    <row r="2327" customFormat="1" ht="15"/>
    <row r="2328" customFormat="1" ht="15"/>
    <row r="2329" customFormat="1" ht="15"/>
    <row r="2330" customFormat="1" ht="15"/>
    <row r="2331" customFormat="1" ht="15"/>
    <row r="2332" customFormat="1" ht="15"/>
    <row r="2333" customFormat="1" ht="15"/>
    <row r="2334" customFormat="1" ht="15"/>
    <row r="2335" customFormat="1" ht="15"/>
    <row r="2336" customFormat="1" ht="15"/>
    <row r="2337" customFormat="1" ht="15"/>
    <row r="2338" customFormat="1" ht="15"/>
    <row r="2339" customFormat="1" ht="15"/>
    <row r="2340" customFormat="1" ht="15"/>
    <row r="2341" customFormat="1" ht="15"/>
    <row r="2342" customFormat="1" ht="15"/>
    <row r="2343" customFormat="1" ht="15"/>
    <row r="2344" customFormat="1" ht="15"/>
    <row r="2345" customFormat="1" ht="15"/>
    <row r="2346" customFormat="1" ht="15"/>
    <row r="2347" customFormat="1" ht="15"/>
    <row r="2348" customFormat="1" ht="15"/>
    <row r="2349" customFormat="1" ht="15"/>
    <row r="2350" customFormat="1" ht="15"/>
    <row r="2351" customFormat="1" ht="15"/>
    <row r="2352" customFormat="1" ht="15"/>
    <row r="2353" customFormat="1" ht="15"/>
    <row r="2354" customFormat="1" ht="15"/>
    <row r="2355" customFormat="1" ht="15"/>
    <row r="2356" customFormat="1" ht="15"/>
    <row r="2357" customFormat="1" ht="15"/>
    <row r="2358" customFormat="1" ht="15"/>
    <row r="2359" customFormat="1" ht="15"/>
    <row r="2360" customFormat="1" ht="15"/>
    <row r="2361" customFormat="1" ht="15"/>
    <row r="2362" customFormat="1" ht="15"/>
    <row r="2363" customFormat="1" ht="15"/>
    <row r="2364" customFormat="1" ht="15"/>
    <row r="2365" customFormat="1" ht="15"/>
    <row r="2366" customFormat="1" ht="15"/>
    <row r="2367" customFormat="1" ht="15"/>
    <row r="2368" customFormat="1" ht="15"/>
    <row r="2369" customFormat="1" ht="15"/>
    <row r="2370" customFormat="1" ht="15"/>
    <row r="2371" customFormat="1" ht="15"/>
    <row r="2372" customFormat="1" ht="15"/>
    <row r="2373" customFormat="1" ht="15"/>
    <row r="2374" customFormat="1" ht="15"/>
    <row r="2375" customFormat="1" ht="15"/>
    <row r="2376" customFormat="1" ht="15"/>
    <row r="2377" customFormat="1" ht="15"/>
    <row r="2378" customFormat="1" ht="15"/>
    <row r="2379" customFormat="1" ht="15"/>
    <row r="2380" customFormat="1" ht="15"/>
    <row r="2381" customFormat="1" ht="15"/>
    <row r="2382" customFormat="1" ht="15"/>
    <row r="2383" customFormat="1" ht="15"/>
    <row r="2384" customFormat="1" ht="15"/>
    <row r="2385" customFormat="1" ht="15"/>
    <row r="2386" customFormat="1" ht="15"/>
    <row r="2387" customFormat="1" ht="15"/>
    <row r="2388" customFormat="1" ht="15"/>
    <row r="2389" customFormat="1" ht="15"/>
    <row r="2390" customFormat="1" ht="15"/>
    <row r="2391" customFormat="1" ht="15"/>
    <row r="2392" customFormat="1" ht="15"/>
    <row r="2393" customFormat="1" ht="15"/>
    <row r="2394" customFormat="1" ht="15"/>
    <row r="2395" customFormat="1" ht="15"/>
    <row r="2396" customFormat="1" ht="15"/>
    <row r="2397" customFormat="1" ht="15"/>
    <row r="2398" customFormat="1" ht="15"/>
    <row r="2399" customFormat="1" ht="15"/>
    <row r="2400" customFormat="1" ht="15"/>
    <row r="2401" customFormat="1" ht="15"/>
    <row r="2402" customFormat="1" ht="15"/>
    <row r="2403" customFormat="1" ht="15"/>
    <row r="2404" customFormat="1" ht="15"/>
    <row r="2405" customFormat="1" ht="15"/>
    <row r="2406" customFormat="1" ht="15"/>
    <row r="2407" customFormat="1" ht="15"/>
    <row r="2408" customFormat="1" ht="15"/>
    <row r="2409" customFormat="1" ht="15"/>
    <row r="2410" customFormat="1" ht="15"/>
    <row r="2411" customFormat="1" ht="15"/>
    <row r="2412" customFormat="1" ht="15"/>
    <row r="2413" customFormat="1" ht="15"/>
    <row r="2414" customFormat="1" ht="15"/>
    <row r="2415" customFormat="1" ht="15"/>
    <row r="2416" customFormat="1" ht="15"/>
    <row r="2417" customFormat="1" ht="15"/>
    <row r="2418" customFormat="1" ht="15"/>
    <row r="2419" customFormat="1" ht="15"/>
    <row r="2420" customFormat="1" ht="15"/>
    <row r="2421" customFormat="1" ht="15"/>
    <row r="2422" customFormat="1" ht="15"/>
    <row r="2423" customFormat="1" ht="15"/>
    <row r="2424" customFormat="1" ht="15"/>
    <row r="2425" customFormat="1" ht="15"/>
    <row r="2426" customFormat="1" ht="15"/>
    <row r="2427" customFormat="1" ht="15"/>
    <row r="2428" customFormat="1" ht="15"/>
    <row r="2429" customFormat="1" ht="15"/>
    <row r="2430" customFormat="1" ht="15"/>
    <row r="2431" customFormat="1" ht="15"/>
    <row r="2432" customFormat="1" ht="15"/>
    <row r="2433" customFormat="1" ht="15"/>
    <row r="2434" customFormat="1" ht="15"/>
    <row r="2435" customFormat="1" ht="15"/>
    <row r="2436" customFormat="1" ht="15"/>
    <row r="2437" customFormat="1" ht="15"/>
    <row r="2438" customFormat="1" ht="15"/>
    <row r="2439" customFormat="1" ht="15"/>
    <row r="2440" customFormat="1" ht="15"/>
    <row r="2441" customFormat="1" ht="15"/>
    <row r="2442" customFormat="1" ht="15"/>
    <row r="2443" customFormat="1" ht="15"/>
    <row r="2444" customFormat="1" ht="15"/>
    <row r="2445" customFormat="1" ht="15"/>
    <row r="2446" customFormat="1" ht="15"/>
    <row r="2447" customFormat="1" ht="15"/>
    <row r="2448" customFormat="1" ht="15"/>
    <row r="2449" customFormat="1" ht="15"/>
    <row r="2450" customFormat="1" ht="15"/>
    <row r="2451" customFormat="1" ht="15"/>
    <row r="2452" customFormat="1" ht="15"/>
    <row r="2453" customFormat="1" ht="15"/>
    <row r="2454" customFormat="1" ht="15"/>
    <row r="2455" customFormat="1" ht="15"/>
    <row r="2456" customFormat="1" ht="15"/>
    <row r="2457" customFormat="1" ht="15"/>
    <row r="2458" customFormat="1" ht="15"/>
    <row r="2459" customFormat="1" ht="15"/>
    <row r="2460" customFormat="1" ht="15"/>
    <row r="2461" customFormat="1" ht="15"/>
    <row r="2462" customFormat="1" ht="15"/>
    <row r="2463" customFormat="1" ht="15"/>
    <row r="2464" customFormat="1" ht="15"/>
    <row r="2465" customFormat="1" ht="15"/>
    <row r="2466" customFormat="1" ht="15"/>
    <row r="2467" customFormat="1" ht="15"/>
    <row r="2468" customFormat="1" ht="15"/>
    <row r="2469" customFormat="1" ht="15"/>
    <row r="2470" customFormat="1" ht="15"/>
    <row r="2471" customFormat="1" ht="15"/>
    <row r="2472" customFormat="1" ht="15"/>
    <row r="2473" customFormat="1" ht="15"/>
    <row r="2474" customFormat="1" ht="15"/>
    <row r="2475" customFormat="1" ht="15"/>
    <row r="2476" customFormat="1" ht="15"/>
    <row r="2477" customFormat="1" ht="15"/>
    <row r="2478" customFormat="1" ht="15"/>
    <row r="2479" customFormat="1" ht="15"/>
    <row r="2480" customFormat="1" ht="15"/>
    <row r="2481" customFormat="1" ht="15"/>
    <row r="2482" customFormat="1" ht="15"/>
    <row r="2483" customFormat="1" ht="15"/>
    <row r="2484" customFormat="1" ht="15"/>
    <row r="2485" customFormat="1" ht="15"/>
    <row r="2486" customFormat="1" ht="15"/>
    <row r="2487" customFormat="1" ht="15"/>
    <row r="2488" customFormat="1" ht="15"/>
    <row r="2489" customFormat="1" ht="15"/>
    <row r="2490" customFormat="1" ht="15"/>
    <row r="2491" customFormat="1" ht="15"/>
    <row r="2492" customFormat="1" ht="15"/>
    <row r="2493" customFormat="1" ht="15"/>
    <row r="2494" customFormat="1" ht="15"/>
    <row r="2495" customFormat="1" ht="15"/>
    <row r="2496" customFormat="1" ht="15"/>
    <row r="2497" customFormat="1" ht="15"/>
    <row r="2498" customFormat="1" ht="15"/>
    <row r="2499" customFormat="1" ht="15"/>
    <row r="2500" customFormat="1" ht="15"/>
    <row r="2501" customFormat="1" ht="15"/>
    <row r="2502" customFormat="1" ht="15"/>
    <row r="2503" customFormat="1" ht="15"/>
    <row r="2504" customFormat="1" ht="15"/>
    <row r="2505" customFormat="1" ht="15"/>
    <row r="2506" customFormat="1" ht="15"/>
    <row r="2507" customFormat="1" ht="15"/>
    <row r="2508" customFormat="1" ht="15"/>
    <row r="2509" customFormat="1" ht="15"/>
    <row r="2510" customFormat="1" ht="15"/>
    <row r="2511" customFormat="1" ht="15"/>
    <row r="2512" customFormat="1" ht="15"/>
    <row r="2513" customFormat="1" ht="15"/>
    <row r="2514" customFormat="1" ht="15"/>
    <row r="2515" customFormat="1" ht="15"/>
    <row r="2516" customFormat="1" ht="15"/>
    <row r="2517" customFormat="1" ht="15"/>
    <row r="2518" customFormat="1" ht="15"/>
    <row r="2519" customFormat="1" ht="15"/>
    <row r="2520" customFormat="1" ht="15"/>
    <row r="2521" customFormat="1" ht="15"/>
    <row r="2522" customFormat="1" ht="15"/>
    <row r="2523" customFormat="1" ht="15"/>
    <row r="2524" customFormat="1" ht="15"/>
    <row r="2525" customFormat="1" ht="15"/>
    <row r="2526" customFormat="1" ht="15"/>
    <row r="2527" customFormat="1" ht="15"/>
    <row r="2528" customFormat="1" ht="15"/>
    <row r="2529" customFormat="1" ht="15"/>
    <row r="2530" customFormat="1" ht="15"/>
    <row r="2531" customFormat="1" ht="15"/>
    <row r="2532" customFormat="1" ht="15"/>
    <row r="2533" customFormat="1" ht="15"/>
    <row r="2534" customFormat="1" ht="15"/>
    <row r="2535" customFormat="1" ht="15"/>
    <row r="2536" customFormat="1" ht="15"/>
    <row r="2537" customFormat="1" ht="15"/>
    <row r="2538" customFormat="1" ht="15"/>
    <row r="2539" customFormat="1" ht="15"/>
    <row r="2540" customFormat="1" ht="15"/>
    <row r="2541" customFormat="1" ht="15"/>
    <row r="2542" customFormat="1" ht="15"/>
    <row r="2543" customFormat="1" ht="15"/>
    <row r="2544" customFormat="1" ht="15"/>
    <row r="2545" customFormat="1" ht="15"/>
    <row r="2546" customFormat="1" ht="15"/>
    <row r="2547" customFormat="1" ht="15"/>
    <row r="2548" customFormat="1" ht="15"/>
    <row r="2549" customFormat="1" ht="15"/>
    <row r="2550" customFormat="1" ht="15"/>
    <row r="2551" customFormat="1" ht="15"/>
    <row r="2552" customFormat="1" ht="15"/>
    <row r="2553" customFormat="1" ht="15"/>
    <row r="2554" customFormat="1" ht="15"/>
    <row r="2555" customFormat="1" ht="15"/>
    <row r="2556" customFormat="1" ht="15"/>
    <row r="2557" customFormat="1" ht="15"/>
    <row r="2558" customFormat="1" ht="15"/>
    <row r="2559" customFormat="1" ht="15"/>
    <row r="2560" customFormat="1" ht="15"/>
    <row r="2561" customFormat="1" ht="15"/>
    <row r="2562" customFormat="1" ht="15"/>
    <row r="2563" customFormat="1" ht="15"/>
    <row r="2564" customFormat="1" ht="15"/>
    <row r="2565" customFormat="1" ht="15"/>
    <row r="2566" customFormat="1" ht="15"/>
    <row r="2567" customFormat="1" ht="15"/>
    <row r="2568" customFormat="1" ht="15"/>
    <row r="2569" customFormat="1" ht="15"/>
    <row r="2570" customFormat="1" ht="15"/>
    <row r="2571" customFormat="1" ht="15"/>
    <row r="2572" customFormat="1" ht="15"/>
    <row r="2573" customFormat="1" ht="15"/>
    <row r="2574" customFormat="1" ht="15"/>
    <row r="2575" customFormat="1" ht="15"/>
    <row r="2576" customFormat="1" ht="15"/>
    <row r="2577" customFormat="1" ht="15"/>
    <row r="2578" customFormat="1" ht="15"/>
    <row r="2579" customFormat="1" ht="15"/>
    <row r="2580" customFormat="1" ht="15"/>
    <row r="2581" customFormat="1" ht="15"/>
    <row r="2582" customFormat="1" ht="15"/>
    <row r="2583" customFormat="1" ht="15"/>
    <row r="2584" customFormat="1" ht="15"/>
    <row r="2585" customFormat="1" ht="15"/>
    <row r="2586" customFormat="1" ht="15"/>
    <row r="2587" customFormat="1" ht="15"/>
    <row r="2588" customFormat="1" ht="15"/>
    <row r="2589" customFormat="1" ht="15"/>
    <row r="2590" customFormat="1" ht="15"/>
    <row r="2591" customFormat="1" ht="15"/>
    <row r="2592" customFormat="1" ht="15"/>
    <row r="2593" customFormat="1" ht="15"/>
    <row r="2594" customFormat="1" ht="15"/>
    <row r="2595" customFormat="1" ht="15"/>
    <row r="2596" customFormat="1" ht="15"/>
    <row r="2597" customFormat="1" ht="15"/>
    <row r="2598" customFormat="1" ht="15"/>
    <row r="2599" customFormat="1" ht="15"/>
    <row r="2600" customFormat="1" ht="15"/>
    <row r="2601" customFormat="1" ht="15"/>
    <row r="2602" customFormat="1" ht="15"/>
    <row r="2603" customFormat="1" ht="15"/>
    <row r="2604" customFormat="1" ht="15"/>
    <row r="2605" customFormat="1" ht="15"/>
    <row r="2606" customFormat="1" ht="15"/>
    <row r="2607" customFormat="1" ht="15"/>
    <row r="2608" customFormat="1" ht="15"/>
    <row r="2609" customFormat="1" ht="15"/>
    <row r="2610" customFormat="1" ht="15"/>
    <row r="2611" customFormat="1" ht="15"/>
    <row r="2612" customFormat="1" ht="15"/>
    <row r="2613" customFormat="1" ht="15"/>
    <row r="2614" customFormat="1" ht="15"/>
    <row r="2615" customFormat="1" ht="15"/>
    <row r="2616" customFormat="1" ht="15"/>
    <row r="2617" customFormat="1" ht="15"/>
    <row r="2618" customFormat="1" ht="15"/>
    <row r="2619" customFormat="1" ht="15"/>
    <row r="2620" customFormat="1" ht="15"/>
    <row r="2621" customFormat="1" ht="15"/>
    <row r="2622" customFormat="1" ht="15"/>
    <row r="2623" customFormat="1" ht="15"/>
    <row r="2624" customFormat="1" ht="15"/>
    <row r="2625" customFormat="1" ht="15"/>
    <row r="2626" customFormat="1" ht="15"/>
    <row r="2627" customFormat="1" ht="15"/>
    <row r="2628" customFormat="1" ht="15"/>
    <row r="2629" customFormat="1" ht="15"/>
    <row r="2630" customFormat="1" ht="15"/>
    <row r="2631" customFormat="1" ht="15"/>
    <row r="2632" customFormat="1" ht="15"/>
    <row r="2633" customFormat="1" ht="15"/>
    <row r="2634" customFormat="1" ht="15"/>
    <row r="2635" customFormat="1" ht="15"/>
    <row r="2636" customFormat="1" ht="15"/>
    <row r="2637" customFormat="1" ht="15"/>
    <row r="2638" customFormat="1" ht="15"/>
    <row r="2639" customFormat="1" ht="15"/>
    <row r="2640" customFormat="1" ht="15"/>
    <row r="2641" customFormat="1" ht="15"/>
    <row r="2642" customFormat="1" ht="15"/>
    <row r="2643" customFormat="1" ht="15"/>
    <row r="2644" customFormat="1" ht="15"/>
    <row r="2645" customFormat="1" ht="15"/>
    <row r="2646" customFormat="1" ht="15"/>
    <row r="2647" customFormat="1" ht="15"/>
    <row r="2648" customFormat="1" ht="15"/>
    <row r="2649" customFormat="1" ht="15"/>
    <row r="2650" customFormat="1" ht="15"/>
    <row r="2651" customFormat="1" ht="15"/>
    <row r="2652" customFormat="1" ht="15"/>
    <row r="2653" customFormat="1" ht="15"/>
    <row r="2654" customFormat="1" ht="15"/>
    <row r="2655" customFormat="1" ht="15"/>
    <row r="2656" customFormat="1" ht="15"/>
    <row r="2657" customFormat="1" ht="15"/>
    <row r="2658" customFormat="1" ht="15"/>
    <row r="2659" customFormat="1" ht="15"/>
    <row r="2660" customFormat="1" ht="15"/>
    <row r="2661" customFormat="1" ht="15"/>
    <row r="2662" customFormat="1" ht="15"/>
    <row r="2663" customFormat="1" ht="15"/>
    <row r="2664" customFormat="1" ht="15"/>
    <row r="2665" customFormat="1" ht="15"/>
    <row r="2666" customFormat="1" ht="15"/>
    <row r="2667" customFormat="1" ht="15"/>
    <row r="2668" customFormat="1" ht="15"/>
    <row r="2669" customFormat="1" ht="15"/>
    <row r="2670" customFormat="1" ht="15"/>
    <row r="2671" customFormat="1" ht="15"/>
    <row r="2672" customFormat="1" ht="15"/>
    <row r="2673" customFormat="1" ht="15"/>
    <row r="2674" customFormat="1" ht="15"/>
    <row r="2675" customFormat="1" ht="15"/>
    <row r="2676" customFormat="1" ht="15"/>
    <row r="2677" customFormat="1" ht="15"/>
    <row r="2678" customFormat="1" ht="15"/>
    <row r="2679" customFormat="1" ht="15"/>
    <row r="2680" customFormat="1" ht="15"/>
    <row r="2681" customFormat="1" ht="15"/>
    <row r="2682" customFormat="1" ht="15"/>
    <row r="2683" customFormat="1" ht="15"/>
    <row r="2684" customFormat="1" ht="15"/>
    <row r="2685" customFormat="1" ht="15"/>
    <row r="2686" customFormat="1" ht="15"/>
    <row r="2687" customFormat="1" ht="15"/>
    <row r="2688" customFormat="1" ht="15"/>
    <row r="2689" customFormat="1" ht="15"/>
    <row r="2690" customFormat="1" ht="15"/>
    <row r="2691" customFormat="1" ht="15"/>
    <row r="2692" customFormat="1" ht="15"/>
    <row r="2693" customFormat="1" ht="15"/>
    <row r="2694" customFormat="1" ht="15"/>
    <row r="2695" customFormat="1" ht="15"/>
    <row r="2696" customFormat="1" ht="15"/>
    <row r="2697" customFormat="1" ht="15"/>
    <row r="2698" customFormat="1" ht="15"/>
    <row r="2699" customFormat="1" ht="15"/>
    <row r="2700" customFormat="1" ht="15"/>
    <row r="2701" customFormat="1" ht="15"/>
    <row r="2702" customFormat="1" ht="15"/>
    <row r="2703" customFormat="1" ht="15"/>
    <row r="2704" customFormat="1" ht="15"/>
    <row r="2705" customFormat="1" ht="15"/>
    <row r="2706" customFormat="1" ht="15"/>
    <row r="2707" customFormat="1" ht="15"/>
    <row r="2708" customFormat="1" ht="15"/>
    <row r="2709" customFormat="1" ht="15"/>
    <row r="2710" customFormat="1" ht="15"/>
    <row r="2711" customFormat="1" ht="15"/>
    <row r="2712" customFormat="1" ht="15"/>
    <row r="2713" customFormat="1" ht="15"/>
    <row r="2714" customFormat="1" ht="15"/>
    <row r="2715" customFormat="1" ht="15"/>
    <row r="2716" customFormat="1" ht="15"/>
    <row r="2717" customFormat="1" ht="15"/>
    <row r="2718" customFormat="1" ht="15"/>
    <row r="2719" customFormat="1" ht="15"/>
    <row r="2720" customFormat="1" ht="15"/>
    <row r="2721" customFormat="1" ht="15"/>
    <row r="2722" customFormat="1" ht="15"/>
    <row r="2723" customFormat="1" ht="15"/>
    <row r="2724" customFormat="1" ht="15"/>
    <row r="2725" customFormat="1" ht="15"/>
    <row r="2726" customFormat="1" ht="15"/>
    <row r="2727" customFormat="1" ht="15"/>
    <row r="2728" customFormat="1" ht="15"/>
    <row r="2729" customFormat="1" ht="15"/>
    <row r="2730" customFormat="1" ht="15"/>
    <row r="2731" customFormat="1" ht="15"/>
    <row r="2732" customFormat="1" ht="15"/>
    <row r="2733" customFormat="1" ht="15"/>
    <row r="2734" customFormat="1" ht="15"/>
    <row r="2735" customFormat="1" ht="15"/>
    <row r="2736" customFormat="1" ht="15"/>
    <row r="2737" customFormat="1" ht="15"/>
    <row r="2738" customFormat="1" ht="15"/>
    <row r="2739" customFormat="1" ht="15"/>
    <row r="2740" customFormat="1" ht="15"/>
    <row r="2741" customFormat="1" ht="15"/>
    <row r="2742" customFormat="1" ht="15"/>
    <row r="2743" customFormat="1" ht="15"/>
    <row r="2744" customFormat="1" ht="15"/>
    <row r="2745" customFormat="1" ht="15"/>
    <row r="2746" customFormat="1" ht="15"/>
    <row r="2747" customFormat="1" ht="15"/>
    <row r="2748" customFormat="1" ht="15"/>
    <row r="2749" customFormat="1" ht="15"/>
    <row r="2750" customFormat="1" ht="15"/>
    <row r="2751" customFormat="1" ht="15"/>
    <row r="2752" customFormat="1" ht="15"/>
    <row r="2753" customFormat="1" ht="15"/>
    <row r="2754" customFormat="1" ht="15"/>
    <row r="2755" customFormat="1" ht="15"/>
    <row r="2756" customFormat="1" ht="15"/>
    <row r="2757" customFormat="1" ht="15"/>
    <row r="2758" customFormat="1" ht="15"/>
    <row r="2759" customFormat="1" ht="15"/>
    <row r="2760" customFormat="1" ht="15"/>
    <row r="2761" customFormat="1" ht="15"/>
    <row r="2762" customFormat="1" ht="15"/>
    <row r="2763" customFormat="1" ht="15"/>
    <row r="2764" customFormat="1" ht="15"/>
    <row r="2765" customFormat="1" ht="15"/>
    <row r="2766" customFormat="1" ht="15"/>
    <row r="2767" customFormat="1" ht="15"/>
    <row r="2768" customFormat="1" ht="15"/>
    <row r="2769" customFormat="1" ht="15"/>
    <row r="2770" customFormat="1" ht="15"/>
    <row r="2771" customFormat="1" ht="15"/>
    <row r="2772" customFormat="1" ht="15"/>
    <row r="2773" customFormat="1" ht="15"/>
    <row r="2774" customFormat="1" ht="15"/>
    <row r="2775" customFormat="1" ht="15"/>
    <row r="2776" customFormat="1" ht="15"/>
    <row r="2777" customFormat="1" ht="15"/>
    <row r="2778" customFormat="1" ht="15"/>
    <row r="2779" customFormat="1" ht="15"/>
    <row r="2780" customFormat="1" ht="15"/>
    <row r="2781" customFormat="1" ht="15"/>
    <row r="2782" customFormat="1" ht="15"/>
    <row r="2783" customFormat="1" ht="15"/>
    <row r="2784" customFormat="1" ht="15"/>
    <row r="2785" customFormat="1" ht="15"/>
    <row r="2786" customFormat="1" ht="15"/>
    <row r="2787" customFormat="1" ht="15"/>
    <row r="2788" customFormat="1" ht="15"/>
    <row r="2789" customFormat="1" ht="15"/>
    <row r="2790" customFormat="1" ht="15"/>
    <row r="2791" customFormat="1" ht="15"/>
    <row r="2792" customFormat="1" ht="15"/>
    <row r="2793" customFormat="1" ht="15"/>
    <row r="2794" customFormat="1" ht="15"/>
    <row r="2795" customFormat="1" ht="15"/>
    <row r="2796" customFormat="1" ht="15"/>
    <row r="2797" customFormat="1" ht="15"/>
    <row r="2798" customFormat="1" ht="15"/>
    <row r="2799" customFormat="1" ht="15"/>
    <row r="2800" customFormat="1" ht="15"/>
    <row r="2801" customFormat="1" ht="15"/>
    <row r="2802" customFormat="1" ht="15"/>
    <row r="2803" customFormat="1" ht="15"/>
    <row r="2804" customFormat="1" ht="15"/>
    <row r="2805" customFormat="1" ht="15"/>
    <row r="2806" customFormat="1" ht="15"/>
    <row r="2807" customFormat="1" ht="15"/>
    <row r="2808" customFormat="1" ht="15"/>
    <row r="2809" customFormat="1" ht="15"/>
    <row r="2810" customFormat="1" ht="15"/>
    <row r="2811" customFormat="1" ht="15"/>
    <row r="2812" customFormat="1" ht="15"/>
    <row r="2813" customFormat="1" ht="15"/>
    <row r="2814" customFormat="1" ht="15"/>
    <row r="2815" customFormat="1" ht="15"/>
    <row r="2816" customFormat="1" ht="15"/>
    <row r="2817" customFormat="1" ht="15"/>
    <row r="2818" customFormat="1" ht="15"/>
    <row r="2819" customFormat="1" ht="15"/>
    <row r="2820" customFormat="1" ht="15"/>
    <row r="2821" customFormat="1" ht="15"/>
    <row r="2822" customFormat="1" ht="15"/>
    <row r="2823" customFormat="1" ht="15"/>
    <row r="2824" customFormat="1" ht="15"/>
    <row r="2825" customFormat="1" ht="15"/>
    <row r="2826" customFormat="1" ht="15"/>
    <row r="2827" customFormat="1" ht="15"/>
    <row r="2828" customFormat="1" ht="15"/>
    <row r="2829" customFormat="1" ht="15"/>
    <row r="2830" customFormat="1" ht="15"/>
    <row r="2831" customFormat="1" ht="15"/>
    <row r="2832" customFormat="1" ht="15"/>
    <row r="2833" customFormat="1" ht="15"/>
    <row r="2834" customFormat="1" ht="15"/>
    <row r="2835" customFormat="1" ht="15"/>
    <row r="2836" customFormat="1" ht="15"/>
    <row r="2837" customFormat="1" ht="15"/>
    <row r="2838" customFormat="1" ht="15"/>
    <row r="2839" customFormat="1" ht="15"/>
    <row r="2840" customFormat="1" ht="15"/>
    <row r="2841" customFormat="1" ht="15"/>
    <row r="2842" customFormat="1" ht="15"/>
    <row r="2843" customFormat="1" ht="15"/>
    <row r="2844" customFormat="1" ht="15"/>
    <row r="2845" customFormat="1" ht="15"/>
    <row r="2846" customFormat="1" ht="15"/>
    <row r="2847" customFormat="1" ht="15"/>
    <row r="2848" customFormat="1" ht="15"/>
    <row r="2849" customFormat="1" ht="15"/>
    <row r="2850" customFormat="1" ht="15"/>
    <row r="2851" customFormat="1" ht="15"/>
    <row r="2852" customFormat="1" ht="15"/>
    <row r="2853" customFormat="1" ht="15"/>
    <row r="2854" customFormat="1" ht="15"/>
    <row r="2855" customFormat="1" ht="15"/>
    <row r="2856" customFormat="1" ht="15"/>
    <row r="2857" customFormat="1" ht="15"/>
    <row r="2858" customFormat="1" ht="15"/>
    <row r="2859" customFormat="1" ht="15"/>
    <row r="2860" customFormat="1" ht="15"/>
    <row r="2861" customFormat="1" ht="15"/>
    <row r="2862" customFormat="1" ht="15"/>
    <row r="2863" customFormat="1" ht="15"/>
    <row r="2864" customFormat="1" ht="15"/>
    <row r="2865" customFormat="1" ht="15"/>
    <row r="2866" customFormat="1" ht="15"/>
    <row r="2867" customFormat="1" ht="15"/>
    <row r="2868" customFormat="1" ht="15"/>
    <row r="2869" customFormat="1" ht="15"/>
    <row r="2870" customFormat="1" ht="15"/>
    <row r="2871" customFormat="1" ht="15"/>
    <row r="2872" customFormat="1" ht="15"/>
    <row r="2873" customFormat="1" ht="15"/>
    <row r="2874" customFormat="1" ht="15"/>
    <row r="2875" customFormat="1" ht="15"/>
    <row r="2876" customFormat="1" ht="15"/>
    <row r="2877" customFormat="1" ht="15"/>
    <row r="2878" customFormat="1" ht="15"/>
    <row r="2879" customFormat="1" ht="15"/>
    <row r="2880" customFormat="1" ht="15"/>
    <row r="2881" customFormat="1" ht="15"/>
    <row r="2882" customFormat="1" ht="15"/>
    <row r="2883" customFormat="1" ht="15"/>
    <row r="2884" customFormat="1" ht="15"/>
    <row r="2885" customFormat="1" ht="15"/>
    <row r="2886" customFormat="1" ht="15"/>
    <row r="2887" customFormat="1" ht="15"/>
    <row r="2888" customFormat="1" ht="15"/>
    <row r="2889" customFormat="1" ht="15"/>
    <row r="2890" customFormat="1" ht="15"/>
    <row r="2891" customFormat="1" ht="15"/>
    <row r="2892" customFormat="1" ht="15"/>
    <row r="2893" customFormat="1" ht="15"/>
    <row r="2894" customFormat="1" ht="15"/>
    <row r="2895" customFormat="1" ht="15"/>
    <row r="2896" customFormat="1" ht="15"/>
    <row r="2897" customFormat="1" ht="15"/>
    <row r="2898" customFormat="1" ht="15"/>
    <row r="2899" customFormat="1" ht="15"/>
    <row r="2900" customFormat="1" ht="15"/>
    <row r="2901" customFormat="1" ht="15"/>
    <row r="2902" customFormat="1" ht="15"/>
    <row r="2903" customFormat="1" ht="15"/>
    <row r="2904" customFormat="1" ht="15"/>
    <row r="2905" customFormat="1" ht="15"/>
    <row r="2906" customFormat="1" ht="15"/>
    <row r="2907" customFormat="1" ht="15"/>
    <row r="2908" customFormat="1" ht="15"/>
    <row r="2909" customFormat="1" ht="15"/>
    <row r="2910" customFormat="1" ht="15"/>
    <row r="2911" customFormat="1" ht="15"/>
    <row r="2912" customFormat="1" ht="15"/>
    <row r="2913" customFormat="1" ht="15"/>
    <row r="2914" customFormat="1" ht="15"/>
    <row r="2915" customFormat="1" ht="15"/>
    <row r="2916" customFormat="1" ht="15"/>
    <row r="2917" customFormat="1" ht="15"/>
    <row r="2918" customFormat="1" ht="15"/>
    <row r="2919" customFormat="1" ht="15"/>
    <row r="2920" customFormat="1" ht="15"/>
    <row r="2921" customFormat="1" ht="15"/>
    <row r="2922" customFormat="1" ht="15"/>
    <row r="2923" customFormat="1" ht="15"/>
    <row r="2924" customFormat="1" ht="15"/>
    <row r="2925" customFormat="1" ht="15"/>
    <row r="2926" customFormat="1" ht="15"/>
    <row r="2927" customFormat="1" ht="15"/>
    <row r="2928" customFormat="1" ht="15"/>
    <row r="2929" customFormat="1" ht="15"/>
    <row r="2930" customFormat="1" ht="15"/>
    <row r="2931" customFormat="1" ht="15"/>
    <row r="2932" customFormat="1" ht="15"/>
    <row r="2933" customFormat="1" ht="15"/>
    <row r="2934" customFormat="1" ht="15"/>
    <row r="2935" customFormat="1" ht="15"/>
    <row r="2936" customFormat="1" ht="15"/>
    <row r="2937" customFormat="1" ht="15"/>
    <row r="2938" customFormat="1" ht="15"/>
    <row r="2939" customFormat="1" ht="15"/>
    <row r="2940" customFormat="1" ht="15"/>
    <row r="2941" customFormat="1" ht="15"/>
    <row r="2942" customFormat="1" ht="15"/>
    <row r="2943" customFormat="1" ht="15"/>
    <row r="2944" customFormat="1" ht="15"/>
    <row r="2945" customFormat="1" ht="15"/>
    <row r="2946" customFormat="1" ht="15"/>
    <row r="2947" customFormat="1" ht="15"/>
    <row r="2948" customFormat="1" ht="15"/>
    <row r="2949" customFormat="1" ht="15"/>
    <row r="2950" customFormat="1" ht="15"/>
    <row r="2951" customFormat="1" ht="15"/>
    <row r="2952" customFormat="1" ht="15"/>
    <row r="2953" customFormat="1" ht="15"/>
    <row r="2954" customFormat="1" ht="15"/>
    <row r="2955" customFormat="1" ht="15"/>
    <row r="2956" customFormat="1" ht="15"/>
    <row r="2957" customFormat="1" ht="15"/>
    <row r="2958" customFormat="1" ht="15"/>
    <row r="2959" customFormat="1" ht="15"/>
    <row r="2960" customFormat="1" ht="15"/>
    <row r="2961" customFormat="1" ht="15"/>
    <row r="2962" customFormat="1" ht="15"/>
    <row r="2963" customFormat="1" ht="15"/>
    <row r="2964" customFormat="1" ht="15"/>
    <row r="2965" customFormat="1" ht="15"/>
    <row r="2966" customFormat="1" ht="15"/>
    <row r="2967" customFormat="1" ht="15"/>
    <row r="2968" customFormat="1" ht="15"/>
    <row r="2969" customFormat="1" ht="15"/>
    <row r="2970" customFormat="1" ht="15"/>
    <row r="2971" customFormat="1" ht="15"/>
    <row r="2972" customFormat="1" ht="15"/>
    <row r="2973" customFormat="1" ht="15"/>
    <row r="2974" customFormat="1" ht="15"/>
    <row r="2975" customFormat="1" ht="15"/>
    <row r="2976" customFormat="1" ht="15"/>
    <row r="2977" customFormat="1" ht="15"/>
    <row r="2978" customFormat="1" ht="15"/>
    <row r="2979" customFormat="1" ht="15"/>
    <row r="2980" customFormat="1" ht="15"/>
    <row r="2981" customFormat="1" ht="15"/>
    <row r="2982" customFormat="1" ht="15"/>
    <row r="2983" customFormat="1" ht="15"/>
    <row r="2984" customFormat="1" ht="15"/>
    <row r="2985" customFormat="1" ht="15"/>
    <row r="2986" customFormat="1" ht="15"/>
    <row r="2987" customFormat="1" ht="15"/>
    <row r="2988" customFormat="1" ht="15"/>
    <row r="2989" customFormat="1" ht="15"/>
    <row r="2990" customFormat="1" ht="15"/>
    <row r="2991" customFormat="1" ht="15"/>
    <row r="2992" customFormat="1" ht="15"/>
    <row r="2993" customFormat="1" ht="15"/>
    <row r="2994" customFormat="1" ht="15"/>
    <row r="2995" customFormat="1" ht="15"/>
    <row r="2996" customFormat="1" ht="15"/>
    <row r="2997" customFormat="1" ht="15"/>
    <row r="2998" customFormat="1" ht="15"/>
    <row r="2999" customFormat="1" ht="15"/>
    <row r="3000" customFormat="1" ht="15"/>
    <row r="3001" customFormat="1" ht="15"/>
    <row r="3002" customFormat="1" ht="15"/>
    <row r="3003" customFormat="1" ht="15"/>
    <row r="3004" customFormat="1" ht="15"/>
    <row r="3005" customFormat="1" ht="15"/>
    <row r="3006" customFormat="1" ht="15"/>
    <row r="3007" customFormat="1" ht="15"/>
    <row r="3008" customFormat="1" ht="15"/>
    <row r="3009" customFormat="1" ht="15"/>
    <row r="3010" customFormat="1" ht="15"/>
    <row r="3011" customFormat="1" ht="15"/>
    <row r="3012" customFormat="1" ht="15"/>
    <row r="3013" customFormat="1" ht="15"/>
    <row r="3014" customFormat="1" ht="15"/>
    <row r="3015" customFormat="1" ht="15"/>
    <row r="3016" customFormat="1" ht="15"/>
    <row r="3017" customFormat="1" ht="15"/>
    <row r="3018" customFormat="1" ht="15"/>
    <row r="3019" customFormat="1" ht="15"/>
    <row r="3020" customFormat="1" ht="15"/>
    <row r="3021" customFormat="1" ht="15"/>
    <row r="3022" customFormat="1" ht="15"/>
    <row r="3023" customFormat="1" ht="15"/>
    <row r="3024" customFormat="1" ht="15"/>
    <row r="3025" customFormat="1" ht="15"/>
    <row r="3026" customFormat="1" ht="15"/>
    <row r="3027" customFormat="1" ht="15"/>
    <row r="3028" customFormat="1" ht="15"/>
    <row r="3029" customFormat="1" ht="15"/>
    <row r="3030" customFormat="1" ht="15"/>
    <row r="3031" customFormat="1" ht="15"/>
    <row r="3032" customFormat="1" ht="15"/>
    <row r="3033" customFormat="1" ht="15"/>
    <row r="3034" customFormat="1" ht="15"/>
    <row r="3035" customFormat="1" ht="15"/>
    <row r="3036" customFormat="1" ht="15"/>
    <row r="3037" customFormat="1" ht="15"/>
    <row r="3038" customFormat="1" ht="15"/>
    <row r="3039" customFormat="1" ht="15"/>
    <row r="3040" customFormat="1" ht="15"/>
    <row r="3041" customFormat="1" ht="15"/>
    <row r="3042" customFormat="1" ht="15"/>
    <row r="3043" customFormat="1" ht="15"/>
    <row r="3044" customFormat="1" ht="15"/>
    <row r="3045" customFormat="1" ht="15"/>
    <row r="3046" customFormat="1" ht="15"/>
    <row r="3047" customFormat="1" ht="15"/>
    <row r="3048" customFormat="1" ht="15"/>
    <row r="3049" customFormat="1" ht="15"/>
    <row r="3050" customFormat="1" ht="15"/>
    <row r="3051" customFormat="1" ht="15"/>
    <row r="3052" customFormat="1" ht="15"/>
    <row r="3053" customFormat="1" ht="15"/>
    <row r="3054" customFormat="1" ht="15"/>
    <row r="3055" customFormat="1" ht="15"/>
    <row r="3056" customFormat="1" ht="15"/>
    <row r="3057" customFormat="1" ht="15"/>
    <row r="3058" customFormat="1" ht="15"/>
    <row r="3059" customFormat="1" ht="15"/>
    <row r="3060" customFormat="1" ht="15"/>
    <row r="3061" customFormat="1" ht="15"/>
    <row r="3062" customFormat="1" ht="15"/>
    <row r="3063" customFormat="1" ht="15"/>
    <row r="3064" customFormat="1" ht="15"/>
    <row r="3065" customFormat="1" ht="15"/>
    <row r="3066" customFormat="1" ht="15"/>
    <row r="3067" customFormat="1" ht="15"/>
    <row r="3068" customFormat="1" ht="15"/>
    <row r="3069" customFormat="1" ht="15"/>
    <row r="3070" customFormat="1" ht="15"/>
    <row r="3071" customFormat="1" ht="15"/>
    <row r="3072" customFormat="1" ht="15"/>
    <row r="3073" customFormat="1" ht="15"/>
    <row r="3074" customFormat="1" ht="15"/>
    <row r="3075" customFormat="1" ht="15"/>
    <row r="3076" customFormat="1" ht="15"/>
    <row r="3077" customFormat="1" ht="15"/>
    <row r="3078" customFormat="1" ht="15"/>
    <row r="3079" customFormat="1" ht="15"/>
    <row r="3080" customFormat="1" ht="15"/>
    <row r="3081" customFormat="1" ht="15"/>
    <row r="3082" customFormat="1" ht="15"/>
    <row r="3083" customFormat="1" ht="15"/>
    <row r="3084" customFormat="1" ht="15"/>
    <row r="3085" customFormat="1" ht="15"/>
    <row r="3086" customFormat="1" ht="15"/>
    <row r="3087" customFormat="1" ht="15"/>
    <row r="3088" customFormat="1" ht="15"/>
    <row r="3089" customFormat="1" ht="15"/>
    <row r="3090" customFormat="1" ht="15"/>
    <row r="3091" customFormat="1" ht="15"/>
    <row r="3092" customFormat="1" ht="15"/>
    <row r="3093" customFormat="1" ht="15"/>
    <row r="3094" customFormat="1" ht="15"/>
    <row r="3095" customFormat="1" ht="15"/>
    <row r="3096" customFormat="1" ht="15"/>
    <row r="3097" customFormat="1" ht="15"/>
    <row r="3098" customFormat="1" ht="15"/>
    <row r="3099" customFormat="1" ht="15"/>
    <row r="3100" customFormat="1" ht="15"/>
    <row r="3101" customFormat="1" ht="15"/>
    <row r="3102" customFormat="1" ht="15"/>
    <row r="3103" customFormat="1" ht="15"/>
    <row r="3104" customFormat="1" ht="15"/>
    <row r="3105" customFormat="1" ht="15"/>
    <row r="3106" customFormat="1" ht="15"/>
    <row r="3107" customFormat="1" ht="15"/>
    <row r="3108" customFormat="1" ht="15"/>
    <row r="3109" customFormat="1" ht="15"/>
    <row r="3110" customFormat="1" ht="15"/>
    <row r="3111" customFormat="1" ht="15"/>
    <row r="3112" customFormat="1" ht="15"/>
    <row r="3113" customFormat="1" ht="15"/>
    <row r="3114" customFormat="1" ht="15"/>
    <row r="3115" customFormat="1" ht="15"/>
    <row r="3116" customFormat="1" ht="15"/>
    <row r="3117" customFormat="1" ht="15"/>
    <row r="3118" customFormat="1" ht="15"/>
    <row r="3119" customFormat="1" ht="15"/>
    <row r="3120" customFormat="1" ht="15"/>
    <row r="3121" customFormat="1" ht="15"/>
    <row r="3122" customFormat="1" ht="15"/>
    <row r="3123" customFormat="1" ht="15"/>
    <row r="3124" customFormat="1" ht="15"/>
    <row r="3125" customFormat="1" ht="15"/>
    <row r="3126" customFormat="1" ht="15"/>
    <row r="3127" customFormat="1" ht="15"/>
    <row r="3128" customFormat="1" ht="15"/>
    <row r="3129" customFormat="1" ht="15"/>
    <row r="3130" customFormat="1" ht="15"/>
    <row r="3131" customFormat="1" ht="15"/>
    <row r="3132" customFormat="1" ht="15"/>
    <row r="3133" customFormat="1" ht="15"/>
    <row r="3134" customFormat="1" ht="15"/>
    <row r="3135" customFormat="1" ht="15"/>
    <row r="3136" customFormat="1" ht="15"/>
    <row r="3137" customFormat="1" ht="15"/>
    <row r="3138" customFormat="1" ht="15"/>
    <row r="3139" customFormat="1" ht="15"/>
    <row r="3140" customFormat="1" ht="15"/>
    <row r="3141" customFormat="1" ht="15"/>
    <row r="3142" customFormat="1" ht="15"/>
    <row r="3143" customFormat="1" ht="15"/>
    <row r="3144" customFormat="1" ht="15"/>
    <row r="3145" customFormat="1" ht="15"/>
    <row r="3146" customFormat="1" ht="15"/>
    <row r="3147" customFormat="1" ht="15"/>
    <row r="3148" customFormat="1" ht="15"/>
    <row r="3149" customFormat="1" ht="15"/>
    <row r="3150" customFormat="1" ht="15"/>
    <row r="3151" customFormat="1" ht="15"/>
    <row r="3152" customFormat="1" ht="15"/>
    <row r="3153" customFormat="1" ht="15"/>
    <row r="3154" customFormat="1" ht="15"/>
    <row r="3155" customFormat="1" ht="15"/>
    <row r="3156" customFormat="1" ht="15"/>
    <row r="3157" customFormat="1" ht="15"/>
    <row r="3158" customFormat="1" ht="15"/>
    <row r="3159" customFormat="1" ht="15"/>
    <row r="3160" customFormat="1" ht="15"/>
    <row r="3161" customFormat="1" ht="15"/>
    <row r="3162" customFormat="1" ht="15"/>
    <row r="3163" customFormat="1" ht="15"/>
    <row r="3164" customFormat="1" ht="15"/>
    <row r="3165" customFormat="1" ht="15"/>
    <row r="3166" customFormat="1" ht="15"/>
    <row r="3167" customFormat="1" ht="15"/>
    <row r="3168" customFormat="1" ht="15"/>
    <row r="3169" customFormat="1" ht="15"/>
    <row r="3170" customFormat="1" ht="15"/>
    <row r="3171" customFormat="1" ht="15"/>
    <row r="3172" customFormat="1" ht="15"/>
    <row r="3173" customFormat="1" ht="15"/>
    <row r="3174" customFormat="1" ht="15"/>
    <row r="3175" customFormat="1" ht="15"/>
    <row r="3176" customFormat="1" ht="15"/>
    <row r="3177" customFormat="1" ht="15"/>
    <row r="3178" customFormat="1" ht="15"/>
    <row r="3179" customFormat="1" ht="15"/>
    <row r="3180" customFormat="1" ht="15"/>
    <row r="3181" customFormat="1" ht="15"/>
    <row r="3182" customFormat="1" ht="15"/>
    <row r="3183" customFormat="1" ht="15"/>
    <row r="3184" customFormat="1" ht="15"/>
    <row r="3185" customFormat="1" ht="15"/>
    <row r="3186" customFormat="1" ht="15"/>
    <row r="3187" customFormat="1" ht="15"/>
    <row r="3188" customFormat="1" ht="15"/>
    <row r="3189" customFormat="1" ht="15"/>
    <row r="3190" customFormat="1" ht="15"/>
    <row r="3191" customFormat="1" ht="15"/>
    <row r="3192" customFormat="1" ht="15"/>
    <row r="3193" customFormat="1" ht="15"/>
    <row r="3194" customFormat="1" ht="15"/>
    <row r="3195" customFormat="1" ht="15"/>
    <row r="3196" customFormat="1" ht="15"/>
    <row r="3197" customFormat="1" ht="15"/>
    <row r="3198" customFormat="1" ht="15"/>
    <row r="3199" customFormat="1" ht="15"/>
    <row r="3200" customFormat="1" ht="15"/>
    <row r="3201" customFormat="1" ht="15"/>
    <row r="3202" customFormat="1" ht="15"/>
    <row r="3203" customFormat="1" ht="15"/>
    <row r="3204" customFormat="1" ht="15"/>
    <row r="3205" customFormat="1" ht="15"/>
    <row r="3206" customFormat="1" ht="15"/>
    <row r="3207" customFormat="1" ht="15"/>
    <row r="3208" customFormat="1" ht="15"/>
    <row r="3209" customFormat="1" ht="15"/>
    <row r="3210" customFormat="1" ht="15"/>
    <row r="3211" customFormat="1" ht="15"/>
    <row r="3212" customFormat="1" ht="15"/>
    <row r="3213" customFormat="1" ht="15"/>
    <row r="3214" customFormat="1" ht="15"/>
    <row r="3215" customFormat="1" ht="15"/>
    <row r="3216" customFormat="1" ht="15"/>
    <row r="3217" customFormat="1" ht="15"/>
    <row r="3218" customFormat="1" ht="15"/>
    <row r="3219" customFormat="1" ht="15"/>
    <row r="3220" customFormat="1" ht="15"/>
    <row r="3221" customFormat="1" ht="15"/>
    <row r="3222" customFormat="1" ht="15"/>
    <row r="3223" customFormat="1" ht="15"/>
    <row r="3224" customFormat="1" ht="15"/>
    <row r="3225" customFormat="1" ht="15"/>
    <row r="3226" customFormat="1" ht="15"/>
    <row r="3227" customFormat="1" ht="15"/>
    <row r="3228" customFormat="1" ht="15"/>
    <row r="3229" customFormat="1" ht="15"/>
    <row r="3230" customFormat="1" ht="15"/>
    <row r="3231" customFormat="1" ht="15"/>
    <row r="3232" customFormat="1" ht="15"/>
    <row r="3233" customFormat="1" ht="15"/>
    <row r="3234" customFormat="1" ht="15"/>
    <row r="3235" customFormat="1" ht="15"/>
    <row r="3236" customFormat="1" ht="15"/>
    <row r="3237" customFormat="1" ht="15"/>
    <row r="3238" customFormat="1" ht="15"/>
    <row r="3239" customFormat="1" ht="15"/>
    <row r="3240" customFormat="1" ht="15"/>
    <row r="3241" customFormat="1" ht="15"/>
    <row r="3242" customFormat="1" ht="15"/>
    <row r="3243" customFormat="1" ht="15"/>
    <row r="3244" customFormat="1" ht="15"/>
    <row r="3245" customFormat="1" ht="15"/>
    <row r="3246" customFormat="1" ht="15"/>
    <row r="3247" customFormat="1" ht="15"/>
    <row r="3248" customFormat="1" ht="15"/>
    <row r="3249" customFormat="1" ht="15"/>
    <row r="3250" customFormat="1" ht="15"/>
    <row r="3251" customFormat="1" ht="15"/>
    <row r="3252" customFormat="1" ht="15"/>
    <row r="3253" customFormat="1" ht="15"/>
    <row r="3254" customFormat="1" ht="15"/>
    <row r="3255" customFormat="1" ht="15"/>
    <row r="3256" customFormat="1" ht="15"/>
    <row r="3257" customFormat="1" ht="15"/>
    <row r="3258" customFormat="1" ht="15"/>
    <row r="3259" customFormat="1" ht="15"/>
    <row r="3260" customFormat="1" ht="15"/>
    <row r="3261" customFormat="1" ht="15"/>
    <row r="3262" customFormat="1" ht="15"/>
    <row r="3263" customFormat="1" ht="15"/>
    <row r="3264" customFormat="1" ht="15"/>
    <row r="3265" customFormat="1" ht="15"/>
    <row r="3266" customFormat="1" ht="15"/>
    <row r="3267" customFormat="1" ht="15"/>
    <row r="3268" customFormat="1" ht="15"/>
    <row r="3269" customFormat="1" ht="15"/>
    <row r="3270" customFormat="1" ht="15"/>
    <row r="3271" customFormat="1" ht="15"/>
    <row r="3272" customFormat="1" ht="15"/>
    <row r="3273" customFormat="1" ht="15"/>
    <row r="3274" customFormat="1" ht="15"/>
    <row r="3275" customFormat="1" ht="15"/>
    <row r="3276" customFormat="1" ht="15"/>
    <row r="3277" customFormat="1" ht="15"/>
    <row r="3278" customFormat="1" ht="15"/>
    <row r="3279" customFormat="1" ht="15"/>
    <row r="3280" customFormat="1" ht="15"/>
    <row r="3281" customFormat="1" ht="15"/>
    <row r="3282" customFormat="1" ht="15"/>
    <row r="3283" customFormat="1" ht="15"/>
    <row r="3284" customFormat="1" ht="15"/>
    <row r="3285" customFormat="1" ht="15"/>
    <row r="3286" customFormat="1" ht="15"/>
    <row r="3287" customFormat="1" ht="15"/>
    <row r="3288" customFormat="1" ht="15"/>
    <row r="3289" customFormat="1" ht="15"/>
    <row r="3290" customFormat="1" ht="15"/>
    <row r="3291" customFormat="1" ht="15"/>
    <row r="3292" customFormat="1" ht="15"/>
    <row r="3293" customFormat="1" ht="15"/>
    <row r="3294" customFormat="1" ht="15"/>
    <row r="3295" customFormat="1" ht="15"/>
    <row r="3296" customFormat="1" ht="15"/>
    <row r="3297" customFormat="1" ht="15"/>
    <row r="3298" customFormat="1" ht="15"/>
    <row r="3299" customFormat="1" ht="15"/>
    <row r="3300" customFormat="1" ht="15"/>
    <row r="3301" customFormat="1" ht="15"/>
    <row r="3302" customFormat="1" ht="15"/>
    <row r="3303" customFormat="1" ht="15"/>
    <row r="3304" customFormat="1" ht="15"/>
    <row r="3305" customFormat="1" ht="15"/>
    <row r="3306" customFormat="1" ht="15"/>
    <row r="3307" customFormat="1" ht="15"/>
    <row r="3308" customFormat="1" ht="15"/>
    <row r="3309" customFormat="1" ht="15"/>
    <row r="3310" customFormat="1" ht="15"/>
    <row r="3311" customFormat="1" ht="15"/>
    <row r="3312" customFormat="1" ht="15"/>
    <row r="3313" customFormat="1" ht="15"/>
    <row r="3314" customFormat="1" ht="15"/>
    <row r="3315" customFormat="1" ht="15"/>
    <row r="3316" customFormat="1" ht="15"/>
    <row r="3317" customFormat="1" ht="15"/>
    <row r="3318" customFormat="1" ht="15"/>
    <row r="3319" customFormat="1" ht="15"/>
    <row r="3320" customFormat="1" ht="15"/>
    <row r="3321" customFormat="1" ht="15"/>
    <row r="3322" customFormat="1" ht="15"/>
    <row r="3323" customFormat="1" ht="15"/>
    <row r="3324" customFormat="1" ht="15"/>
    <row r="3325" customFormat="1" ht="15"/>
    <row r="3326" customFormat="1" ht="15"/>
    <row r="3327" customFormat="1" ht="15"/>
    <row r="3328" customFormat="1" ht="15"/>
    <row r="3329" customFormat="1" ht="15"/>
    <row r="3330" customFormat="1" ht="15"/>
    <row r="3331" customFormat="1" ht="15"/>
    <row r="3332" customFormat="1" ht="15"/>
    <row r="3333" customFormat="1" ht="15"/>
    <row r="3334" customFormat="1" ht="15"/>
    <row r="3335" customFormat="1" ht="15"/>
    <row r="3336" customFormat="1" ht="15"/>
    <row r="3337" customFormat="1" ht="15"/>
    <row r="3338" customFormat="1" ht="15"/>
    <row r="3339" customFormat="1" ht="15"/>
    <row r="3340" customFormat="1" ht="15"/>
    <row r="3341" customFormat="1" ht="15"/>
    <row r="3342" customFormat="1" ht="15"/>
    <row r="3343" customFormat="1" ht="15"/>
    <row r="3344" customFormat="1" ht="15"/>
    <row r="3345" customFormat="1" ht="15"/>
    <row r="3346" customFormat="1" ht="15"/>
    <row r="3347" customFormat="1" ht="15"/>
    <row r="3348" customFormat="1" ht="15"/>
    <row r="3349" customFormat="1" ht="15"/>
    <row r="3350" customFormat="1" ht="15"/>
    <row r="3351" customFormat="1" ht="15"/>
    <row r="3352" customFormat="1" ht="15"/>
    <row r="3353" customFormat="1" ht="15"/>
    <row r="3354" customFormat="1" ht="15"/>
    <row r="3355" customFormat="1" ht="15"/>
    <row r="3356" customFormat="1" ht="15"/>
    <row r="3357" customFormat="1" ht="15"/>
    <row r="3358" customFormat="1" ht="15"/>
    <row r="3359" customFormat="1" ht="15"/>
    <row r="3360" customFormat="1" ht="15"/>
    <row r="3361" customFormat="1" ht="15"/>
    <row r="3362" customFormat="1" ht="15"/>
    <row r="3363" customFormat="1" ht="15"/>
    <row r="3364" customFormat="1" ht="15"/>
    <row r="3365" customFormat="1" ht="15"/>
    <row r="3366" customFormat="1" ht="15"/>
    <row r="3367" customFormat="1" ht="15"/>
    <row r="3368" customFormat="1" ht="15"/>
    <row r="3369" customFormat="1" ht="15"/>
    <row r="3370" customFormat="1" ht="15"/>
    <row r="3371" customFormat="1" ht="15"/>
    <row r="3372" customFormat="1" ht="15"/>
    <row r="3373" customFormat="1" ht="15"/>
    <row r="3374" customFormat="1" ht="15"/>
    <row r="3375" customFormat="1" ht="15"/>
    <row r="3376" customFormat="1" ht="15"/>
    <row r="3377" customFormat="1" ht="15"/>
    <row r="3378" customFormat="1" ht="15"/>
    <row r="3379" customFormat="1" ht="15"/>
    <row r="3380" customFormat="1" ht="15"/>
    <row r="3381" customFormat="1" ht="15"/>
    <row r="3382" customFormat="1" ht="15"/>
    <row r="3383" customFormat="1" ht="15"/>
    <row r="3384" customFormat="1" ht="15"/>
    <row r="3385" customFormat="1" ht="15"/>
    <row r="3386" customFormat="1" ht="15"/>
    <row r="3387" customFormat="1" ht="15"/>
    <row r="3388" customFormat="1" ht="15"/>
    <row r="3389" customFormat="1" ht="15"/>
    <row r="3390" customFormat="1" ht="15"/>
    <row r="3391" customFormat="1" ht="15"/>
    <row r="3392" customFormat="1" ht="15"/>
    <row r="3393" customFormat="1" ht="15"/>
    <row r="3394" customFormat="1" ht="15"/>
    <row r="3395" customFormat="1" ht="15"/>
    <row r="3396" customFormat="1" ht="15"/>
    <row r="3397" customFormat="1" ht="15"/>
    <row r="3398" customFormat="1" ht="15"/>
    <row r="3399" customFormat="1" ht="15"/>
    <row r="3400" customFormat="1" ht="15"/>
    <row r="3401" customFormat="1" ht="15"/>
    <row r="3402" customFormat="1" ht="15"/>
    <row r="3403" customFormat="1" ht="15"/>
    <row r="3404" customFormat="1" ht="15"/>
    <row r="3405" customFormat="1" ht="15"/>
    <row r="3406" customFormat="1" ht="15"/>
    <row r="3407" customFormat="1" ht="15"/>
    <row r="3408" customFormat="1" ht="15"/>
    <row r="3409" customFormat="1" ht="15"/>
    <row r="3410" customFormat="1" ht="15"/>
    <row r="3411" customFormat="1" ht="15"/>
    <row r="3412" customFormat="1" ht="15"/>
    <row r="3413" customFormat="1" ht="15"/>
    <row r="3414" customFormat="1" ht="15"/>
    <row r="3415" customFormat="1" ht="15"/>
    <row r="3416" customFormat="1" ht="15"/>
    <row r="3417" customFormat="1" ht="15"/>
    <row r="3418" customFormat="1" ht="15"/>
    <row r="3419" customFormat="1" ht="15"/>
    <row r="3420" customFormat="1" ht="15"/>
    <row r="3421" customFormat="1" ht="15"/>
    <row r="3422" customFormat="1" ht="15"/>
    <row r="3423" customFormat="1" ht="15"/>
    <row r="3424" customFormat="1" ht="15"/>
    <row r="3425" customFormat="1" ht="15"/>
    <row r="3426" customFormat="1" ht="15"/>
    <row r="3427" customFormat="1" ht="15"/>
    <row r="3428" customFormat="1" ht="15"/>
    <row r="3429" customFormat="1" ht="15"/>
    <row r="3430" customFormat="1" ht="15"/>
    <row r="3431" customFormat="1" ht="15"/>
    <row r="3432" customFormat="1" ht="15"/>
    <row r="3433" customFormat="1" ht="15"/>
    <row r="3434" customFormat="1" ht="15"/>
    <row r="3435" customFormat="1" ht="15"/>
    <row r="3436" customFormat="1" ht="15"/>
    <row r="3437" customFormat="1" ht="15"/>
    <row r="3438" customFormat="1" ht="15"/>
    <row r="3439" customFormat="1" ht="15"/>
    <row r="3440" customFormat="1" ht="15"/>
    <row r="3441" customFormat="1" ht="15"/>
    <row r="3442" customFormat="1" ht="15"/>
    <row r="3443" customFormat="1" ht="15"/>
    <row r="3444" customFormat="1" ht="15"/>
    <row r="3445" customFormat="1" ht="15"/>
    <row r="3446" customFormat="1" ht="15"/>
    <row r="3447" customFormat="1" ht="15"/>
    <row r="3448" customFormat="1" ht="15"/>
    <row r="3449" customFormat="1" ht="15"/>
    <row r="3450" customFormat="1" ht="15"/>
    <row r="3451" customFormat="1" ht="15"/>
    <row r="3452" customFormat="1" ht="15"/>
    <row r="3453" customFormat="1" ht="15"/>
    <row r="3454" customFormat="1" ht="15"/>
    <row r="3455" customFormat="1" ht="15"/>
    <row r="3456" customFormat="1" ht="15"/>
    <row r="3457" customFormat="1" ht="15"/>
    <row r="3458" customFormat="1" ht="15"/>
    <row r="3459" customFormat="1" ht="15"/>
    <row r="3460" customFormat="1" ht="15"/>
    <row r="3461" customFormat="1" ht="15"/>
    <row r="3462" customFormat="1" ht="15"/>
    <row r="3463" customFormat="1" ht="15"/>
    <row r="3464" customFormat="1" ht="15"/>
    <row r="3465" customFormat="1" ht="15"/>
    <row r="3466" customFormat="1" ht="15"/>
    <row r="3467" customFormat="1" ht="15"/>
    <row r="3468" customFormat="1" ht="15"/>
    <row r="3469" customFormat="1" ht="15"/>
    <row r="3470" customFormat="1" ht="15"/>
    <row r="3471" customFormat="1" ht="15"/>
    <row r="3472" customFormat="1" ht="15"/>
    <row r="3473" customFormat="1" ht="15"/>
    <row r="3474" customFormat="1" ht="15"/>
    <row r="3475" customFormat="1" ht="15"/>
    <row r="3476" customFormat="1" ht="15"/>
    <row r="3477" customFormat="1" ht="15"/>
    <row r="3478" customFormat="1" ht="15"/>
    <row r="3479" customFormat="1" ht="15"/>
    <row r="3480" customFormat="1" ht="15"/>
    <row r="3481" customFormat="1" ht="15"/>
    <row r="3482" customFormat="1" ht="15"/>
    <row r="3483" customFormat="1" ht="15"/>
    <row r="3484" customFormat="1" ht="15"/>
    <row r="3485" customFormat="1" ht="15"/>
    <row r="3486" customFormat="1" ht="15"/>
    <row r="3487" customFormat="1" ht="15"/>
    <row r="3488" customFormat="1" ht="15"/>
    <row r="3489" customFormat="1" ht="15"/>
    <row r="3490" customFormat="1" ht="15"/>
    <row r="3491" customFormat="1" ht="15"/>
    <row r="3492" customFormat="1" ht="15"/>
    <row r="3493" customFormat="1" ht="15"/>
    <row r="3494" customFormat="1" ht="15"/>
    <row r="3495" customFormat="1" ht="15"/>
    <row r="3496" customFormat="1" ht="15"/>
    <row r="3497" customFormat="1" ht="15"/>
    <row r="3498" customFormat="1" ht="15"/>
    <row r="3499" customFormat="1" ht="15"/>
    <row r="3500" customFormat="1" ht="15"/>
    <row r="3501" customFormat="1" ht="15"/>
    <row r="3502" customFormat="1" ht="15"/>
    <row r="3503" customFormat="1" ht="15"/>
    <row r="3504" customFormat="1" ht="15"/>
    <row r="3505" customFormat="1" ht="15"/>
    <row r="3506" customFormat="1" ht="15"/>
    <row r="3507" customFormat="1" ht="15"/>
    <row r="3508" customFormat="1" ht="15"/>
    <row r="3509" customFormat="1" ht="15"/>
    <row r="3510" customFormat="1" ht="15"/>
    <row r="3511" customFormat="1" ht="15"/>
    <row r="3512" customFormat="1" ht="15"/>
    <row r="3513" customFormat="1" ht="15"/>
    <row r="3514" customFormat="1" ht="15"/>
    <row r="3515" customFormat="1" ht="15"/>
    <row r="3516" customFormat="1" ht="15"/>
    <row r="3517" customFormat="1" ht="15"/>
    <row r="3518" customFormat="1" ht="15"/>
    <row r="3519" customFormat="1" ht="15"/>
    <row r="3520" customFormat="1" ht="15"/>
    <row r="3521" customFormat="1" ht="15"/>
    <row r="3522" customFormat="1" ht="15"/>
    <row r="3523" customFormat="1" ht="15"/>
    <row r="3524" customFormat="1" ht="15"/>
    <row r="3525" customFormat="1" ht="15"/>
    <row r="3526" customFormat="1" ht="15"/>
    <row r="3527" customFormat="1" ht="15"/>
    <row r="3528" customFormat="1" ht="15"/>
    <row r="3529" customFormat="1" ht="15"/>
    <row r="3530" customFormat="1" ht="15"/>
    <row r="3531" customFormat="1" ht="15"/>
    <row r="3532" customFormat="1" ht="15"/>
    <row r="3533" customFormat="1" ht="15"/>
    <row r="3534" customFormat="1" ht="15"/>
    <row r="3535" customFormat="1" ht="15"/>
    <row r="3536" customFormat="1" ht="15"/>
    <row r="3537" customFormat="1" ht="15"/>
    <row r="3538" customFormat="1" ht="15"/>
    <row r="3539" customFormat="1" ht="15"/>
    <row r="3540" customFormat="1" ht="15"/>
    <row r="3541" customFormat="1" ht="15"/>
    <row r="3542" customFormat="1" ht="15"/>
    <row r="3543" customFormat="1" ht="15"/>
    <row r="3544" customFormat="1" ht="15"/>
    <row r="3545" customFormat="1" ht="15"/>
    <row r="3546" customFormat="1" ht="15"/>
    <row r="3547" customFormat="1" ht="15"/>
    <row r="3548" customFormat="1" ht="15"/>
    <row r="3549" customFormat="1" ht="15"/>
    <row r="3550" customFormat="1" ht="15"/>
    <row r="3551" customFormat="1" ht="15"/>
    <row r="3552" customFormat="1" ht="15"/>
    <row r="3553" customFormat="1" ht="15"/>
    <row r="3554" customFormat="1" ht="15"/>
    <row r="3555" customFormat="1" ht="15"/>
    <row r="3556" customFormat="1" ht="15"/>
    <row r="3557" customFormat="1" ht="15"/>
    <row r="3558" customFormat="1" ht="15"/>
    <row r="3559" customFormat="1" ht="15"/>
    <row r="3560" customFormat="1" ht="15"/>
    <row r="3561" customFormat="1" ht="15"/>
    <row r="3562" customFormat="1" ht="15"/>
    <row r="3563" customFormat="1" ht="15"/>
    <row r="3564" customFormat="1" ht="15"/>
    <row r="3565" customFormat="1" ht="15"/>
    <row r="3566" customFormat="1" ht="15"/>
    <row r="3567" customFormat="1" ht="15"/>
    <row r="3568" customFormat="1" ht="15"/>
    <row r="3569" customFormat="1" ht="15"/>
    <row r="3570" customFormat="1" ht="15"/>
    <row r="3571" customFormat="1" ht="15"/>
    <row r="3572" customFormat="1" ht="15"/>
    <row r="3573" customFormat="1" ht="15"/>
    <row r="3574" customFormat="1" ht="15"/>
    <row r="3575" customFormat="1" ht="15"/>
    <row r="3576" customFormat="1" ht="15"/>
    <row r="3577" customFormat="1" ht="15"/>
    <row r="3578" customFormat="1" ht="15"/>
    <row r="3579" customFormat="1" ht="15"/>
    <row r="3580" customFormat="1" ht="15"/>
    <row r="3581" customFormat="1" ht="15"/>
    <row r="3582" customFormat="1" ht="15"/>
    <row r="3583" customFormat="1" ht="15"/>
    <row r="3584" customFormat="1" ht="15"/>
    <row r="3585" customFormat="1" ht="15"/>
    <row r="3586" customFormat="1" ht="15"/>
    <row r="3587" customFormat="1" ht="15"/>
    <row r="3588" customFormat="1" ht="15"/>
    <row r="3589" customFormat="1" ht="15"/>
    <row r="3590" customFormat="1" ht="15"/>
    <row r="3591" customFormat="1" ht="15"/>
    <row r="3592" customFormat="1" ht="15"/>
    <row r="3593" customFormat="1" ht="15"/>
    <row r="3594" customFormat="1" ht="15"/>
    <row r="3595" customFormat="1" ht="15"/>
    <row r="3596" customFormat="1" ht="15"/>
    <row r="3597" customFormat="1" ht="15"/>
    <row r="3598" customFormat="1" ht="15"/>
    <row r="3599" customFormat="1" ht="15"/>
    <row r="3600" customFormat="1" ht="15"/>
    <row r="3601" customFormat="1" ht="15"/>
    <row r="3602" customFormat="1" ht="15"/>
    <row r="3603" customFormat="1" ht="15"/>
    <row r="3604" customFormat="1" ht="15"/>
    <row r="3605" customFormat="1" ht="15"/>
    <row r="3606" customFormat="1" ht="15"/>
    <row r="3607" customFormat="1" ht="15"/>
    <row r="3608" customFormat="1" ht="15"/>
    <row r="3609" customFormat="1" ht="15"/>
    <row r="3610" customFormat="1" ht="15"/>
    <row r="3611" customFormat="1" ht="15"/>
    <row r="3612" customFormat="1" ht="15"/>
    <row r="3613" customFormat="1" ht="15"/>
    <row r="3614" customFormat="1" ht="15"/>
    <row r="3615" customFormat="1" ht="15"/>
    <row r="3616" customFormat="1" ht="15"/>
    <row r="3617" customFormat="1" ht="15"/>
    <row r="3618" customFormat="1" ht="15"/>
    <row r="3619" customFormat="1" ht="15"/>
    <row r="3620" customFormat="1" ht="15"/>
    <row r="3621" customFormat="1" ht="15"/>
    <row r="3622" customFormat="1" ht="15"/>
    <row r="3623" customFormat="1" ht="15"/>
    <row r="3624" customFormat="1" ht="15"/>
    <row r="3625" customFormat="1" ht="15"/>
    <row r="3626" customFormat="1" ht="15"/>
    <row r="3627" customFormat="1" ht="15"/>
    <row r="3628" customFormat="1" ht="15"/>
    <row r="3629" customFormat="1" ht="15"/>
    <row r="3630" customFormat="1" ht="15"/>
    <row r="3631" customFormat="1" ht="15"/>
    <row r="3632" customFormat="1" ht="15"/>
    <row r="3633" customFormat="1" ht="15"/>
    <row r="3634" customFormat="1" ht="15"/>
    <row r="3635" customFormat="1" ht="15"/>
    <row r="3636" customFormat="1" ht="15"/>
    <row r="3637" customFormat="1" ht="15"/>
    <row r="3638" customFormat="1" ht="15"/>
    <row r="3639" customFormat="1" ht="15"/>
    <row r="3640" customFormat="1" ht="15"/>
    <row r="3641" customFormat="1" ht="15"/>
    <row r="3642" customFormat="1" ht="15"/>
    <row r="3643" customFormat="1" ht="15"/>
    <row r="3644" customFormat="1" ht="15"/>
    <row r="3645" customFormat="1" ht="15"/>
    <row r="3646" customFormat="1" ht="15"/>
    <row r="3647" customFormat="1" ht="15"/>
    <row r="3648" customFormat="1" ht="15"/>
    <row r="3649" customFormat="1" ht="15"/>
    <row r="3650" customFormat="1" ht="15"/>
    <row r="3651" customFormat="1" ht="15"/>
    <row r="3652" customFormat="1" ht="15"/>
    <row r="3653" customFormat="1" ht="15"/>
    <row r="3654" customFormat="1" ht="15"/>
    <row r="3655" customFormat="1" ht="15"/>
    <row r="3656" customFormat="1" ht="15"/>
    <row r="3657" customFormat="1" ht="15"/>
    <row r="3658" customFormat="1" ht="15"/>
    <row r="3659" customFormat="1" ht="15"/>
    <row r="3660" customFormat="1" ht="15"/>
    <row r="3661" customFormat="1" ht="15"/>
    <row r="3662" customFormat="1" ht="15"/>
    <row r="3663" customFormat="1" ht="15"/>
    <row r="3664" customFormat="1" ht="15"/>
    <row r="3665" customFormat="1" ht="15"/>
    <row r="3666" customFormat="1" ht="15"/>
    <row r="3667" customFormat="1" ht="15"/>
    <row r="3668" customFormat="1" ht="15"/>
    <row r="3669" customFormat="1" ht="15"/>
    <row r="3670" customFormat="1" ht="15"/>
    <row r="3671" customFormat="1" ht="15"/>
    <row r="3672" customFormat="1" ht="15"/>
    <row r="3673" customFormat="1" ht="15"/>
    <row r="3674" customFormat="1" ht="15"/>
    <row r="3675" customFormat="1" ht="15"/>
    <row r="3676" customFormat="1" ht="15"/>
    <row r="3677" customFormat="1" ht="15"/>
    <row r="3678" customFormat="1" ht="15"/>
    <row r="3679" customFormat="1" ht="15"/>
    <row r="3680" customFormat="1" ht="15"/>
    <row r="3681" customFormat="1" ht="15"/>
    <row r="3682" customFormat="1" ht="15"/>
    <row r="3683" customFormat="1" ht="15"/>
    <row r="3684" customFormat="1" ht="15"/>
    <row r="3685" customFormat="1" ht="15"/>
    <row r="3686" customFormat="1" ht="15"/>
    <row r="3687" customFormat="1" ht="15"/>
    <row r="3688" customFormat="1" ht="15"/>
    <row r="3689" customFormat="1" ht="15"/>
    <row r="3690" customFormat="1" ht="15"/>
    <row r="3691" customFormat="1" ht="15"/>
    <row r="3692" customFormat="1" ht="15"/>
    <row r="3693" customFormat="1" ht="15"/>
    <row r="3694" customFormat="1" ht="15"/>
    <row r="3695" customFormat="1" ht="15"/>
    <row r="3696" customFormat="1" ht="15"/>
    <row r="3697" customFormat="1" ht="15"/>
    <row r="3698" customFormat="1" ht="15"/>
    <row r="3699" customFormat="1" ht="15"/>
    <row r="3700" customFormat="1" ht="15"/>
    <row r="3701" customFormat="1" ht="15"/>
    <row r="3702" customFormat="1" ht="15"/>
    <row r="3703" customFormat="1" ht="15"/>
    <row r="3704" customFormat="1" ht="15"/>
    <row r="3705" customFormat="1" ht="15"/>
    <row r="3706" customFormat="1" ht="15"/>
    <row r="3707" customFormat="1" ht="15"/>
    <row r="3708" customFormat="1" ht="15"/>
    <row r="3709" customFormat="1" ht="15"/>
    <row r="3710" customFormat="1" ht="15"/>
    <row r="3711" customFormat="1" ht="15"/>
    <row r="3712" customFormat="1" ht="15"/>
    <row r="3713" customFormat="1" ht="15"/>
    <row r="3714" customFormat="1" ht="15"/>
    <row r="3715" customFormat="1" ht="15"/>
    <row r="3716" customFormat="1" ht="15"/>
    <row r="3717" customFormat="1" ht="15"/>
    <row r="3718" customFormat="1" ht="15"/>
    <row r="3719" customFormat="1" ht="15"/>
    <row r="3720" customFormat="1" ht="15"/>
    <row r="3721" customFormat="1" ht="15"/>
    <row r="3722" customFormat="1" ht="15"/>
    <row r="3723" customFormat="1" ht="15"/>
    <row r="3724" customFormat="1" ht="15"/>
    <row r="3725" customFormat="1" ht="15"/>
    <row r="3726" customFormat="1" ht="15"/>
    <row r="3727" customFormat="1" ht="15"/>
    <row r="3728" customFormat="1" ht="15"/>
    <row r="3729" customFormat="1" ht="15"/>
    <row r="3730" customFormat="1" ht="15"/>
    <row r="3731" customFormat="1" ht="15"/>
    <row r="3732" customFormat="1" ht="15"/>
    <row r="3733" customFormat="1" ht="15"/>
    <row r="3734" customFormat="1" ht="15"/>
    <row r="3735" customFormat="1" ht="15"/>
    <row r="3736" customFormat="1" ht="15"/>
    <row r="3737" customFormat="1" ht="15"/>
    <row r="3738" customFormat="1" ht="15"/>
    <row r="3739" customFormat="1" ht="15"/>
    <row r="3740" customFormat="1" ht="15"/>
    <row r="3741" customFormat="1" ht="15"/>
    <row r="3742" customFormat="1" ht="15"/>
    <row r="3743" customFormat="1" ht="15"/>
    <row r="3744" customFormat="1" ht="15"/>
    <row r="3745" customFormat="1" ht="15"/>
    <row r="3746" customFormat="1" ht="15"/>
    <row r="3747" customFormat="1" ht="15"/>
    <row r="3748" customFormat="1" ht="15"/>
    <row r="3749" customFormat="1" ht="15"/>
    <row r="3750" customFormat="1" ht="15"/>
    <row r="3751" customFormat="1" ht="15"/>
    <row r="3752" customFormat="1" ht="15"/>
    <row r="3753" customFormat="1" ht="15"/>
    <row r="3754" customFormat="1" ht="15"/>
    <row r="3755" customFormat="1" ht="15"/>
    <row r="3756" customFormat="1" ht="15"/>
    <row r="3757" customFormat="1" ht="15"/>
    <row r="3758" customFormat="1" ht="15"/>
    <row r="3759" customFormat="1" ht="15"/>
    <row r="3760" customFormat="1" ht="15"/>
    <row r="3761" customFormat="1" ht="15"/>
    <row r="3762" customFormat="1" ht="15"/>
    <row r="3763" customFormat="1" ht="15"/>
    <row r="3764" customFormat="1" ht="15"/>
    <row r="3765" customFormat="1" ht="15"/>
    <row r="3766" customFormat="1" ht="15"/>
    <row r="3767" customFormat="1" ht="15"/>
    <row r="3768" customFormat="1" ht="15"/>
    <row r="3769" customFormat="1" ht="15"/>
    <row r="3770" customFormat="1" ht="15"/>
    <row r="3771" customFormat="1" ht="15"/>
    <row r="3772" customFormat="1" ht="15"/>
    <row r="3773" customFormat="1" ht="15"/>
    <row r="3774" customFormat="1" ht="15"/>
    <row r="3775" customFormat="1" ht="15"/>
    <row r="3776" customFormat="1" ht="15"/>
    <row r="3777" customFormat="1" ht="15"/>
    <row r="3778" customFormat="1" ht="15"/>
    <row r="3779" customFormat="1" ht="15"/>
    <row r="3780" customFormat="1" ht="15"/>
    <row r="3781" customFormat="1" ht="15"/>
    <row r="3782" customFormat="1" ht="15"/>
    <row r="3783" customFormat="1" ht="15"/>
    <row r="3784" customFormat="1" ht="15"/>
    <row r="3785" customFormat="1" ht="15"/>
    <row r="3786" customFormat="1" ht="15"/>
    <row r="3787" customFormat="1" ht="15"/>
    <row r="3788" customFormat="1" ht="15"/>
    <row r="3789" customFormat="1" ht="15"/>
    <row r="3790" customFormat="1" ht="15"/>
    <row r="3791" customFormat="1" ht="15"/>
    <row r="3792" customFormat="1" ht="15"/>
    <row r="3793" customFormat="1" ht="15"/>
    <row r="3794" customFormat="1" ht="15"/>
    <row r="3795" customFormat="1" ht="15"/>
    <row r="3796" customFormat="1" ht="15"/>
    <row r="3797" customFormat="1" ht="15"/>
    <row r="3798" customFormat="1" ht="15"/>
    <row r="3799" customFormat="1" ht="15"/>
    <row r="3800" customFormat="1" ht="15"/>
    <row r="3801" customFormat="1" ht="15"/>
    <row r="3802" customFormat="1" ht="15"/>
    <row r="3803" customFormat="1" ht="15"/>
    <row r="3804" customFormat="1" ht="15"/>
    <row r="3805" customFormat="1" ht="15"/>
    <row r="3806" customFormat="1" ht="15"/>
    <row r="3807" customFormat="1" ht="15"/>
    <row r="3808" customFormat="1" ht="15"/>
    <row r="3809" customFormat="1" ht="15"/>
    <row r="3810" customFormat="1" ht="15"/>
    <row r="3811" customFormat="1" ht="15"/>
    <row r="3812" customFormat="1" ht="15"/>
    <row r="3813" customFormat="1" ht="15"/>
    <row r="3814" customFormat="1" ht="15"/>
    <row r="3815" customFormat="1" ht="15"/>
    <row r="3816" customFormat="1" ht="15"/>
    <row r="3817" customFormat="1" ht="15"/>
    <row r="3818" customFormat="1" ht="15"/>
    <row r="3819" customFormat="1" ht="15"/>
    <row r="3820" customFormat="1" ht="15"/>
    <row r="3821" customFormat="1" ht="15"/>
    <row r="3822" customFormat="1" ht="15"/>
    <row r="3823" customFormat="1" ht="15"/>
    <row r="3824" customFormat="1" ht="15"/>
    <row r="3825" customFormat="1" ht="15"/>
    <row r="3826" customFormat="1" ht="15"/>
    <row r="3827" customFormat="1" ht="15"/>
    <row r="3828" customFormat="1" ht="15"/>
    <row r="3829" customFormat="1" ht="15"/>
    <row r="3830" customFormat="1" ht="15"/>
    <row r="3831" customFormat="1" ht="15"/>
    <row r="3832" customFormat="1" ht="15"/>
    <row r="3833" customFormat="1" ht="15"/>
    <row r="3834" customFormat="1" ht="15"/>
    <row r="3835" customFormat="1" ht="15"/>
    <row r="3836" customFormat="1" ht="15"/>
    <row r="3837" customFormat="1" ht="15"/>
    <row r="3838" customFormat="1" ht="15"/>
    <row r="3839" customFormat="1" ht="15"/>
    <row r="3840" customFormat="1" ht="15"/>
    <row r="3841" customFormat="1" ht="15"/>
    <row r="3842" customFormat="1" ht="15"/>
    <row r="3843" customFormat="1" ht="15"/>
    <row r="3844" customFormat="1" ht="15"/>
    <row r="3845" customFormat="1" ht="15"/>
    <row r="3846" customFormat="1" ht="15"/>
    <row r="3847" customFormat="1" ht="15"/>
    <row r="3848" customFormat="1" ht="15"/>
    <row r="3849" customFormat="1" ht="15"/>
    <row r="3850" customFormat="1" ht="15"/>
    <row r="3851" customFormat="1" ht="15"/>
    <row r="3852" customFormat="1" ht="15"/>
    <row r="3853" customFormat="1" ht="15"/>
    <row r="3854" customFormat="1" ht="15"/>
    <row r="3855" customFormat="1" ht="15"/>
    <row r="3856" customFormat="1" ht="15"/>
    <row r="3857" customFormat="1" ht="15"/>
    <row r="3858" customFormat="1" ht="15"/>
    <row r="3859" customFormat="1" ht="15"/>
    <row r="3860" customFormat="1" ht="15"/>
    <row r="3861" customFormat="1" ht="15"/>
    <row r="3862" customFormat="1" ht="15"/>
    <row r="3863" customFormat="1" ht="15"/>
    <row r="3864" customFormat="1" ht="15"/>
    <row r="3865" customFormat="1" ht="15"/>
    <row r="3866" customFormat="1" ht="15"/>
    <row r="3867" customFormat="1" ht="15"/>
    <row r="3868" customFormat="1" ht="15"/>
    <row r="3869" customFormat="1" ht="15"/>
    <row r="3870" customFormat="1" ht="15"/>
    <row r="3871" customFormat="1" ht="15"/>
    <row r="3872" customFormat="1" ht="15"/>
    <row r="3873" customFormat="1" ht="15"/>
    <row r="3874" customFormat="1" ht="15"/>
    <row r="3875" customFormat="1" ht="15"/>
    <row r="3876" customFormat="1" ht="15"/>
    <row r="3877" customFormat="1" ht="15"/>
    <row r="3878" customFormat="1" ht="15"/>
    <row r="3879" customFormat="1" ht="15"/>
    <row r="3880" customFormat="1" ht="15"/>
    <row r="3881" customFormat="1" ht="15"/>
    <row r="3882" customFormat="1" ht="15"/>
    <row r="3883" customFormat="1" ht="15"/>
    <row r="3884" customFormat="1" ht="15"/>
    <row r="3885" customFormat="1" ht="15"/>
    <row r="3886" customFormat="1" ht="15"/>
    <row r="3887" customFormat="1" ht="15"/>
    <row r="3888" customFormat="1" ht="15"/>
    <row r="3889" customFormat="1" ht="15"/>
    <row r="3890" customFormat="1" ht="15"/>
    <row r="3891" customFormat="1" ht="15"/>
    <row r="3892" customFormat="1" ht="15"/>
    <row r="3893" customFormat="1" ht="15"/>
    <row r="3894" customFormat="1" ht="15"/>
    <row r="3895" customFormat="1" ht="15"/>
    <row r="3896" customFormat="1" ht="15"/>
    <row r="3897" customFormat="1" ht="15"/>
    <row r="3898" customFormat="1" ht="15"/>
    <row r="3899" customFormat="1" ht="15"/>
    <row r="3900" customFormat="1" ht="15"/>
    <row r="3901" customFormat="1" ht="15"/>
    <row r="3902" customFormat="1" ht="15"/>
    <row r="3903" customFormat="1" ht="15"/>
    <row r="3904" customFormat="1" ht="15"/>
    <row r="3905" customFormat="1" ht="15"/>
    <row r="3906" customFormat="1" ht="15"/>
    <row r="3907" customFormat="1" ht="15"/>
    <row r="3908" customFormat="1" ht="15"/>
    <row r="3909" customFormat="1" ht="15"/>
    <row r="3910" customFormat="1" ht="15"/>
    <row r="3911" customFormat="1" ht="15"/>
    <row r="3912" customFormat="1" ht="15"/>
    <row r="3913" customFormat="1" ht="15"/>
    <row r="3914" customFormat="1" ht="15"/>
    <row r="3915" customFormat="1" ht="15"/>
    <row r="3916" customFormat="1" ht="15"/>
    <row r="3917" customFormat="1" ht="15"/>
    <row r="3918" customFormat="1" ht="15"/>
    <row r="3919" customFormat="1" ht="15"/>
    <row r="3920" customFormat="1" ht="15"/>
    <row r="3921" customFormat="1" ht="15"/>
    <row r="3922" customFormat="1" ht="15"/>
    <row r="3923" customFormat="1" ht="15"/>
    <row r="3924" customFormat="1" ht="15"/>
    <row r="3925" customFormat="1" ht="15"/>
    <row r="3926" customFormat="1" ht="15"/>
    <row r="3927" customFormat="1" ht="15"/>
    <row r="3928" customFormat="1" ht="15"/>
    <row r="3929" customFormat="1" ht="15"/>
    <row r="3930" customFormat="1" ht="15"/>
    <row r="3931" customFormat="1" ht="15"/>
    <row r="3932" customFormat="1" ht="15"/>
    <row r="3933" customFormat="1" ht="15"/>
    <row r="3934" customFormat="1" ht="15"/>
    <row r="3935" customFormat="1" ht="15"/>
    <row r="3936" customFormat="1" ht="15"/>
    <row r="3937" customFormat="1" ht="15"/>
    <row r="3938" customFormat="1" ht="15"/>
    <row r="3939" customFormat="1" ht="15"/>
    <row r="3940" customFormat="1" ht="15"/>
    <row r="3941" customFormat="1" ht="15"/>
    <row r="3942" customFormat="1" ht="15"/>
    <row r="3943" customFormat="1" ht="15"/>
    <row r="3944" customFormat="1" ht="15"/>
    <row r="3945" customFormat="1" ht="15"/>
    <row r="3946" customFormat="1" ht="15"/>
    <row r="3947" customFormat="1" ht="15"/>
    <row r="3948" customFormat="1" ht="15"/>
    <row r="3949" customFormat="1" ht="15"/>
    <row r="3950" customFormat="1" ht="15"/>
    <row r="3951" customFormat="1" ht="15"/>
    <row r="3952" customFormat="1" ht="15"/>
    <row r="3953" customFormat="1" ht="15"/>
    <row r="3954" customFormat="1" ht="15"/>
    <row r="3955" customFormat="1" ht="15"/>
    <row r="3956" customFormat="1" ht="15"/>
    <row r="3957" customFormat="1" ht="15"/>
    <row r="3958" customFormat="1" ht="15"/>
    <row r="3959" customFormat="1" ht="15"/>
    <row r="3960" customFormat="1" ht="15"/>
    <row r="3961" customFormat="1" ht="15"/>
    <row r="3962" customFormat="1" ht="15"/>
    <row r="3963" customFormat="1" ht="15"/>
    <row r="3964" customFormat="1" ht="15"/>
    <row r="3965" customFormat="1" ht="15"/>
    <row r="3966" customFormat="1" ht="15"/>
    <row r="3967" customFormat="1" ht="15"/>
    <row r="3968" customFormat="1" ht="15"/>
    <row r="3969" customFormat="1" ht="15"/>
    <row r="3970" customFormat="1" ht="15"/>
    <row r="3971" customFormat="1" ht="15"/>
    <row r="3972" customFormat="1" ht="15"/>
    <row r="3973" customFormat="1" ht="15"/>
    <row r="3974" customFormat="1" ht="15"/>
    <row r="3975" customFormat="1" ht="15"/>
    <row r="3976" customFormat="1" ht="15"/>
    <row r="3977" customFormat="1" ht="15"/>
    <row r="3978" customFormat="1" ht="15"/>
    <row r="3979" customFormat="1" ht="15"/>
    <row r="3980" customFormat="1" ht="15"/>
    <row r="3981" customFormat="1" ht="15"/>
    <row r="3982" customFormat="1" ht="15"/>
    <row r="3983" customFormat="1" ht="15"/>
    <row r="3984" customFormat="1" ht="15"/>
    <row r="3985" customFormat="1" ht="15"/>
    <row r="3986" customFormat="1" ht="15"/>
    <row r="3987" customFormat="1" ht="15"/>
    <row r="3988" customFormat="1" ht="15"/>
    <row r="3989" customFormat="1" ht="15"/>
    <row r="3990" customFormat="1" ht="15"/>
    <row r="3991" customFormat="1" ht="15"/>
    <row r="3992" customFormat="1" ht="15"/>
    <row r="3993" customFormat="1" ht="15"/>
    <row r="3994" customFormat="1" ht="15"/>
    <row r="3995" customFormat="1" ht="15"/>
    <row r="3996" customFormat="1" ht="15"/>
    <row r="3997" customFormat="1" ht="15"/>
    <row r="3998" customFormat="1" ht="15"/>
    <row r="3999" customFormat="1" ht="15"/>
    <row r="4000" customFormat="1" ht="15"/>
    <row r="4001" customFormat="1" ht="15"/>
    <row r="4002" customFormat="1" ht="15"/>
    <row r="4003" customFormat="1" ht="15"/>
    <row r="4004" customFormat="1" ht="15"/>
    <row r="4005" customFormat="1" ht="15"/>
    <row r="4006" customFormat="1" ht="15"/>
    <row r="4007" customFormat="1" ht="15"/>
    <row r="4008" customFormat="1" ht="15"/>
    <row r="4009" customFormat="1" ht="15"/>
    <row r="4010" customFormat="1" ht="15"/>
    <row r="4011" customFormat="1" ht="15"/>
    <row r="4012" customFormat="1" ht="15"/>
    <row r="4013" customFormat="1" ht="15"/>
    <row r="4014" customFormat="1" ht="15"/>
    <row r="4015" customFormat="1" ht="15"/>
    <row r="4016" customFormat="1" ht="15"/>
    <row r="4017" customFormat="1" ht="15"/>
    <row r="4018" customFormat="1" ht="15"/>
    <row r="4019" customFormat="1" ht="15"/>
    <row r="4020" customFormat="1" ht="15"/>
    <row r="4021" customFormat="1" ht="15"/>
    <row r="4022" customFormat="1" ht="15"/>
    <row r="4023" customFormat="1" ht="15"/>
    <row r="4024" customFormat="1" ht="15"/>
    <row r="4025" customFormat="1" ht="15"/>
    <row r="4026" customFormat="1" ht="15"/>
    <row r="4027" customFormat="1" ht="15"/>
    <row r="4028" customFormat="1" ht="15"/>
    <row r="4029" customFormat="1" ht="15"/>
    <row r="4030" customFormat="1" ht="15"/>
    <row r="4031" customFormat="1" ht="15"/>
    <row r="4032" customFormat="1" ht="15"/>
    <row r="4033" customFormat="1" ht="15"/>
    <row r="4034" customFormat="1" ht="15"/>
    <row r="4035" customFormat="1" ht="15"/>
    <row r="4036" customFormat="1" ht="15"/>
    <row r="4037" customFormat="1" ht="15"/>
    <row r="4038" customFormat="1" ht="15"/>
    <row r="4039" customFormat="1" ht="15"/>
    <row r="4040" customFormat="1" ht="15"/>
    <row r="4041" customFormat="1" ht="15"/>
    <row r="4042" customFormat="1" ht="15"/>
    <row r="4043" customFormat="1" ht="15"/>
    <row r="4044" customFormat="1" ht="15"/>
    <row r="4045" customFormat="1" ht="15"/>
    <row r="4046" customFormat="1" ht="15"/>
    <row r="4047" customFormat="1" ht="15"/>
    <row r="4048" customFormat="1" ht="15"/>
    <row r="4049" customFormat="1" ht="15"/>
    <row r="4050" customFormat="1" ht="15"/>
    <row r="4051" customFormat="1" ht="15"/>
    <row r="4052" customFormat="1" ht="15"/>
    <row r="4053" customFormat="1" ht="15"/>
    <row r="4054" customFormat="1" ht="15"/>
    <row r="4055" customFormat="1" ht="15"/>
    <row r="4056" customFormat="1" ht="15"/>
    <row r="4057" customFormat="1" ht="15"/>
    <row r="4058" customFormat="1" ht="15"/>
    <row r="4059" customFormat="1" ht="15"/>
    <row r="4060" customFormat="1" ht="15"/>
    <row r="4061" customFormat="1" ht="15"/>
    <row r="4062" customFormat="1" ht="15"/>
    <row r="4063" customFormat="1" ht="15"/>
    <row r="4064" customFormat="1" ht="15"/>
    <row r="4065" customFormat="1" ht="15"/>
    <row r="4066" customFormat="1" ht="15"/>
    <row r="4067" customFormat="1" ht="15"/>
    <row r="4068" customFormat="1" ht="15"/>
    <row r="4069" customFormat="1" ht="15"/>
    <row r="4070" customFormat="1" ht="15"/>
    <row r="4071" customFormat="1" ht="15"/>
    <row r="4072" customFormat="1" ht="15"/>
    <row r="4073" customFormat="1" ht="15"/>
    <row r="4074" customFormat="1" ht="15"/>
    <row r="4075" customFormat="1" ht="15"/>
    <row r="4076" customFormat="1" ht="15"/>
    <row r="4077" customFormat="1" ht="15"/>
    <row r="4078" customFormat="1" ht="15"/>
    <row r="4079" customFormat="1" ht="15"/>
    <row r="4080" customFormat="1" ht="15"/>
    <row r="4081" customFormat="1" ht="15"/>
    <row r="4082" customFormat="1" ht="15"/>
    <row r="4083" customFormat="1" ht="15"/>
    <row r="4084" customFormat="1" ht="15"/>
    <row r="4085" customFormat="1" ht="15"/>
    <row r="4086" customFormat="1" ht="15"/>
    <row r="4087" customFormat="1" ht="15"/>
    <row r="4088" customFormat="1" ht="15"/>
    <row r="4089" customFormat="1" ht="15"/>
    <row r="4090" customFormat="1" ht="15"/>
    <row r="4091" customFormat="1" ht="15"/>
    <row r="4092" customFormat="1" ht="15"/>
    <row r="4093" customFormat="1" ht="15"/>
    <row r="4094" customFormat="1" ht="15"/>
    <row r="4095" customFormat="1" ht="15"/>
    <row r="4096" customFormat="1" ht="15"/>
    <row r="4097" customFormat="1" ht="15"/>
    <row r="4098" customFormat="1" ht="15"/>
    <row r="4099" customFormat="1" ht="15"/>
    <row r="4100" customFormat="1" ht="15"/>
    <row r="4101" customFormat="1" ht="15"/>
    <row r="4102" customFormat="1" ht="15"/>
    <row r="4103" customFormat="1" ht="15"/>
    <row r="4104" customFormat="1" ht="15"/>
    <row r="4105" customFormat="1" ht="15"/>
    <row r="4106" customFormat="1" ht="15"/>
    <row r="4107" customFormat="1" ht="15"/>
    <row r="4108" customFormat="1" ht="15"/>
    <row r="4109" customFormat="1" ht="15"/>
    <row r="4110" customFormat="1" ht="15"/>
    <row r="4111" customFormat="1" ht="15"/>
    <row r="4112" customFormat="1" ht="15"/>
    <row r="4113" customFormat="1" ht="15"/>
    <row r="4114" customFormat="1" ht="15"/>
    <row r="4115" customFormat="1" ht="15"/>
    <row r="4116" customFormat="1" ht="15"/>
    <row r="4117" customFormat="1" ht="15"/>
    <row r="4118" customFormat="1" ht="15"/>
    <row r="4119" customFormat="1" ht="15"/>
    <row r="4120" customFormat="1" ht="15"/>
    <row r="4121" customFormat="1" ht="15"/>
    <row r="4122" customFormat="1" ht="15"/>
    <row r="4123" customFormat="1" ht="15"/>
    <row r="4124" customFormat="1" ht="15"/>
    <row r="4125" customFormat="1" ht="15"/>
    <row r="4126" customFormat="1" ht="15"/>
    <row r="4127" customFormat="1" ht="15"/>
    <row r="4128" customFormat="1" ht="15"/>
    <row r="4129" customFormat="1" ht="15"/>
    <row r="4130" customFormat="1" ht="15"/>
    <row r="4131" customFormat="1" ht="15"/>
    <row r="4132" customFormat="1" ht="15"/>
    <row r="4133" customFormat="1" ht="15"/>
    <row r="4134" customFormat="1" ht="15"/>
    <row r="4135" customFormat="1" ht="15"/>
    <row r="4136" customFormat="1" ht="15"/>
    <row r="4137" customFormat="1" ht="15"/>
    <row r="4138" customFormat="1" ht="15"/>
    <row r="4139" customFormat="1" ht="15"/>
    <row r="4140" customFormat="1" ht="15"/>
    <row r="4141" customFormat="1" ht="15"/>
    <row r="4142" customFormat="1" ht="15"/>
    <row r="4143" customFormat="1" ht="15"/>
    <row r="4144" customFormat="1" ht="15"/>
    <row r="4145" customFormat="1" ht="15"/>
    <row r="4146" customFormat="1" ht="15"/>
    <row r="4147" customFormat="1" ht="15"/>
    <row r="4148" customFormat="1" ht="15"/>
    <row r="4149" customFormat="1" ht="15"/>
    <row r="4150" customFormat="1" ht="15"/>
    <row r="4151" customFormat="1" ht="15"/>
    <row r="4152" customFormat="1" ht="15"/>
    <row r="4153" customFormat="1" ht="15"/>
    <row r="4154" customFormat="1" ht="15"/>
    <row r="4155" customFormat="1" ht="15"/>
    <row r="4156" customFormat="1" ht="15"/>
    <row r="4157" customFormat="1" ht="15"/>
    <row r="4158" customFormat="1" ht="15"/>
    <row r="4159" customFormat="1" ht="15"/>
    <row r="4160" customFormat="1" ht="15"/>
    <row r="4161" customFormat="1" ht="15"/>
    <row r="4162" customFormat="1" ht="15"/>
    <row r="4163" customFormat="1" ht="15"/>
    <row r="4164" customFormat="1" ht="15"/>
    <row r="4165" customFormat="1" ht="15"/>
    <row r="4166" customFormat="1" ht="15"/>
    <row r="4167" customFormat="1" ht="15"/>
    <row r="4168" customFormat="1" ht="15"/>
    <row r="4169" customFormat="1" ht="15"/>
    <row r="4170" customFormat="1" ht="15"/>
    <row r="4171" customFormat="1" ht="15"/>
    <row r="4172" customFormat="1" ht="15"/>
    <row r="4173" customFormat="1" ht="15"/>
    <row r="4174" customFormat="1" ht="15"/>
    <row r="4175" customFormat="1" ht="15"/>
    <row r="4176" customFormat="1" ht="15"/>
    <row r="4177" customFormat="1" ht="15"/>
    <row r="4178" customFormat="1" ht="15"/>
    <row r="4179" customFormat="1" ht="15"/>
    <row r="4180" customFormat="1" ht="15"/>
    <row r="4181" customFormat="1" ht="15"/>
    <row r="4182" customFormat="1" ht="15"/>
    <row r="4183" customFormat="1" ht="15"/>
    <row r="4184" customFormat="1" ht="15"/>
    <row r="4185" customFormat="1" ht="15"/>
    <row r="4186" customFormat="1" ht="15"/>
    <row r="4187" customFormat="1" ht="15"/>
    <row r="4188" customFormat="1" ht="15"/>
    <row r="4189" customFormat="1" ht="15"/>
    <row r="4190" customFormat="1" ht="15"/>
    <row r="4191" customFormat="1" ht="15"/>
    <row r="4192" customFormat="1" ht="15"/>
    <row r="4193" customFormat="1" ht="15"/>
    <row r="4194" customFormat="1" ht="15"/>
    <row r="4195" customFormat="1" ht="15"/>
    <row r="4196" customFormat="1" ht="15"/>
    <row r="4197" customFormat="1" ht="15"/>
    <row r="4198" customFormat="1" ht="15"/>
    <row r="4199" customFormat="1" ht="15"/>
    <row r="4200" customFormat="1" ht="15"/>
    <row r="4201" customFormat="1" ht="15"/>
    <row r="4202" customFormat="1" ht="15"/>
    <row r="4203" customFormat="1" ht="15"/>
    <row r="4204" customFormat="1" ht="15"/>
    <row r="4205" customFormat="1" ht="15"/>
    <row r="4206" customFormat="1" ht="15"/>
    <row r="4207" customFormat="1" ht="15"/>
    <row r="4208" customFormat="1" ht="15"/>
    <row r="4209" customFormat="1" ht="15"/>
    <row r="4210" customFormat="1" ht="15"/>
    <row r="4211" customFormat="1" ht="15"/>
    <row r="4212" customFormat="1" ht="15"/>
    <row r="4213" customFormat="1" ht="15"/>
    <row r="4214" customFormat="1" ht="15"/>
    <row r="4215" customFormat="1" ht="15"/>
    <row r="4216" customFormat="1" ht="15"/>
    <row r="4217" customFormat="1" ht="15"/>
    <row r="4218" customFormat="1" ht="15"/>
    <row r="4219" customFormat="1" ht="15"/>
    <row r="4220" customFormat="1" ht="15"/>
    <row r="4221" customFormat="1" ht="15"/>
    <row r="4222" customFormat="1" ht="15"/>
    <row r="4223" customFormat="1" ht="15"/>
    <row r="4224" customFormat="1" ht="15"/>
    <row r="4225" customFormat="1" ht="15"/>
    <row r="4226" customFormat="1" ht="15"/>
    <row r="4227" customFormat="1" ht="15"/>
    <row r="4228" customFormat="1" ht="15"/>
    <row r="4229" customFormat="1" ht="15"/>
    <row r="4230" customFormat="1" ht="15"/>
    <row r="4231" customFormat="1" ht="15"/>
    <row r="4232" customFormat="1" ht="15"/>
    <row r="4233" customFormat="1" ht="15"/>
    <row r="4234" customFormat="1" ht="15"/>
    <row r="4235" customFormat="1" ht="15"/>
    <row r="4236" customFormat="1" ht="15"/>
    <row r="4237" customFormat="1" ht="15"/>
    <row r="4238" customFormat="1" ht="15"/>
    <row r="4239" customFormat="1" ht="15"/>
    <row r="4240" customFormat="1" ht="15"/>
    <row r="4241" customFormat="1" ht="15"/>
    <row r="4242" customFormat="1" ht="15"/>
    <row r="4243" customFormat="1" ht="15"/>
    <row r="4244" customFormat="1" ht="15"/>
    <row r="4245" customFormat="1" ht="15"/>
    <row r="4246" customFormat="1" ht="15"/>
    <row r="4247" customFormat="1" ht="15"/>
    <row r="4248" customFormat="1" ht="15"/>
    <row r="4249" customFormat="1" ht="15"/>
    <row r="4250" customFormat="1" ht="15"/>
    <row r="4251" customFormat="1" ht="15"/>
    <row r="4252" customFormat="1" ht="15"/>
    <row r="4253" customFormat="1" ht="15"/>
    <row r="4254" customFormat="1" ht="15"/>
    <row r="4255" customFormat="1" ht="15"/>
    <row r="4256" customFormat="1" ht="15"/>
    <row r="4257" customFormat="1" ht="15"/>
    <row r="4258" customFormat="1" ht="15"/>
    <row r="4259" customFormat="1" ht="15"/>
    <row r="4260" customFormat="1" ht="15"/>
    <row r="4261" customFormat="1" ht="15"/>
    <row r="4262" customFormat="1" ht="15"/>
    <row r="4263" customFormat="1" ht="15"/>
    <row r="4264" customFormat="1" ht="15"/>
    <row r="4265" customFormat="1" ht="15"/>
    <row r="4266" customFormat="1" ht="15"/>
    <row r="4267" customFormat="1" ht="15"/>
    <row r="4268" customFormat="1" ht="15"/>
    <row r="4269" customFormat="1" ht="15"/>
    <row r="4270" customFormat="1" ht="15"/>
    <row r="4271" customFormat="1" ht="15"/>
    <row r="4272" customFormat="1" ht="15"/>
    <row r="4273" customFormat="1" ht="15"/>
    <row r="4274" customFormat="1" ht="15"/>
    <row r="4275" customFormat="1" ht="15"/>
    <row r="4276" customFormat="1" ht="15"/>
    <row r="4277" customFormat="1" ht="15"/>
    <row r="4278" customFormat="1" ht="15"/>
    <row r="4279" customFormat="1" ht="15"/>
    <row r="4280" customFormat="1" ht="15"/>
    <row r="4281" customFormat="1" ht="15"/>
    <row r="4282" customFormat="1" ht="15"/>
    <row r="4283" customFormat="1" ht="15"/>
    <row r="4284" customFormat="1" ht="15"/>
    <row r="4285" customFormat="1" ht="15"/>
    <row r="4286" customFormat="1" ht="15"/>
    <row r="4287" customFormat="1" ht="15"/>
    <row r="4288" customFormat="1" ht="15"/>
    <row r="4289" customFormat="1" ht="15"/>
    <row r="4290" customFormat="1" ht="15"/>
    <row r="4291" customFormat="1" ht="15"/>
    <row r="4292" customFormat="1" ht="15"/>
    <row r="4293" customFormat="1" ht="15"/>
    <row r="4294" customFormat="1" ht="15"/>
    <row r="4295" customFormat="1" ht="15"/>
    <row r="4296" customFormat="1" ht="15"/>
    <row r="4297" customFormat="1" ht="15"/>
    <row r="4298" customFormat="1" ht="15"/>
    <row r="4299" customFormat="1" ht="15"/>
    <row r="4300" customFormat="1" ht="15"/>
    <row r="4301" customFormat="1" ht="15"/>
    <row r="4302" customFormat="1" ht="15"/>
    <row r="4303" customFormat="1" ht="15"/>
    <row r="4304" customFormat="1" ht="15"/>
    <row r="4305" customFormat="1" ht="15"/>
    <row r="4306" customFormat="1" ht="15"/>
    <row r="4307" customFormat="1" ht="15"/>
    <row r="4308" customFormat="1" ht="15"/>
    <row r="4309" customFormat="1" ht="15"/>
    <row r="4310" customFormat="1" ht="15"/>
    <row r="4311" customFormat="1" ht="15"/>
    <row r="4312" customFormat="1" ht="15"/>
    <row r="4313" customFormat="1" ht="15"/>
    <row r="4314" customFormat="1" ht="15"/>
    <row r="4315" customFormat="1" ht="15"/>
    <row r="4316" customFormat="1" ht="15"/>
    <row r="4317" customFormat="1" ht="15"/>
    <row r="4318" customFormat="1" ht="15"/>
    <row r="4319" customFormat="1" ht="15"/>
    <row r="4320" customFormat="1" ht="15"/>
    <row r="4321" customFormat="1" ht="15"/>
    <row r="4322" customFormat="1" ht="15"/>
    <row r="4323" customFormat="1" ht="15"/>
    <row r="4324" customFormat="1" ht="15"/>
    <row r="4325" customFormat="1" ht="15"/>
    <row r="4326" customFormat="1" ht="15"/>
    <row r="4327" customFormat="1" ht="15"/>
    <row r="4328" customFormat="1" ht="15"/>
    <row r="4329" customFormat="1" ht="15"/>
    <row r="4330" customFormat="1" ht="15"/>
    <row r="4331" customFormat="1" ht="15"/>
    <row r="4332" customFormat="1" ht="15"/>
    <row r="4333" customFormat="1" ht="15"/>
    <row r="4334" customFormat="1" ht="15"/>
    <row r="4335" customFormat="1" ht="15"/>
    <row r="4336" customFormat="1" ht="15"/>
    <row r="4337" customFormat="1" ht="15"/>
    <row r="4338" customFormat="1" ht="15"/>
    <row r="4339" customFormat="1" ht="15"/>
    <row r="4340" customFormat="1" ht="15"/>
    <row r="4341" customFormat="1" ht="15"/>
    <row r="4342" customFormat="1" ht="15"/>
    <row r="4343" customFormat="1" ht="15"/>
    <row r="4344" customFormat="1" ht="15"/>
    <row r="4345" customFormat="1" ht="15"/>
    <row r="4346" customFormat="1" ht="15"/>
    <row r="4347" customFormat="1" ht="15"/>
    <row r="4348" customFormat="1" ht="15"/>
    <row r="4349" customFormat="1" ht="15"/>
    <row r="4350" customFormat="1" ht="15"/>
    <row r="4351" customFormat="1" ht="15"/>
    <row r="4352" customFormat="1" ht="15"/>
    <row r="4353" customFormat="1" ht="15"/>
    <row r="4354" customFormat="1" ht="15"/>
    <row r="4355" customFormat="1" ht="15"/>
    <row r="4356" customFormat="1" ht="15"/>
    <row r="4357" customFormat="1" ht="15"/>
    <row r="4358" customFormat="1" ht="15"/>
    <row r="4359" customFormat="1" ht="15"/>
    <row r="4360" customFormat="1" ht="15"/>
    <row r="4361" customFormat="1" ht="15"/>
    <row r="4362" customFormat="1" ht="15"/>
    <row r="4363" customFormat="1" ht="15"/>
    <row r="4364" customFormat="1" ht="15"/>
    <row r="4365" customFormat="1" ht="15"/>
    <row r="4366" customFormat="1" ht="15"/>
    <row r="4367" customFormat="1" ht="15"/>
    <row r="4368" customFormat="1" ht="15"/>
    <row r="4369" customFormat="1" ht="15"/>
    <row r="4370" customFormat="1" ht="15"/>
    <row r="4371" customFormat="1" ht="15"/>
    <row r="4372" customFormat="1" ht="15"/>
    <row r="4373" customFormat="1" ht="15"/>
    <row r="4374" customFormat="1" ht="15"/>
    <row r="4375" customFormat="1" ht="15"/>
    <row r="4376" customFormat="1" ht="15"/>
    <row r="4377" customFormat="1" ht="15"/>
    <row r="4378" customFormat="1" ht="15"/>
    <row r="4379" customFormat="1" ht="15"/>
    <row r="4380" customFormat="1" ht="15"/>
    <row r="4381" customFormat="1" ht="15"/>
    <row r="4382" customFormat="1" ht="15"/>
    <row r="4383" customFormat="1" ht="15"/>
    <row r="4384" customFormat="1" ht="15"/>
    <row r="4385" customFormat="1" ht="15"/>
    <row r="4386" customFormat="1" ht="15"/>
    <row r="4387" customFormat="1" ht="15"/>
    <row r="4388" customFormat="1" ht="15"/>
    <row r="4389" customFormat="1" ht="15"/>
    <row r="4390" customFormat="1" ht="15"/>
    <row r="4391" customFormat="1" ht="15"/>
    <row r="4392" customFormat="1" ht="15"/>
    <row r="4393" customFormat="1" ht="15"/>
    <row r="4394" customFormat="1" ht="15"/>
    <row r="4395" customFormat="1" ht="15"/>
    <row r="4396" customFormat="1" ht="15"/>
    <row r="4397" customFormat="1" ht="15"/>
    <row r="4398" customFormat="1" ht="15"/>
    <row r="4399" customFormat="1" ht="15"/>
    <row r="4400" customFormat="1" ht="15"/>
    <row r="4401" customFormat="1" ht="15"/>
    <row r="4402" customFormat="1" ht="15"/>
    <row r="4403" customFormat="1" ht="15"/>
    <row r="4404" customFormat="1" ht="15"/>
    <row r="4405" customFormat="1" ht="15"/>
    <row r="4406" customFormat="1" ht="15"/>
    <row r="4407" customFormat="1" ht="15"/>
    <row r="4408" customFormat="1" ht="15"/>
    <row r="4409" customFormat="1" ht="15"/>
    <row r="4410" customFormat="1" ht="15"/>
    <row r="4411" customFormat="1" ht="15"/>
    <row r="4412" customFormat="1" ht="15"/>
    <row r="4413" customFormat="1" ht="15"/>
    <row r="4414" customFormat="1" ht="15"/>
    <row r="4415" customFormat="1" ht="15"/>
    <row r="4416" customFormat="1" ht="15"/>
    <row r="4417" customFormat="1" ht="15"/>
    <row r="4418" customFormat="1" ht="15"/>
    <row r="4419" customFormat="1" ht="15"/>
    <row r="4420" customFormat="1" ht="15"/>
    <row r="4421" customFormat="1" ht="15"/>
    <row r="4422" customFormat="1" ht="15"/>
    <row r="4423" customFormat="1" ht="15"/>
    <row r="4424" customFormat="1" ht="15"/>
    <row r="4425" customFormat="1" ht="15"/>
    <row r="4426" customFormat="1" ht="15"/>
    <row r="4427" customFormat="1" ht="15"/>
    <row r="4428" customFormat="1" ht="15"/>
    <row r="4429" customFormat="1" ht="15"/>
    <row r="4430" customFormat="1" ht="15"/>
    <row r="4431" customFormat="1" ht="15"/>
    <row r="4432" customFormat="1" ht="15"/>
    <row r="4433" customFormat="1" ht="15"/>
    <row r="4434" customFormat="1" ht="15"/>
    <row r="4435" customFormat="1" ht="15"/>
    <row r="4436" customFormat="1" ht="15"/>
    <row r="4437" customFormat="1" ht="15"/>
    <row r="4438" customFormat="1" ht="15"/>
    <row r="4439" customFormat="1" ht="15"/>
    <row r="4440" customFormat="1" ht="15"/>
    <row r="4441" customFormat="1" ht="15"/>
    <row r="4442" customFormat="1" ht="15"/>
    <row r="4443" customFormat="1" ht="15"/>
    <row r="4444" customFormat="1" ht="15"/>
    <row r="4445" customFormat="1" ht="15"/>
    <row r="4446" customFormat="1" ht="15"/>
    <row r="4447" customFormat="1" ht="15"/>
    <row r="4448" customFormat="1" ht="15"/>
    <row r="4449" customFormat="1" ht="15"/>
    <row r="4450" customFormat="1" ht="15"/>
    <row r="4451" customFormat="1" ht="15"/>
    <row r="4452" customFormat="1" ht="15"/>
    <row r="4453" customFormat="1" ht="15"/>
    <row r="4454" customFormat="1" ht="15"/>
    <row r="4455" customFormat="1" ht="15"/>
    <row r="4456" customFormat="1" ht="15"/>
    <row r="4457" customFormat="1" ht="15"/>
    <row r="4458" customFormat="1" ht="15"/>
    <row r="4459" customFormat="1" ht="15"/>
    <row r="4460" customFormat="1" ht="15"/>
    <row r="4461" customFormat="1" ht="15"/>
    <row r="4462" customFormat="1" ht="15"/>
    <row r="4463" customFormat="1" ht="15"/>
    <row r="4464" customFormat="1" ht="15"/>
    <row r="4465" customFormat="1" ht="15"/>
    <row r="4466" customFormat="1" ht="15"/>
    <row r="4467" customFormat="1" ht="15"/>
    <row r="4468" customFormat="1" ht="15"/>
    <row r="4469" customFormat="1" ht="15"/>
    <row r="4470" customFormat="1" ht="15"/>
    <row r="4471" customFormat="1" ht="15"/>
    <row r="4472" customFormat="1" ht="15"/>
    <row r="4473" customFormat="1" ht="15"/>
    <row r="4474" customFormat="1" ht="15"/>
    <row r="4475" customFormat="1" ht="15"/>
    <row r="4476" customFormat="1" ht="15"/>
    <row r="4477" customFormat="1" ht="15"/>
    <row r="4478" customFormat="1" ht="15"/>
    <row r="4479" customFormat="1" ht="15"/>
    <row r="4480" customFormat="1" ht="15"/>
    <row r="4481" customFormat="1" ht="15"/>
    <row r="4482" customFormat="1" ht="15"/>
    <row r="4483" customFormat="1" ht="15"/>
    <row r="4484" customFormat="1" ht="15"/>
    <row r="4485" customFormat="1" ht="15"/>
    <row r="4486" customFormat="1" ht="15"/>
    <row r="4487" customFormat="1" ht="15"/>
    <row r="4488" customFormat="1" ht="15"/>
    <row r="4489" customFormat="1" ht="15"/>
    <row r="4490" customFormat="1" ht="15"/>
    <row r="4491" customFormat="1" ht="15"/>
    <row r="4492" customFormat="1" ht="15"/>
    <row r="4493" customFormat="1" ht="15"/>
    <row r="4494" customFormat="1" ht="15"/>
    <row r="4495" customFormat="1" ht="15"/>
    <row r="4496" customFormat="1" ht="15"/>
    <row r="4497" customFormat="1" ht="15"/>
    <row r="4498" customFormat="1" ht="15"/>
    <row r="4499" customFormat="1" ht="15"/>
    <row r="4500" customFormat="1" ht="15"/>
    <row r="4501" customFormat="1" ht="15"/>
    <row r="4502" customFormat="1" ht="15"/>
    <row r="4503" customFormat="1" ht="15"/>
    <row r="4504" customFormat="1" ht="15"/>
    <row r="4505" customFormat="1" ht="15"/>
    <row r="4506" customFormat="1" ht="15"/>
    <row r="4507" customFormat="1" ht="15"/>
    <row r="4508" customFormat="1" ht="15"/>
    <row r="4509" customFormat="1" ht="15"/>
    <row r="4510" customFormat="1" ht="15"/>
    <row r="4511" customFormat="1" ht="15"/>
    <row r="4512" customFormat="1" ht="15"/>
    <row r="4513" customFormat="1" ht="15"/>
    <row r="4514" customFormat="1" ht="15"/>
    <row r="4515" customFormat="1" ht="15"/>
    <row r="4516" customFormat="1" ht="15"/>
    <row r="4517" customFormat="1" ht="15"/>
    <row r="4518" customFormat="1" ht="15"/>
    <row r="4519" customFormat="1" ht="15"/>
    <row r="4520" customFormat="1" ht="15"/>
    <row r="4521" customFormat="1" ht="15"/>
    <row r="4522" customFormat="1" ht="15"/>
    <row r="4523" customFormat="1" ht="15"/>
    <row r="4524" customFormat="1" ht="15"/>
    <row r="4525" customFormat="1" ht="15"/>
    <row r="4526" customFormat="1" ht="15"/>
    <row r="4527" customFormat="1" ht="15"/>
    <row r="4528" customFormat="1" ht="15"/>
    <row r="4529" customFormat="1" ht="15"/>
    <row r="4530" customFormat="1" ht="15"/>
    <row r="4531" customFormat="1" ht="15"/>
    <row r="4532" customFormat="1" ht="15"/>
    <row r="4533" customFormat="1" ht="15"/>
    <row r="4534" customFormat="1" ht="15"/>
    <row r="4535" customFormat="1" ht="15"/>
    <row r="4536" customFormat="1" ht="15"/>
    <row r="4537" customFormat="1" ht="15"/>
    <row r="4538" customFormat="1" ht="15"/>
    <row r="4539" customFormat="1" ht="15"/>
    <row r="4540" customFormat="1" ht="15"/>
    <row r="4541" customFormat="1" ht="15"/>
    <row r="4542" customFormat="1" ht="15"/>
    <row r="4543" customFormat="1" ht="15"/>
    <row r="4544" customFormat="1" ht="15"/>
    <row r="4545" customFormat="1" ht="15"/>
    <row r="4546" customFormat="1" ht="15"/>
    <row r="4547" customFormat="1" ht="15"/>
    <row r="4548" customFormat="1" ht="15"/>
    <row r="4549" customFormat="1" ht="15"/>
    <row r="4550" customFormat="1" ht="15"/>
    <row r="4551" customFormat="1" ht="15"/>
    <row r="4552" customFormat="1" ht="15"/>
    <row r="4553" customFormat="1" ht="15"/>
    <row r="4554" customFormat="1" ht="15"/>
    <row r="4555" customFormat="1" ht="15"/>
    <row r="4556" customFormat="1" ht="15"/>
    <row r="4557" customFormat="1" ht="15"/>
    <row r="4558" customFormat="1" ht="15"/>
    <row r="4559" customFormat="1" ht="15"/>
    <row r="4560" customFormat="1" ht="15"/>
    <row r="4561" customFormat="1" ht="15"/>
    <row r="4562" customFormat="1" ht="15"/>
    <row r="4563" customFormat="1" ht="15"/>
    <row r="4564" customFormat="1" ht="15"/>
    <row r="4565" customFormat="1" ht="15"/>
    <row r="4566" customFormat="1" ht="15"/>
    <row r="4567" customFormat="1" ht="15"/>
    <row r="4568" customFormat="1" ht="15"/>
    <row r="4569" customFormat="1" ht="15"/>
    <row r="4570" customFormat="1" ht="15"/>
    <row r="4571" customFormat="1" ht="15"/>
    <row r="4572" customFormat="1" ht="15"/>
    <row r="4573" customFormat="1" ht="15"/>
    <row r="4574" customFormat="1" ht="15"/>
    <row r="4575" customFormat="1" ht="15"/>
    <row r="4576" customFormat="1" ht="15"/>
    <row r="4577" customFormat="1" ht="15"/>
    <row r="4578" customFormat="1" ht="15"/>
    <row r="4579" customFormat="1" ht="15"/>
    <row r="4580" customFormat="1" ht="15"/>
    <row r="4581" customFormat="1" ht="15"/>
    <row r="4582" customFormat="1" ht="15"/>
    <row r="4583" customFormat="1" ht="15"/>
    <row r="4584" customFormat="1" ht="15"/>
    <row r="4585" customFormat="1" ht="15"/>
    <row r="4586" customFormat="1" ht="15"/>
    <row r="4587" customFormat="1" ht="15"/>
    <row r="4588" customFormat="1" ht="15"/>
    <row r="4589" customFormat="1" ht="15"/>
    <row r="4590" customFormat="1" ht="15"/>
    <row r="4591" customFormat="1" ht="15"/>
    <row r="4592" customFormat="1" ht="15"/>
    <row r="4593" customFormat="1" ht="15"/>
    <row r="4594" customFormat="1" ht="15"/>
    <row r="4595" customFormat="1" ht="15"/>
    <row r="4596" customFormat="1" ht="15"/>
    <row r="4597" customFormat="1" ht="15"/>
    <row r="4598" customFormat="1" ht="15"/>
    <row r="4599" customFormat="1" ht="15"/>
    <row r="4600" customFormat="1" ht="15"/>
    <row r="4601" customFormat="1" ht="15"/>
    <row r="4602" customFormat="1" ht="15"/>
    <row r="4603" customFormat="1" ht="15"/>
    <row r="4604" customFormat="1" ht="15"/>
    <row r="4605" customFormat="1" ht="15"/>
    <row r="4606" customFormat="1" ht="15"/>
    <row r="4607" customFormat="1" ht="15"/>
    <row r="4608" customFormat="1" ht="15"/>
    <row r="4609" customFormat="1" ht="15"/>
    <row r="4610" customFormat="1" ht="15"/>
    <row r="4611" customFormat="1" ht="15"/>
    <row r="4612" customFormat="1" ht="15"/>
    <row r="4613" customFormat="1" ht="15"/>
    <row r="4614" customFormat="1" ht="15"/>
    <row r="4615" customFormat="1" ht="15"/>
    <row r="4616" customFormat="1" ht="15"/>
    <row r="4617" customFormat="1" ht="15"/>
    <row r="4618" customFormat="1" ht="15"/>
    <row r="4619" customFormat="1" ht="15"/>
    <row r="4620" customFormat="1" ht="15"/>
    <row r="4621" customFormat="1" ht="15"/>
    <row r="4622" customFormat="1" ht="15"/>
    <row r="4623" customFormat="1" ht="15"/>
    <row r="4624" customFormat="1" ht="15"/>
    <row r="4625" customFormat="1" ht="15"/>
    <row r="4626" customFormat="1" ht="15"/>
    <row r="4627" customFormat="1" ht="15"/>
    <row r="4628" customFormat="1" ht="15"/>
    <row r="4629" customFormat="1" ht="15"/>
    <row r="4630" customFormat="1" ht="15"/>
    <row r="4631" customFormat="1" ht="15"/>
    <row r="4632" customFormat="1" ht="15"/>
    <row r="4633" customFormat="1" ht="15"/>
    <row r="4634" customFormat="1" ht="15"/>
    <row r="4635" customFormat="1" ht="15"/>
    <row r="4636" customFormat="1" ht="15"/>
    <row r="4637" customFormat="1" ht="15"/>
    <row r="4638" customFormat="1" ht="15"/>
    <row r="4639" customFormat="1" ht="15"/>
    <row r="4640" customFormat="1" ht="15"/>
    <row r="4641" customFormat="1" ht="15"/>
    <row r="4642" customFormat="1" ht="15"/>
    <row r="4643" customFormat="1" ht="15"/>
    <row r="4644" customFormat="1" ht="15"/>
    <row r="4645" customFormat="1" ht="15"/>
    <row r="4646" customFormat="1" ht="15"/>
    <row r="4647" customFormat="1" ht="15"/>
    <row r="4648" customFormat="1" ht="15"/>
    <row r="4649" customFormat="1" ht="15"/>
    <row r="4650" customFormat="1" ht="15"/>
    <row r="4651" customFormat="1" ht="15"/>
    <row r="4652" customFormat="1" ht="15"/>
    <row r="4653" customFormat="1" ht="15"/>
    <row r="4654" customFormat="1" ht="15"/>
    <row r="4655" customFormat="1" ht="15"/>
    <row r="4656" customFormat="1" ht="15"/>
    <row r="4657" customFormat="1" ht="15"/>
    <row r="4658" customFormat="1" ht="15"/>
    <row r="4659" customFormat="1" ht="15"/>
    <row r="4660" customFormat="1" ht="15"/>
    <row r="4661" customFormat="1" ht="15"/>
    <row r="4662" customFormat="1" ht="15"/>
    <row r="4663" customFormat="1" ht="15"/>
    <row r="4664" customFormat="1" ht="15"/>
    <row r="4665" customFormat="1" ht="15"/>
    <row r="4666" customFormat="1" ht="15"/>
    <row r="4667" customFormat="1" ht="15"/>
    <row r="4668" customFormat="1" ht="15"/>
    <row r="4669" customFormat="1" ht="15"/>
    <row r="4670" customFormat="1" ht="15"/>
    <row r="4671" customFormat="1" ht="15"/>
    <row r="4672" customFormat="1" ht="15"/>
    <row r="4673" customFormat="1" ht="15"/>
    <row r="4674" customFormat="1" ht="15"/>
    <row r="4675" customFormat="1" ht="15"/>
    <row r="4676" customFormat="1" ht="15"/>
    <row r="4677" customFormat="1" ht="15"/>
    <row r="4678" customFormat="1" ht="15"/>
    <row r="4679" customFormat="1" ht="15"/>
    <row r="4680" customFormat="1" ht="15"/>
    <row r="4681" customFormat="1" ht="15"/>
    <row r="4682" customFormat="1" ht="15"/>
    <row r="4683" customFormat="1" ht="15"/>
    <row r="4684" customFormat="1" ht="15"/>
    <row r="4685" customFormat="1" ht="15"/>
    <row r="4686" customFormat="1" ht="15"/>
    <row r="4687" customFormat="1" ht="15"/>
    <row r="4688" customFormat="1" ht="15"/>
    <row r="4689" customFormat="1" ht="15"/>
    <row r="4690" customFormat="1" ht="15"/>
    <row r="4691" customFormat="1" ht="15"/>
    <row r="4692" customFormat="1" ht="15"/>
    <row r="4693" customFormat="1" ht="15"/>
    <row r="4694" customFormat="1" ht="15"/>
    <row r="4695" customFormat="1" ht="15"/>
    <row r="4696" customFormat="1" ht="15"/>
    <row r="4697" customFormat="1" ht="15"/>
    <row r="4698" customFormat="1" ht="15"/>
    <row r="4699" customFormat="1" ht="15"/>
    <row r="4700" customFormat="1" ht="15"/>
    <row r="4701" customFormat="1" ht="15"/>
    <row r="4702" customFormat="1" ht="15"/>
    <row r="4703" customFormat="1" ht="15"/>
    <row r="4704" customFormat="1" ht="15"/>
    <row r="4705" customFormat="1" ht="15"/>
    <row r="4706" customFormat="1" ht="15"/>
    <row r="4707" customFormat="1" ht="15"/>
    <row r="4708" customFormat="1" ht="15"/>
    <row r="4709" customFormat="1" ht="15"/>
    <row r="4710" customFormat="1" ht="15"/>
    <row r="4711" customFormat="1" ht="15"/>
    <row r="4712" customFormat="1" ht="15"/>
    <row r="4713" customFormat="1" ht="15"/>
    <row r="4714" customFormat="1" ht="15"/>
    <row r="4715" customFormat="1" ht="15"/>
    <row r="4716" customFormat="1" ht="15"/>
    <row r="4717" customFormat="1" ht="15"/>
    <row r="4718" customFormat="1" ht="15"/>
    <row r="4719" customFormat="1" ht="15"/>
    <row r="4720" customFormat="1" ht="15"/>
    <row r="4721" customFormat="1" ht="15"/>
    <row r="4722" customFormat="1" ht="15"/>
    <row r="4723" customFormat="1" ht="15"/>
    <row r="4724" customFormat="1" ht="15"/>
    <row r="4725" customFormat="1" ht="15"/>
    <row r="4726" customFormat="1" ht="15"/>
    <row r="4727" customFormat="1" ht="15"/>
    <row r="4728" customFormat="1" ht="15"/>
    <row r="4729" customFormat="1" ht="15"/>
    <row r="4730" customFormat="1" ht="15"/>
    <row r="4731" customFormat="1" ht="15"/>
    <row r="4732" customFormat="1" ht="15"/>
    <row r="4733" customFormat="1" ht="15"/>
    <row r="4734" customFormat="1" ht="15"/>
    <row r="4735" customFormat="1" ht="15"/>
    <row r="4736" customFormat="1" ht="15"/>
    <row r="4737" customFormat="1" ht="15"/>
    <row r="4738" customFormat="1" ht="15"/>
    <row r="4739" customFormat="1" ht="15"/>
    <row r="4740" customFormat="1" ht="15"/>
    <row r="4741" customFormat="1" ht="15"/>
    <row r="4742" customFormat="1" ht="15"/>
    <row r="4743" customFormat="1" ht="15"/>
    <row r="4744" customFormat="1" ht="15"/>
    <row r="4745" customFormat="1" ht="15"/>
    <row r="4746" customFormat="1" ht="15"/>
    <row r="4747" customFormat="1" ht="15"/>
    <row r="4748" customFormat="1" ht="15"/>
    <row r="4749" customFormat="1" ht="15"/>
    <row r="4750" customFormat="1" ht="15"/>
    <row r="4751" customFormat="1" ht="15"/>
    <row r="4752" customFormat="1" ht="15"/>
    <row r="4753" customFormat="1" ht="15"/>
    <row r="4754" customFormat="1" ht="15"/>
    <row r="4755" customFormat="1" ht="15"/>
    <row r="4756" customFormat="1" ht="15"/>
    <row r="4757" customFormat="1" ht="15"/>
    <row r="4758" customFormat="1" ht="15"/>
    <row r="4759" customFormat="1" ht="15"/>
    <row r="4760" customFormat="1" ht="15"/>
    <row r="4761" customFormat="1" ht="15"/>
    <row r="4762" customFormat="1" ht="15"/>
    <row r="4763" customFormat="1" ht="15"/>
    <row r="4764" customFormat="1" ht="15"/>
    <row r="4765" customFormat="1" ht="15"/>
    <row r="4766" customFormat="1" ht="15"/>
    <row r="4767" customFormat="1" ht="15"/>
    <row r="4768" customFormat="1" ht="15"/>
    <row r="4769" customFormat="1" ht="15"/>
    <row r="4770" customFormat="1" ht="15"/>
    <row r="4771" customFormat="1" ht="15"/>
    <row r="4772" customFormat="1" ht="15"/>
    <row r="4773" customFormat="1" ht="15"/>
    <row r="4774" customFormat="1" ht="15"/>
    <row r="4775" customFormat="1" ht="15"/>
    <row r="4776" customFormat="1" ht="15"/>
    <row r="4777" customFormat="1" ht="15"/>
    <row r="4778" customFormat="1" ht="15"/>
    <row r="4779" customFormat="1" ht="15"/>
    <row r="4780" customFormat="1" ht="15"/>
    <row r="4781" customFormat="1" ht="15"/>
    <row r="4782" customFormat="1" ht="15"/>
    <row r="4783" customFormat="1" ht="15"/>
    <row r="4784" customFormat="1" ht="15"/>
    <row r="4785" customFormat="1" ht="15"/>
    <row r="4786" customFormat="1" ht="15"/>
    <row r="4787" customFormat="1" ht="15"/>
    <row r="4788" customFormat="1" ht="15"/>
    <row r="4789" customFormat="1" ht="15"/>
    <row r="4790" customFormat="1" ht="15"/>
    <row r="4791" customFormat="1" ht="15"/>
    <row r="4792" customFormat="1" ht="15"/>
    <row r="4793" customFormat="1" ht="15"/>
    <row r="4794" customFormat="1" ht="15"/>
    <row r="4795" customFormat="1" ht="15"/>
    <row r="4796" customFormat="1" ht="15"/>
    <row r="4797" customFormat="1" ht="15"/>
    <row r="4798" customFormat="1" ht="15"/>
    <row r="4799" customFormat="1" ht="15"/>
    <row r="4800" customFormat="1" ht="15"/>
    <row r="4801" customFormat="1" ht="15"/>
    <row r="4802" customFormat="1" ht="15"/>
    <row r="4803" customFormat="1" ht="15"/>
    <row r="4804" customFormat="1" ht="15"/>
    <row r="4805" customFormat="1" ht="15"/>
    <row r="4806" customFormat="1" ht="15"/>
    <row r="4807" customFormat="1" ht="15"/>
    <row r="4808" customFormat="1" ht="15"/>
    <row r="4809" customFormat="1" ht="15"/>
    <row r="4810" customFormat="1" ht="15"/>
    <row r="4811" customFormat="1" ht="15"/>
    <row r="4812" customFormat="1" ht="15"/>
    <row r="4813" customFormat="1" ht="15"/>
    <row r="4814" customFormat="1" ht="15"/>
    <row r="4815" customFormat="1" ht="15"/>
    <row r="4816" customFormat="1" ht="15"/>
    <row r="4817" customFormat="1" ht="15"/>
    <row r="4818" customFormat="1" ht="15"/>
    <row r="4819" customFormat="1" ht="15"/>
    <row r="4820" customFormat="1" ht="15"/>
    <row r="4821" customFormat="1" ht="15"/>
    <row r="4822" customFormat="1" ht="15"/>
    <row r="4823" customFormat="1" ht="15"/>
    <row r="4824" customFormat="1" ht="15"/>
    <row r="4825" customFormat="1" ht="15"/>
    <row r="4826" customFormat="1" ht="15"/>
    <row r="4827" customFormat="1" ht="15"/>
    <row r="4828" customFormat="1" ht="15"/>
    <row r="4829" customFormat="1" ht="15"/>
    <row r="4830" customFormat="1" ht="15"/>
    <row r="4831" customFormat="1" ht="15"/>
    <row r="4832" customFormat="1" ht="15"/>
    <row r="4833" customFormat="1" ht="15"/>
    <row r="4834" customFormat="1" ht="15"/>
    <row r="4835" customFormat="1" ht="15"/>
    <row r="4836" customFormat="1" ht="15"/>
    <row r="4837" customFormat="1" ht="15"/>
    <row r="4838" customFormat="1" ht="15"/>
    <row r="4839" customFormat="1" ht="15"/>
    <row r="4840" customFormat="1" ht="15"/>
    <row r="4841" customFormat="1" ht="15"/>
    <row r="4842" customFormat="1" ht="15"/>
    <row r="4843" customFormat="1" ht="15"/>
    <row r="4844" customFormat="1" ht="15"/>
    <row r="4845" customFormat="1" ht="15"/>
    <row r="4846" customFormat="1" ht="15"/>
    <row r="4847" customFormat="1" ht="15"/>
    <row r="4848" customFormat="1" ht="15"/>
    <row r="4849" customFormat="1" ht="15"/>
    <row r="4850" customFormat="1" ht="15"/>
    <row r="4851" customFormat="1" ht="15"/>
    <row r="4852" customFormat="1" ht="15"/>
    <row r="4853" customFormat="1" ht="15"/>
    <row r="4854" customFormat="1" ht="15"/>
    <row r="4855" customFormat="1" ht="15"/>
    <row r="4856" customFormat="1" ht="15"/>
    <row r="4857" customFormat="1" ht="15"/>
    <row r="4858" customFormat="1" ht="15"/>
    <row r="4859" customFormat="1" ht="15"/>
    <row r="4860" customFormat="1" ht="15"/>
    <row r="4861" customFormat="1" ht="15"/>
    <row r="4862" customFormat="1" ht="15"/>
    <row r="4863" customFormat="1" ht="15"/>
    <row r="4864" customFormat="1" ht="15"/>
    <row r="4865" customFormat="1" ht="15"/>
    <row r="4866" customFormat="1" ht="15"/>
    <row r="4867" customFormat="1" ht="15"/>
    <row r="4868" customFormat="1" ht="15"/>
    <row r="4869" customFormat="1" ht="15"/>
    <row r="4870" customFormat="1" ht="15"/>
    <row r="4871" customFormat="1" ht="15"/>
    <row r="4872" customFormat="1" ht="15"/>
    <row r="4873" customFormat="1" ht="15"/>
    <row r="4874" customFormat="1" ht="15"/>
    <row r="4875" customFormat="1" ht="15"/>
    <row r="4876" customFormat="1" ht="15"/>
    <row r="4877" customFormat="1" ht="15"/>
    <row r="4878" customFormat="1" ht="15"/>
    <row r="4879" customFormat="1" ht="15"/>
    <row r="4880" customFormat="1" ht="15"/>
    <row r="4881" customFormat="1" ht="15"/>
    <row r="4882" customFormat="1" ht="15"/>
    <row r="4883" customFormat="1" ht="15"/>
    <row r="4884" customFormat="1" ht="15"/>
    <row r="4885" customFormat="1" ht="15"/>
    <row r="4886" customFormat="1" ht="15"/>
    <row r="4887" customFormat="1" ht="15"/>
    <row r="4888" customFormat="1" ht="15"/>
    <row r="4889" customFormat="1" ht="15"/>
    <row r="4890" customFormat="1" ht="15"/>
    <row r="4891" customFormat="1" ht="15"/>
    <row r="4892" customFormat="1" ht="15"/>
    <row r="4893" customFormat="1" ht="15"/>
    <row r="4894" customFormat="1" ht="15"/>
    <row r="4895" customFormat="1" ht="15"/>
    <row r="4896" customFormat="1" ht="15"/>
    <row r="4897" customFormat="1" ht="15"/>
    <row r="4898" customFormat="1" ht="15"/>
    <row r="4899" customFormat="1" ht="15"/>
    <row r="4900" customFormat="1" ht="15"/>
    <row r="4901" customFormat="1" ht="15"/>
    <row r="4902" customFormat="1" ht="15"/>
    <row r="4903" customFormat="1" ht="15"/>
    <row r="4904" customFormat="1" ht="15"/>
    <row r="4905" customFormat="1" ht="15"/>
    <row r="4906" customFormat="1" ht="15"/>
    <row r="4907" customFormat="1" ht="15"/>
    <row r="4908" customFormat="1" ht="15"/>
    <row r="4909" customFormat="1" ht="15"/>
    <row r="4910" customFormat="1" ht="15"/>
    <row r="4911" customFormat="1" ht="15"/>
    <row r="4912" customFormat="1" ht="15"/>
    <row r="4913" customFormat="1" ht="15"/>
    <row r="4914" customFormat="1" ht="15"/>
    <row r="4915" customFormat="1" ht="15"/>
    <row r="4916" customFormat="1" ht="15"/>
    <row r="4917" customFormat="1" ht="15"/>
    <row r="4918" customFormat="1" ht="15"/>
    <row r="4919" customFormat="1" ht="15"/>
    <row r="4920" customFormat="1" ht="15"/>
    <row r="4921" customFormat="1" ht="15"/>
    <row r="4922" customFormat="1" ht="15"/>
    <row r="4923" customFormat="1" ht="15"/>
    <row r="4924" customFormat="1" ht="15"/>
    <row r="4925" customFormat="1" ht="15"/>
    <row r="4926" customFormat="1" ht="15"/>
    <row r="4927" customFormat="1" ht="15"/>
    <row r="4928" customFormat="1" ht="15"/>
    <row r="4929" customFormat="1" ht="15"/>
    <row r="4930" customFormat="1" ht="15"/>
    <row r="4931" customFormat="1" ht="15"/>
    <row r="4932" customFormat="1" ht="15"/>
    <row r="4933" customFormat="1" ht="15"/>
    <row r="4934" customFormat="1" ht="15"/>
    <row r="4935" customFormat="1" ht="15"/>
    <row r="4936" customFormat="1" ht="15"/>
    <row r="4937" customFormat="1" ht="15"/>
    <row r="4938" customFormat="1" ht="15"/>
    <row r="4939" customFormat="1" ht="15"/>
    <row r="4940" customFormat="1" ht="15"/>
    <row r="4941" customFormat="1" ht="15"/>
    <row r="4942" customFormat="1" ht="15"/>
    <row r="4943" customFormat="1" ht="15"/>
    <row r="4944" customFormat="1" ht="15"/>
    <row r="4945" customFormat="1" ht="15"/>
    <row r="4946" customFormat="1" ht="15"/>
    <row r="4947" customFormat="1" ht="15"/>
    <row r="4948" customFormat="1" ht="15"/>
    <row r="4949" customFormat="1" ht="15"/>
    <row r="4950" customFormat="1" ht="15"/>
    <row r="4951" customFormat="1" ht="15"/>
    <row r="4952" customFormat="1" ht="15"/>
    <row r="4953" customFormat="1" ht="15"/>
    <row r="4954" customFormat="1" ht="15"/>
    <row r="4955" customFormat="1" ht="15"/>
    <row r="4956" customFormat="1" ht="15"/>
    <row r="4957" customFormat="1" ht="15"/>
    <row r="4958" customFormat="1" ht="15"/>
    <row r="4959" customFormat="1" ht="15"/>
    <row r="4960" customFormat="1" ht="15"/>
    <row r="4961" customFormat="1" ht="15"/>
    <row r="4962" customFormat="1" ht="15"/>
    <row r="4963" customFormat="1" ht="15"/>
    <row r="4964" customFormat="1" ht="15"/>
    <row r="4965" customFormat="1" ht="15"/>
    <row r="4966" customFormat="1" ht="15"/>
    <row r="4967" customFormat="1" ht="15"/>
    <row r="4968" customFormat="1" ht="15"/>
    <row r="4969" customFormat="1" ht="15"/>
    <row r="4970" customFormat="1" ht="15"/>
    <row r="4971" customFormat="1" ht="15"/>
    <row r="4972" customFormat="1" ht="15"/>
    <row r="4973" customFormat="1" ht="15"/>
    <row r="4974" customFormat="1" ht="15"/>
    <row r="4975" customFormat="1" ht="15"/>
    <row r="4976" customFormat="1" ht="15"/>
    <row r="4977" customFormat="1" ht="15"/>
    <row r="4978" customFormat="1" ht="15"/>
    <row r="4979" customFormat="1" ht="15"/>
    <row r="4980" customFormat="1" ht="15"/>
    <row r="4981" customFormat="1" ht="15"/>
    <row r="4982" customFormat="1" ht="15"/>
    <row r="4983" customFormat="1" ht="15"/>
    <row r="4984" customFormat="1" ht="15"/>
    <row r="4985" customFormat="1" ht="15"/>
    <row r="4986" customFormat="1" ht="15"/>
    <row r="4987" customFormat="1" ht="15"/>
    <row r="4988" customFormat="1" ht="15"/>
    <row r="4989" customFormat="1" ht="15"/>
    <row r="4990" customFormat="1" ht="15"/>
    <row r="4991" customFormat="1" ht="15"/>
    <row r="4992" customFormat="1" ht="15"/>
    <row r="4993" customFormat="1" ht="15"/>
    <row r="4994" customFormat="1" ht="15"/>
    <row r="4995" customFormat="1" ht="15"/>
    <row r="4996" customFormat="1" ht="15"/>
    <row r="4997" customFormat="1" ht="15"/>
    <row r="4998" customFormat="1" ht="15"/>
    <row r="4999" customFormat="1" ht="15"/>
    <row r="5000" customFormat="1" ht="15"/>
    <row r="5001" customFormat="1" ht="15"/>
    <row r="5002" customFormat="1" ht="15"/>
    <row r="5003" customFormat="1" ht="15"/>
    <row r="5004" customFormat="1" ht="15"/>
    <row r="5005" customFormat="1" ht="15"/>
    <row r="5006" customFormat="1" ht="15"/>
    <row r="5007" customFormat="1" ht="15"/>
    <row r="5008" customFormat="1" ht="15"/>
    <row r="5009" customFormat="1" ht="15"/>
    <row r="5010" customFormat="1" ht="15"/>
    <row r="5011" customFormat="1" ht="15"/>
    <row r="5012" customFormat="1" ht="15"/>
    <row r="5013" customFormat="1" ht="15"/>
    <row r="5014" customFormat="1" ht="15"/>
    <row r="5015" customFormat="1" ht="15"/>
    <row r="5016" customFormat="1" ht="15"/>
    <row r="5017" customFormat="1" ht="15"/>
    <row r="5018" customFormat="1" ht="15"/>
    <row r="5019" customFormat="1" ht="15"/>
    <row r="5020" customFormat="1" ht="15"/>
    <row r="5021" customFormat="1" ht="15"/>
    <row r="5022" customFormat="1" ht="15"/>
    <row r="5023" customFormat="1" ht="15"/>
    <row r="5024" customFormat="1" ht="15"/>
    <row r="5025" customFormat="1" ht="15"/>
    <row r="5026" customFormat="1" ht="15"/>
    <row r="5027" customFormat="1" ht="15"/>
    <row r="5028" customFormat="1" ht="15"/>
    <row r="5029" customFormat="1" ht="15"/>
    <row r="5030" customFormat="1" ht="15"/>
    <row r="5031" customFormat="1" ht="15"/>
    <row r="5032" customFormat="1" ht="15"/>
    <row r="5033" customFormat="1" ht="15"/>
    <row r="5034" customFormat="1" ht="15"/>
    <row r="5035" customFormat="1" ht="15"/>
    <row r="5036" customFormat="1" ht="15"/>
    <row r="5037" customFormat="1" ht="15"/>
    <row r="5038" customFormat="1" ht="15"/>
    <row r="5039" customFormat="1" ht="15"/>
    <row r="5040" customFormat="1" ht="15"/>
    <row r="5041" customFormat="1" ht="15"/>
    <row r="5042" customFormat="1" ht="15"/>
    <row r="5043" customFormat="1" ht="15"/>
    <row r="5044" customFormat="1" ht="15"/>
    <row r="5045" customFormat="1" ht="15"/>
    <row r="5046" customFormat="1" ht="15"/>
    <row r="5047" customFormat="1" ht="15"/>
    <row r="5048" customFormat="1" ht="15"/>
    <row r="5049" customFormat="1" ht="15"/>
    <row r="5050" customFormat="1" ht="15"/>
    <row r="5051" customFormat="1" ht="15"/>
    <row r="5052" customFormat="1" ht="15"/>
    <row r="5053" customFormat="1" ht="15"/>
    <row r="5054" customFormat="1" ht="15"/>
    <row r="5055" customFormat="1" ht="15"/>
    <row r="5056" customFormat="1" ht="15"/>
    <row r="5057" customFormat="1" ht="15"/>
    <row r="5058" customFormat="1" ht="15"/>
    <row r="5059" customFormat="1" ht="15"/>
    <row r="5060" customFormat="1" ht="15"/>
    <row r="5061" customFormat="1" ht="15"/>
    <row r="5062" customFormat="1" ht="15"/>
    <row r="5063" customFormat="1" ht="15"/>
    <row r="5064" customFormat="1" ht="15"/>
    <row r="5065" customFormat="1" ht="15"/>
    <row r="5066" customFormat="1" ht="15"/>
    <row r="5067" customFormat="1" ht="15"/>
    <row r="5068" customFormat="1" ht="15"/>
    <row r="5069" customFormat="1" ht="15"/>
    <row r="5070" customFormat="1" ht="15"/>
    <row r="5071" customFormat="1" ht="15"/>
    <row r="5072" customFormat="1" ht="15"/>
    <row r="5073" customFormat="1" ht="15"/>
    <row r="5074" customFormat="1" ht="15"/>
    <row r="5075" customFormat="1" ht="15"/>
    <row r="5076" customFormat="1" ht="15"/>
    <row r="5077" customFormat="1" ht="15"/>
    <row r="5078" customFormat="1" ht="15"/>
    <row r="5079" customFormat="1" ht="15"/>
    <row r="5080" customFormat="1" ht="15"/>
    <row r="5081" customFormat="1" ht="15"/>
    <row r="5082" customFormat="1" ht="15"/>
    <row r="5083" customFormat="1" ht="15"/>
    <row r="5084" customFormat="1" ht="15"/>
    <row r="5085" customFormat="1" ht="15"/>
    <row r="5086" customFormat="1" ht="15"/>
    <row r="5087" customFormat="1" ht="15"/>
    <row r="5088" customFormat="1" ht="15"/>
    <row r="5089" customFormat="1" ht="15"/>
    <row r="5090" customFormat="1" ht="15"/>
    <row r="5091" customFormat="1" ht="15"/>
    <row r="5092" customFormat="1" ht="15"/>
    <row r="5093" customFormat="1" ht="15"/>
    <row r="5094" customFormat="1" ht="15"/>
    <row r="5095" customFormat="1" ht="15"/>
    <row r="5096" customFormat="1" ht="15"/>
    <row r="5097" customFormat="1" ht="15"/>
    <row r="5098" customFormat="1" ht="15"/>
    <row r="5099" customFormat="1" ht="15"/>
    <row r="5100" customFormat="1" ht="15"/>
    <row r="5101" customFormat="1" ht="15"/>
    <row r="5102" customFormat="1" ht="15"/>
    <row r="5103" customFormat="1" ht="15"/>
    <row r="5104" customFormat="1" ht="15"/>
    <row r="5105" customFormat="1" ht="15"/>
    <row r="5106" customFormat="1" ht="15"/>
    <row r="5107" customFormat="1" ht="15"/>
    <row r="5108" customFormat="1" ht="15"/>
    <row r="5109" customFormat="1" ht="15"/>
    <row r="5110" customFormat="1" ht="15"/>
    <row r="5111" customFormat="1" ht="15"/>
    <row r="5112" customFormat="1" ht="15"/>
    <row r="5113" customFormat="1" ht="15"/>
    <row r="5114" customFormat="1" ht="15"/>
    <row r="5115" customFormat="1" ht="15"/>
    <row r="5116" customFormat="1" ht="15"/>
    <row r="5117" customFormat="1" ht="15"/>
    <row r="5118" customFormat="1" ht="15"/>
    <row r="5119" customFormat="1" ht="15"/>
    <row r="5120" customFormat="1" ht="15"/>
    <row r="5121" customFormat="1" ht="15"/>
    <row r="5122" customFormat="1" ht="15"/>
    <row r="5123" customFormat="1" ht="15"/>
    <row r="5124" customFormat="1" ht="15"/>
    <row r="5125" customFormat="1" ht="15"/>
    <row r="5126" customFormat="1" ht="15"/>
    <row r="5127" customFormat="1" ht="15"/>
    <row r="5128" customFormat="1" ht="15"/>
    <row r="5129" customFormat="1" ht="15"/>
    <row r="5130" customFormat="1" ht="15"/>
    <row r="5131" customFormat="1" ht="15"/>
    <row r="5132" customFormat="1" ht="15"/>
    <row r="5133" customFormat="1" ht="15"/>
    <row r="5134" customFormat="1" ht="15"/>
    <row r="5135" customFormat="1" ht="15"/>
    <row r="5136" customFormat="1" ht="15"/>
    <row r="5137" customFormat="1" ht="15"/>
    <row r="5138" customFormat="1" ht="15"/>
    <row r="5139" customFormat="1" ht="15"/>
    <row r="5140" customFormat="1" ht="15"/>
    <row r="5141" customFormat="1" ht="15"/>
    <row r="5142" customFormat="1" ht="15"/>
    <row r="5143" customFormat="1" ht="15"/>
    <row r="5144" customFormat="1" ht="15"/>
    <row r="5145" customFormat="1" ht="15"/>
    <row r="5146" customFormat="1" ht="15"/>
    <row r="5147" customFormat="1" ht="15"/>
    <row r="5148" customFormat="1" ht="15"/>
    <row r="5149" customFormat="1" ht="15"/>
    <row r="5150" customFormat="1" ht="15"/>
    <row r="5151" customFormat="1" ht="15"/>
    <row r="5152" customFormat="1" ht="15"/>
    <row r="5153" customFormat="1" ht="15"/>
    <row r="5154" customFormat="1" ht="15"/>
    <row r="5155" customFormat="1" ht="15"/>
    <row r="5156" customFormat="1" ht="15"/>
    <row r="5157" customFormat="1" ht="15"/>
    <row r="5158" customFormat="1" ht="15"/>
    <row r="5159" customFormat="1" ht="15"/>
    <row r="5160" customFormat="1" ht="15"/>
    <row r="5161" customFormat="1" ht="15"/>
    <row r="5162" customFormat="1" ht="15"/>
    <row r="5163" customFormat="1" ht="15"/>
    <row r="5164" customFormat="1" ht="15"/>
    <row r="5165" customFormat="1" ht="15"/>
    <row r="5166" customFormat="1" ht="15"/>
    <row r="5167" customFormat="1" ht="15"/>
    <row r="5168" customFormat="1" ht="15"/>
    <row r="5169" customFormat="1" ht="15"/>
    <row r="5170" customFormat="1" ht="15"/>
    <row r="5171" customFormat="1" ht="15"/>
    <row r="5172" customFormat="1" ht="15"/>
    <row r="5173" customFormat="1" ht="15"/>
    <row r="5174" customFormat="1" ht="15"/>
    <row r="5175" customFormat="1" ht="15"/>
    <row r="5176" customFormat="1" ht="15"/>
    <row r="5177" customFormat="1" ht="15"/>
    <row r="5178" customFormat="1" ht="15"/>
    <row r="5179" customFormat="1" ht="15"/>
    <row r="5180" customFormat="1" ht="15"/>
    <row r="5181" customFormat="1" ht="15"/>
    <row r="5182" customFormat="1" ht="15"/>
    <row r="5183" customFormat="1" ht="15"/>
    <row r="5184" customFormat="1" ht="15"/>
    <row r="5185" customFormat="1" ht="15"/>
    <row r="5186" customFormat="1" ht="15"/>
    <row r="5187" customFormat="1" ht="15"/>
    <row r="5188" customFormat="1" ht="15"/>
    <row r="5189" customFormat="1" ht="15"/>
    <row r="5190" customFormat="1" ht="15"/>
    <row r="5191" customFormat="1" ht="15"/>
    <row r="5192" customFormat="1" ht="15"/>
    <row r="5193" customFormat="1" ht="15"/>
    <row r="5194" customFormat="1" ht="15"/>
    <row r="5195" customFormat="1" ht="15"/>
    <row r="5196" customFormat="1" ht="15"/>
    <row r="5197" customFormat="1" ht="15"/>
    <row r="5198" customFormat="1" ht="15"/>
    <row r="5199" customFormat="1" ht="15"/>
    <row r="5200" customFormat="1" ht="15"/>
    <row r="5201" customFormat="1" ht="15"/>
    <row r="5202" customFormat="1" ht="15"/>
    <row r="5203" customFormat="1" ht="15"/>
    <row r="5204" customFormat="1" ht="15"/>
    <row r="5205" customFormat="1" ht="15"/>
    <row r="5206" customFormat="1" ht="15"/>
    <row r="5207" customFormat="1" ht="15"/>
    <row r="5208" customFormat="1" ht="15"/>
    <row r="5209" customFormat="1" ht="15"/>
    <row r="5210" customFormat="1" ht="15"/>
    <row r="5211" customFormat="1" ht="15"/>
    <row r="5212" customFormat="1" ht="15"/>
    <row r="5213" customFormat="1" ht="15"/>
    <row r="5214" customFormat="1" ht="15"/>
    <row r="5215" customFormat="1" ht="15"/>
    <row r="5216" customFormat="1" ht="15"/>
    <row r="5217" customFormat="1" ht="15"/>
    <row r="5218" customFormat="1" ht="15"/>
    <row r="5219" customFormat="1" ht="15"/>
    <row r="5220" customFormat="1" ht="15"/>
    <row r="5221" customFormat="1" ht="15"/>
  </sheetData>
  <mergeCells count="125">
    <mergeCell ref="A275:A278"/>
    <mergeCell ref="A279:A281"/>
    <mergeCell ref="A296:A299"/>
    <mergeCell ref="A284:A285"/>
    <mergeCell ref="A287:A288"/>
    <mergeCell ref="A289:A290"/>
    <mergeCell ref="A291:A295"/>
    <mergeCell ref="A167:A171"/>
    <mergeCell ref="A172:A174"/>
    <mergeCell ref="A256:A262"/>
    <mergeCell ref="A249:A253"/>
    <mergeCell ref="A242:A243"/>
    <mergeCell ref="A244:A248"/>
    <mergeCell ref="A263:A266"/>
    <mergeCell ref="A272:A274"/>
    <mergeCell ref="A234:A236"/>
    <mergeCell ref="A240:A241"/>
    <mergeCell ref="A267:A270"/>
    <mergeCell ref="A121:A122"/>
    <mergeCell ref="A123:A126"/>
    <mergeCell ref="A127:A128"/>
    <mergeCell ref="A129:A133"/>
    <mergeCell ref="A134:A136"/>
    <mergeCell ref="A155:A157"/>
    <mergeCell ref="A137:A139"/>
    <mergeCell ref="A140:A141"/>
    <mergeCell ref="A142:A143"/>
    <mergeCell ref="A144:A148"/>
    <mergeCell ref="A149:A154"/>
    <mergeCell ref="A26:A28"/>
    <mergeCell ref="A29:A32"/>
    <mergeCell ref="A33:A37"/>
    <mergeCell ref="X1:AA1"/>
    <mergeCell ref="A4:A6"/>
    <mergeCell ref="A7:A12"/>
    <mergeCell ref="A14:A18"/>
    <mergeCell ref="A19:A21"/>
    <mergeCell ref="A22:A23"/>
    <mergeCell ref="A24:A25"/>
    <mergeCell ref="A53:A58"/>
    <mergeCell ref="A59:A60"/>
    <mergeCell ref="A61:A64"/>
    <mergeCell ref="A65:A66"/>
    <mergeCell ref="A38:A40"/>
    <mergeCell ref="A41:A43"/>
    <mergeCell ref="A44:A46"/>
    <mergeCell ref="A47:A50"/>
    <mergeCell ref="A51:A52"/>
    <mergeCell ref="A67:A69"/>
    <mergeCell ref="A70:A73"/>
    <mergeCell ref="A74:A75"/>
    <mergeCell ref="A76:A78"/>
    <mergeCell ref="A102:A105"/>
    <mergeCell ref="A95:A97"/>
    <mergeCell ref="A98:A101"/>
    <mergeCell ref="A79:A81"/>
    <mergeCell ref="A82:A85"/>
    <mergeCell ref="A86:A87"/>
    <mergeCell ref="A88:A90"/>
    <mergeCell ref="A91:A93"/>
    <mergeCell ref="A106:A108"/>
    <mergeCell ref="A184:A187"/>
    <mergeCell ref="A206:A212"/>
    <mergeCell ref="A213:A215"/>
    <mergeCell ref="A231:A233"/>
    <mergeCell ref="A218:A220"/>
    <mergeCell ref="A221:A224"/>
    <mergeCell ref="A227:A230"/>
    <mergeCell ref="A237:A239"/>
    <mergeCell ref="A175:A179"/>
    <mergeCell ref="A180:A183"/>
    <mergeCell ref="A158:A159"/>
    <mergeCell ref="A160:A162"/>
    <mergeCell ref="A163:A164"/>
    <mergeCell ref="A165:A166"/>
    <mergeCell ref="A196:A198"/>
    <mergeCell ref="A199:A201"/>
    <mergeCell ref="A202:A205"/>
    <mergeCell ref="A188:A190"/>
    <mergeCell ref="A192:A194"/>
    <mergeCell ref="A109:A110"/>
    <mergeCell ref="A111:A114"/>
    <mergeCell ref="A115:A116"/>
    <mergeCell ref="A117:A120"/>
    <mergeCell ref="A323:A326"/>
    <mergeCell ref="A327:A329"/>
    <mergeCell ref="A331:A332"/>
    <mergeCell ref="A313:A314"/>
    <mergeCell ref="A317:A320"/>
    <mergeCell ref="A300:A301"/>
    <mergeCell ref="A302:A304"/>
    <mergeCell ref="A305:A306"/>
    <mergeCell ref="A308:A309"/>
    <mergeCell ref="A310:A311"/>
    <mergeCell ref="A315:A316"/>
    <mergeCell ref="A345:A347"/>
    <mergeCell ref="A348:A350"/>
    <mergeCell ref="A351:A354"/>
    <mergeCell ref="A356:A357"/>
    <mergeCell ref="A334:A335"/>
    <mergeCell ref="A336:A338"/>
    <mergeCell ref="A339:A342"/>
    <mergeCell ref="A343:A344"/>
    <mergeCell ref="A371:A372"/>
    <mergeCell ref="A373:A379"/>
    <mergeCell ref="A380:A383"/>
    <mergeCell ref="A385:A386"/>
    <mergeCell ref="A388:A390"/>
    <mergeCell ref="A358:A359"/>
    <mergeCell ref="A361:A363"/>
    <mergeCell ref="A364:A365"/>
    <mergeCell ref="A366:A367"/>
    <mergeCell ref="A368:A370"/>
    <mergeCell ref="A417:A418"/>
    <mergeCell ref="A419:A420"/>
    <mergeCell ref="A422:A424"/>
    <mergeCell ref="A405:A406"/>
    <mergeCell ref="A407:A410"/>
    <mergeCell ref="A411:A412"/>
    <mergeCell ref="A413:A416"/>
    <mergeCell ref="A393:A394"/>
    <mergeCell ref="A395:A396"/>
    <mergeCell ref="A397:A400"/>
    <mergeCell ref="A401:A402"/>
    <mergeCell ref="A403:A404"/>
  </mergeCells>
  <conditionalFormatting sqref="V4:V425 P4:P425 S4:S425 AF4:AF425">
    <cfRule type="containsBlanks" priority="28" stopIfTrue="1">
      <formula>LEN(TRIM(P4))=0</formula>
    </cfRule>
  </conditionalFormatting>
  <dataValidations xWindow="952" yWindow="328" count="5">
    <dataValidation type="textLength" operator="lessThanOrEqual" showInputMessage="1" showErrorMessage="1" error="yêu cầu làm lại !" promptTitle="Description" prompt="40 ký tự là tối đa &amp; không được trùng với item khác" sqref="AE225 AE212 AE179 AE191 R43 R41 R31:R32 R45:R46 R18 R8 R12 R60 O9 O4:O7 O243">
      <formula1>40</formula1>
    </dataValidation>
    <dataValidation allowBlank="1" showInputMessage="1" showErrorMessage="1" promptTitle="Hướng dẫn:" prompt="Mục này chỉ bỏ vào các chi phí tính khác đơn vị m2." sqref="AE1:AE2"/>
    <dataValidation allowBlank="1" showInputMessage="1" showErrorMessage="1" promptTitle="Hướng dẫn" prompt="Mục này chỉ bỏ vào các chi phí tính khác đơn vị m2." sqref="AF1:AF2 AF4:AF425 AF5222:AF1048576"/>
    <dataValidation allowBlank="1" showInputMessage="1" showErrorMessage="1" promptTitle="Hướng dẫn:" prompt="Mục này chỉ bỏ vào các chi phí tính bằng m2, các đơn vị tính khác bỏ vào các cột có tên &quot;HẠNG MỤC KHÁC ĐƠN VỊ TÍNH NGOÀI M2&quot;" sqref="P1:P2 V1:V2 S1:S2 P5222:P1048576 S5222:S1048576 S4:S425 P4:P425 V4:V425 V5222:V1048576"/>
    <dataValidation allowBlank="1" showInputMessage="1" sqref="A76:A78"/>
  </dataValidations>
  <pageMargins left="0.7" right="0.7" top="0.75" bottom="0.75" header="0.3" footer="0.3"/>
  <pageSetup orientation="portrait" r:id="rId1"/>
  <extLst xmlns:x14="http://schemas.microsoft.com/office/spreadsheetml/2009/9/main">
    <ext uri="{78C0D931-6437-407d-A8EE-F0AAD7539E65}">
      <x14:conditionalFormattings>
        <x14:conditionalFormatting xmlns:xm="http://schemas.microsoft.com/office/excel/2006/main">
          <x14:cfRule type="notContainsText" priority="29" operator="notContains" id="{38A4F4F9-A729-4C24-AD46-3608053892C2}">
            <xm:f>ISERROR(SEARCH(Catalogue!$H$159,P4))</xm:f>
            <xm:f>Catalogue!$H$159</xm:f>
            <x14:dxf>
              <fill>
                <patternFill>
                  <bgColor rgb="FFFF0000"/>
                </patternFill>
              </fill>
            </x14:dxf>
          </x14:cfRule>
          <xm:sqref>V4:V5220 P4:P5220 S4:S5220</xm:sqref>
        </x14:conditionalFormatting>
        <x14:conditionalFormatting xmlns:xm="http://schemas.microsoft.com/office/excel/2006/main">
          <x14:cfRule type="containsText" priority="22" operator="containsText" id="{7DE43BB8-4CC7-4D20-BF3E-CA95DA1DC2B0}">
            <xm:f>NOT(ISERROR(SEARCH(Catalogue!$H$159,AF4)))</xm:f>
            <xm:f>Catalogue!$H$159</xm:f>
            <x14:dxf>
              <fill>
                <patternFill>
                  <bgColor rgb="FFFF0000"/>
                </patternFill>
              </fill>
            </x14:dxf>
          </x14:cfRule>
          <xm:sqref>AF4:AF5220</xm:sqref>
        </x14:conditionalFormatting>
      </x14:conditionalFormattings>
    </ext>
    <ext uri="{CCE6A557-97BC-4b89-ADB6-D9C93CAAB3DF}">
      <x14:dataValidations xmlns:xm="http://schemas.microsoft.com/office/excel/2006/main" xWindow="952" yWindow="328" count="32">
        <x14:dataValidation type="list" allowBlank="1" showInputMessage="1" showErrorMessage="1">
          <x14:formula1>
            <xm:f>[2]Catalogue!#REF!</xm:f>
          </x14:formula1>
          <xm:sqref>R249:R250 M287:M299 R293:R299 O293:O299 O237:O242 R242:R247 R253:R268 R271:R273 M237:M285 U240:U299 AE240:AE299 O244:O290 R276:R291 K237:K299</xm:sqref>
        </x14:dataValidation>
        <x14:dataValidation type="list" allowBlank="1" showInputMessage="1" showErrorMessage="1">
          <x14:formula1>
            <xm:f>Catalogue!$F$2:$F$259</xm:f>
          </x14:formula1>
          <xm:sqref>K233:K236</xm:sqref>
        </x14:dataValidation>
        <x14:dataValidation type="list" allowBlank="1" showInputMessage="1" showErrorMessage="1" promptTitle="Hướng dẫn:" prompt="Mục này chỉ bỏ vào các chi phí tính khác đơn vị m2.">
          <x14:formula1>
            <xm:f>Catalogue!$F$2:$F$259</xm:f>
          </x14:formula1>
          <xm:sqref>AE1390:AE5220 AE4:AE574</xm:sqref>
        </x14:dataValidation>
        <x14:dataValidation type="list" allowBlank="1" showInputMessage="1" showErrorMessage="1" promptTitle="Hướng dẫn:" prompt="Mục này chỉ bỏ vào các chi phí tính bằng m2, các đơn vị tính khác bỏ vào các cột có tên &quot;HẠNG MỤC KHÁC ĐƠN VỊ TÍNH NGOÀI M2&quot;">
          <x14:formula1>
            <xm:f>Catalogue!$F$2:$F$259</xm:f>
          </x14:formula1>
          <xm:sqref>O1 O1565:O1048576 O4:O242 O244:O406</xm:sqref>
        </x14:dataValidation>
        <x14:dataValidation type="list" allowBlank="1" showInputMessage="1" showErrorMessage="1" promptTitle="Hướng dẫn:" prompt="Mục này chỉ bỏ vào các chi phí tính bằng m2, các đơn vị tính khác bỏ vào các cột có tên &quot;HẠNG MỤC KHÁC ĐƠN VỊ TÍNH NGOÀI M2&quot;">
          <x14:formula1>
            <xm:f>Catalogue!$F$151:$F$174</xm:f>
          </x14:formula1>
          <xm:sqref>R1 R830:R1048576 R4:R548</xm:sqref>
        </x14:dataValidation>
        <x14:dataValidation type="list" allowBlank="1" showInputMessage="1" showErrorMessage="1" promptTitle="Hướng dẫn:" prompt="Mục này chỉ bỏ vào các chi phí tính bằng m2, các đơn vị tính khác bỏ vào các cột có tên &quot;HẠNG MỤC KHÁC ĐƠN VỊ TÍNH NGOÀI M2&quot;">
          <x14:formula1>
            <xm:f>Catalogue!$F$126:$F$133</xm:f>
          </x14:formula1>
          <xm:sqref>U1 U836:U1048576 U4:U611</xm:sqref>
        </x14:dataValidation>
        <x14:dataValidation type="list" allowBlank="1" showInputMessage="1" showErrorMessage="1">
          <x14:formula1>
            <xm:f>Catalogue!$F$138:$F$142</xm:f>
          </x14:formula1>
          <xm:sqref>K1613:K5220 K4:K314</xm:sqref>
        </x14:dataValidation>
        <x14:dataValidation type="list" allowBlank="1" showInputMessage="1" showErrorMessage="1">
          <x14:formula1>
            <xm:f>Catalogue!$F$177:$F$249</xm:f>
          </x14:formula1>
          <xm:sqref>M1147:M5220 M4:M323 M327</xm:sqref>
        </x14:dataValidation>
        <x14:dataValidation type="list" allowBlank="1" showInputMessage="1" showErrorMessage="1" promptTitle="Hướng dẫn:" prompt="Mục này chỉ bỏ vào các chi phí tính bằng m2, các đơn vị tính khác bỏ vào các cột có tên &quot;HẠNG MỤC KHÁC ĐƠN VỊ TÍNH NGOÀI M2&quot;">
          <x14:formula1>
            <xm:f>Catalogue!$F$126:$F$150</xm:f>
          </x14:formula1>
          <xm:sqref>U612:U835</xm:sqref>
        </x14:dataValidation>
        <x14:dataValidation type="list" allowBlank="1" showInputMessage="1" showErrorMessage="1" promptTitle="Hướng dẫn:" prompt="Mục này chỉ bỏ vào các chi phí tính bằng m2, các đơn vị tính khác bỏ vào các cột có tên &quot;HẠNG MỤC KHÁC ĐƠN VỊ TÍNH NGOÀI M2&quot;">
          <x14:formula1>
            <xm:f>Catalogue!$F$12:$F$121</xm:f>
          </x14:formula1>
          <xm:sqref>O407:O1564</xm:sqref>
        </x14:dataValidation>
        <x14:dataValidation type="list" allowBlank="1" showInputMessage="1" showErrorMessage="1">
          <x14:formula1>
            <xm:f>Catalogue!$F$138:$F$150</xm:f>
          </x14:formula1>
          <xm:sqref>K752:K1612</xm:sqref>
        </x14:dataValidation>
        <x14:dataValidation type="list" allowBlank="1" showInputMessage="1" showErrorMessage="1" promptTitle="Hướng dẫn:" prompt="Mục này chỉ bỏ vào các chi phí tính bằng m2, các đơn vị tính khác bỏ vào các cột có tên &quot;HẠNG MỤC KHÁC ĐƠN VỊ TÍNH NGOÀI M2&quot;">
          <x14:formula1>
            <xm:f>Catalogue!$F$163:$F$172</xm:f>
          </x14:formula1>
          <xm:sqref>R549:R829</xm:sqref>
        </x14:dataValidation>
        <x14:dataValidation type="list" allowBlank="1" showInputMessage="1" showErrorMessage="1" promptTitle="Hướng dẫn:" prompt="Mục này chỉ bỏ vào các chi phí tính khác đơn vị m2.">
          <x14:formula1>
            <xm:f>Catalogue!$F$44:$F$79</xm:f>
          </x14:formula1>
          <xm:sqref>AE575:AE1389</xm:sqref>
        </x14:dataValidation>
        <x14:dataValidation type="list" allowBlank="1" showInputMessage="1" showErrorMessage="1">
          <x14:formula1>
            <xm:f>Catalogue!$F$173:$F$249</xm:f>
          </x14:formula1>
          <xm:sqref>M325:M326 M328:M1146</xm:sqref>
        </x14:dataValidation>
        <x14:dataValidation type="list" allowBlank="1" showInputMessage="1" showErrorMessage="1">
          <x14:formula1>
            <xm:f>Catalogue!F145:F402</xm:f>
          </x14:formula1>
          <xm:sqref>M342 R342 K342 U342 AE342 O342</xm:sqref>
        </x14:dataValidation>
        <x14:dataValidation type="list" allowBlank="1" showInputMessage="1" showErrorMessage="1">
          <x14:formula1>
            <xm:f>Catalogue!F147:F404</xm:f>
          </x14:formula1>
          <xm:sqref>K344:K1040 R343:R1086 O343:O754 U343:U1080 AE343:AE1125 M344:M1253</xm:sqref>
        </x14:dataValidation>
        <x14:dataValidation type="list" allowBlank="1" showInputMessage="1" showErrorMessage="1">
          <x14:formula1>
            <xm:f>Catalogue!F122:F379</xm:f>
          </x14:formula1>
          <xm:sqref>AE327:AE330 M333 K333 K328:K331 O327:O330 R327:R330 U327:U330 M328:M331</xm:sqref>
        </x14:dataValidation>
        <x14:dataValidation type="list" allowBlank="1" showInputMessage="1" showErrorMessage="1">
          <x14:formula1>
            <xm:f>Catalogue!F129:F386</xm:f>
          </x14:formula1>
          <xm:sqref>AE331:AE332 K332 O331:O332 R331:R332 U331:U332 M332</xm:sqref>
        </x14:dataValidation>
        <x14:dataValidation type="list" allowBlank="1" showInputMessage="1" showErrorMessage="1">
          <x14:formula1>
            <xm:f>Catalogue!F133:F390</xm:f>
          </x14:formula1>
          <xm:sqref>AE333:AE334 M334 O333:O334 R333:R334 U333:U334 K334</xm:sqref>
        </x14:dataValidation>
        <x14:dataValidation type="list" allowBlank="1" showInputMessage="1" showErrorMessage="1">
          <x14:formula1>
            <xm:f>Catalogue!F136:F393</xm:f>
          </x14:formula1>
          <xm:sqref>AE335:AE336 M335:M336 O335:O336 R335:R336 U335:U336 K335:K336</xm:sqref>
        </x14:dataValidation>
        <x14:dataValidation type="list" allowBlank="1" showInputMessage="1" showErrorMessage="1">
          <x14:formula1>
            <xm:f>Catalogue!F139:F396</xm:f>
          </x14:formula1>
          <xm:sqref>AE337:AE341 M337:M341 O337:O341 R337:R341 U337:U341 K337:K341 K343 M343</xm:sqref>
        </x14:dataValidation>
        <x14:dataValidation type="list" allowBlank="1" showInputMessage="1" showErrorMessage="1">
          <x14:formula1>
            <xm:f>Catalogue!F117:F374</xm:f>
          </x14:formula1>
          <xm:sqref>R323:R326 M323:M327 O323:O326 K323:K327 U323:U326</xm:sqref>
        </x14:dataValidation>
        <x14:dataValidation type="list" allowBlank="1" showInputMessage="1" showErrorMessage="1">
          <x14:formula1>
            <xm:f>Catalogue!F110:F367</xm:f>
          </x14:formula1>
          <xm:sqref>M317:M322 O317:O322 K317:K322 U317:U322 R317:R322</xm:sqref>
        </x14:dataValidation>
        <x14:dataValidation type="list" allowBlank="1" showInputMessage="1" showErrorMessage="1">
          <x14:formula1>
            <xm:f>Catalogue!F101:F358</xm:f>
          </x14:formula1>
          <xm:sqref>M310:M314 O310:O314 K310:K314 U310:U314 R310:R314</xm:sqref>
        </x14:dataValidation>
        <x14:dataValidation type="list" allowBlank="1" showInputMessage="1" showErrorMessage="1">
          <x14:formula1>
            <xm:f>Catalogue!F107:F364</xm:f>
          </x14:formula1>
          <xm:sqref>R315:R316 M315:M316 U315:U316 K315:K316 O315:O316</xm:sqref>
        </x14:dataValidation>
        <x14:dataValidation type="list" allowBlank="1" showInputMessage="1" showErrorMessage="1">
          <x14:formula1>
            <xm:f>Catalogue!$F$138</xm:f>
          </x14:formula1>
          <xm:sqref>K315:K751</xm:sqref>
        </x14:dataValidation>
        <x14:dataValidation type="list" allowBlank="1" showInputMessage="1" showErrorMessage="1">
          <x14:formula1>
            <xm:f>Catalogue!F81:F338</xm:f>
          </x14:formula1>
          <xm:sqref>R309 R292 O291:O292 M309 O309 K309 U309</xm:sqref>
        </x14:dataValidation>
        <x14:dataValidation type="list" allowBlank="1" showInputMessage="1" showErrorMessage="1">
          <x14:formula1>
            <xm:f>Catalogue!F88:F345</xm:f>
          </x14:formula1>
          <xm:sqref>M300:M308 O300:O308 K300:K308 U300:U308 AE300:AE307 R300:R308</xm:sqref>
        </x14:dataValidation>
        <x14:dataValidation type="list" allowBlank="1" showInputMessage="1" showErrorMessage="1">
          <x14:formula1>
            <xm:f>Catalogue!M59:M316</xm:f>
          </x14:formula1>
          <xm:sqref>R274:R275</xm:sqref>
        </x14:dataValidation>
        <x14:dataValidation type="list" allowBlank="1" showInputMessage="1" showErrorMessage="1">
          <x14:formula1>
            <xm:f>Catalogue!M52:M309</xm:f>
          </x14:formula1>
          <xm:sqref>R269:R270</xm:sqref>
        </x14:dataValidation>
        <x14:dataValidation type="list" allowBlank="1" showInputMessage="1" showErrorMessage="1">
          <x14:formula1>
            <xm:f>Catalogue!M2:M259</xm:f>
          </x14:formula1>
          <xm:sqref>R231 R251:R252</xm:sqref>
        </x14:dataValidation>
        <x14:dataValidation type="list" allowBlank="1" showInputMessage="1" showErrorMessage="1">
          <x14:formula1>
            <xm:f>Catalogue!M10:M267</xm:f>
          </x14:formula1>
          <xm:sqref>R248 R240:R241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Pricing - 4th round</vt:lpstr>
      <vt:lpstr>Catalogue</vt:lpstr>
      <vt:lpstr>Master chi phi</vt:lpstr>
      <vt:lpstr>'Pricing - 4th round'!Print_Area</vt:lpstr>
      <vt:lpstr>'Pricing - 4th round'!Print_Titles</vt:lpstr>
    </vt:vector>
  </TitlesOfParts>
  <Company>sanofi-aventis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Kim Anh Nguyen PH/VN</dc:creator>
  <cp:lastModifiedBy>tuc.nguyen</cp:lastModifiedBy>
  <dcterms:created xsi:type="dcterms:W3CDTF">2014-08-21T03:17:16Z</dcterms:created>
  <dcterms:modified xsi:type="dcterms:W3CDTF">2014-10-31T08:01:31Z</dcterms:modified>
</cp:coreProperties>
</file>