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8_{0734CC11-F544-1A45-90D3-7FBA3FB2EAFE}" xr6:coauthVersionLast="36" xr6:coauthVersionMax="36" xr10:uidLastSave="{00000000-0000-0000-0000-000000000000}"/>
  <bookViews>
    <workbookView xWindow="5240" yWindow="620" windowWidth="23560" windowHeight="17140" xr2:uid="{EB147384-1CE6-BF41-9040-FF3EBEE21DEF}"/>
  </bookViews>
  <sheets>
    <sheet name="Heat Recovery" sheetId="1" r:id="rId1"/>
    <sheet name="one-step power" sheetId="4" r:id="rId2"/>
    <sheet name="Reference Values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1"/>
  <c r="B19" i="2" l="1"/>
  <c r="C12" i="2" s="1"/>
  <c r="B18" i="2"/>
  <c r="C11" i="2"/>
  <c r="B10" i="2"/>
  <c r="C10" i="2" s="1"/>
  <c r="C9" i="2"/>
  <c r="C8" i="2"/>
  <c r="H7" i="2"/>
  <c r="C7" i="2"/>
  <c r="G6" i="2"/>
  <c r="I6" i="2" s="1"/>
  <c r="C6" i="2"/>
  <c r="G5" i="2"/>
  <c r="I5" i="2" s="1"/>
  <c r="C5" i="2"/>
  <c r="G4" i="2"/>
  <c r="I4" i="2" s="1"/>
  <c r="C4" i="2"/>
  <c r="H4" i="2" l="1"/>
  <c r="H6" i="2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FCD1F061-C724-DC42-A996-D852585C0687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  <comment ref="J3" authorId="0" shapeId="0" xr:uid="{5335327F-49D8-3841-AEA3-DB4AB37A61E3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numbers are those of PDF</t>
        </r>
      </text>
    </comment>
    <comment ref="I4" authorId="0" shapeId="0" xr:uid="{1895D77A-E544-A44B-9E43-2715B6E155E8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5" authorId="0" shapeId="0" xr:uid="{1FA0EA5E-6CD5-C84C-B8E4-79D62410C99A}">
      <text>
        <r>
          <rPr>
            <b/>
            <sz val="10"/>
            <color rgb="FF000000"/>
            <rFont val="Calibri"/>
            <family val="2"/>
          </rPr>
          <t>S.E. Tanzer: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6" authorId="0" shapeId="0" xr:uid="{E9C5E554-162B-7647-9510-629F19FB494C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7" authorId="0" shapeId="0" xr:uid="{93DE3A53-B690-CF47-AC06-4CB140E504DD}">
      <text>
        <r>
          <rPr>
            <b/>
            <sz val="10"/>
            <color rgb="FF000000"/>
            <rFont val="Calibri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 bar, 175C</t>
        </r>
      </text>
    </comment>
  </commentList>
</comments>
</file>

<file path=xl/sharedStrings.xml><?xml version="1.0" encoding="utf-8"?>
<sst xmlns="http://schemas.openxmlformats.org/spreadsheetml/2006/main" count="61" uniqueCount="52">
  <si>
    <t>Scenario</t>
  </si>
  <si>
    <t>meta-units</t>
  </si>
  <si>
    <t>meta-notes</t>
  </si>
  <si>
    <t>default</t>
  </si>
  <si>
    <t>IEAGHG 2013</t>
  </si>
  <si>
    <t>CONSTANTS</t>
  </si>
  <si>
    <t>IEAGHG 2013 (Steel)</t>
  </si>
  <si>
    <t>Molar Mass</t>
  </si>
  <si>
    <t>Properties of of Produced Gases</t>
  </si>
  <si>
    <t>g/mol</t>
  </si>
  <si>
    <t>t / Nm3</t>
  </si>
  <si>
    <t>Gas</t>
  </si>
  <si>
    <t>MJ/Nm3 (LHV)</t>
  </si>
  <si>
    <t>GJ/t</t>
  </si>
  <si>
    <t>Source</t>
  </si>
  <si>
    <t>C</t>
  </si>
  <si>
    <t>COG</t>
  </si>
  <si>
    <t>Table C-23, p 86</t>
  </si>
  <si>
    <t>CH4</t>
  </si>
  <si>
    <t>BFG</t>
  </si>
  <si>
    <t>Table C-24, p87</t>
  </si>
  <si>
    <t>CO</t>
  </si>
  <si>
    <t>BOFG</t>
  </si>
  <si>
    <t>CO2</t>
  </si>
  <si>
    <t>Steam</t>
  </si>
  <si>
    <t>p88</t>
  </si>
  <si>
    <t>H2</t>
  </si>
  <si>
    <t>H2O</t>
  </si>
  <si>
    <t>Composition of Products</t>
  </si>
  <si>
    <t>HCs (BTX)</t>
  </si>
  <si>
    <t>Fe (t/t)</t>
  </si>
  <si>
    <t>C (t/t)</t>
  </si>
  <si>
    <t>CaO</t>
  </si>
  <si>
    <t>N2</t>
  </si>
  <si>
    <t>Sinter</t>
  </si>
  <si>
    <t>O2</t>
  </si>
  <si>
    <t>Hot Metal</t>
  </si>
  <si>
    <t>Liquid Steel</t>
  </si>
  <si>
    <t>Hot Rolled Coil</t>
  </si>
  <si>
    <t>Conversions</t>
  </si>
  <si>
    <t>Burnt Dolomite</t>
  </si>
  <si>
    <t>ratio</t>
  </si>
  <si>
    <t>kWh in MJ</t>
  </si>
  <si>
    <t>kWh in GJ</t>
  </si>
  <si>
    <t>mol in Nm3</t>
  </si>
  <si>
    <t>Heat Recovery Efficiency</t>
  </si>
  <si>
    <t>GJ recovered / GJ collected</t>
  </si>
  <si>
    <t>GJ electricity out/GJ fuel in</t>
  </si>
  <si>
    <t>overall power plant efficiency</t>
  </si>
  <si>
    <t>fueltype</t>
  </si>
  <si>
    <t>natural gas</t>
  </si>
  <si>
    <t>combustion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</si>
</sst>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9" x14ac:knownFonts="1"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applyFont="1" applyBorder="1"/>
    <xf numFmtId="0" fontId="3" fillId="0" borderId="0" xfId="1" applyBorder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1" fillId="0" borderId="1" xfId="1" applyFont="1" applyFill="1" applyBorder="1"/>
    <xf numFmtId="0" fontId="1" fillId="0" borderId="2" xfId="1" applyFont="1" applyFill="1" applyBorder="1"/>
    <xf numFmtId="0" fontId="1" fillId="0" borderId="3" xfId="1" applyFont="1" applyFill="1" applyBorder="1"/>
    <xf numFmtId="0" fontId="1" fillId="0" borderId="0" xfId="1" applyFont="1" applyFill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4" xfId="1" applyFill="1" applyBorder="1"/>
    <xf numFmtId="0" fontId="3" fillId="0" borderId="0" xfId="1" applyFill="1" applyBorder="1"/>
    <xf numFmtId="2" fontId="3" fillId="0" borderId="0" xfId="1" applyNumberFormat="1" applyFill="1" applyBorder="1"/>
    <xf numFmtId="164" fontId="3" fillId="0" borderId="0" xfId="1" applyNumberFormat="1" applyFill="1" applyBorder="1"/>
    <xf numFmtId="2" fontId="3" fillId="0" borderId="5" xfId="1" applyNumberFormat="1" applyFill="1" applyBorder="1"/>
    <xf numFmtId="0" fontId="3" fillId="0" borderId="6" xfId="1" applyFill="1" applyBorder="1"/>
    <xf numFmtId="0" fontId="3" fillId="0" borderId="7" xfId="1" applyFill="1" applyBorder="1"/>
    <xf numFmtId="2" fontId="3" fillId="0" borderId="7" xfId="1" applyNumberFormat="1" applyFill="1" applyBorder="1"/>
    <xf numFmtId="164" fontId="3" fillId="0" borderId="7" xfId="1" applyNumberFormat="1" applyFill="1" applyBorder="1"/>
    <xf numFmtId="2" fontId="3" fillId="0" borderId="8" xfId="1" applyNumberFormat="1" applyFill="1" applyBorder="1"/>
    <xf numFmtId="0" fontId="3" fillId="0" borderId="2" xfId="1" applyBorder="1"/>
    <xf numFmtId="0" fontId="3" fillId="0" borderId="3" xfId="1" applyBorder="1"/>
    <xf numFmtId="10" fontId="3" fillId="0" borderId="0" xfId="1" applyNumberFormat="1" applyBorder="1"/>
    <xf numFmtId="10" fontId="3" fillId="0" borderId="5" xfId="1" applyNumberFormat="1" applyBorder="1"/>
    <xf numFmtId="0" fontId="3" fillId="0" borderId="5" xfId="1" applyBorder="1"/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0" fontId="3" fillId="0" borderId="7" xfId="1" applyBorder="1"/>
    <xf numFmtId="9" fontId="3" fillId="0" borderId="8" xfId="1" applyNumberFormat="1" applyBorder="1"/>
    <xf numFmtId="2" fontId="1" fillId="0" borderId="3" xfId="1" applyNumberFormat="1" applyFont="1" applyBorder="1"/>
    <xf numFmtId="2" fontId="1" fillId="0" borderId="0" xfId="1" applyNumberFormat="1" applyFont="1" applyBorder="1"/>
    <xf numFmtId="2" fontId="3" fillId="0" borderId="5" xfId="1" applyNumberFormat="1" applyBorder="1"/>
    <xf numFmtId="165" fontId="3" fillId="0" borderId="5" xfId="1" applyNumberFormat="1" applyBorder="1"/>
    <xf numFmtId="0" fontId="8" fillId="0" borderId="0" xfId="0" applyFont="1"/>
  </cellXfs>
  <cellStyles count="2">
    <cellStyle name="Normal" xfId="0" builtinId="0"/>
    <cellStyle name="Normal 2" xfId="1" xr:uid="{F68D0BD3-6B9E-0341-95FD-82E084F314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E81E-8C5A-F941-8D64-A8B08915D5A2}">
  <dimension ref="A1:C5"/>
  <sheetViews>
    <sheetView tabSelected="1" zoomScale="130" zoomScaleNormal="130" workbookViewId="0">
      <selection activeCell="B5" sqref="B5"/>
    </sheetView>
  </sheetViews>
  <sheetFormatPr baseColWidth="10" defaultRowHeight="16" x14ac:dyDescent="0.2"/>
  <cols>
    <col min="1" max="1" width="14.1640625" customWidth="1"/>
    <col min="2" max="2" width="23.83203125" bestFit="1" customWidth="1"/>
  </cols>
  <sheetData>
    <row r="1" spans="1:3" x14ac:dyDescent="0.2">
      <c r="A1" s="1" t="s">
        <v>0</v>
      </c>
      <c r="B1" s="4" t="s">
        <v>45</v>
      </c>
      <c r="C1" s="3"/>
    </row>
    <row r="2" spans="1:3" x14ac:dyDescent="0.2">
      <c r="A2" s="2" t="s">
        <v>1</v>
      </c>
      <c r="B2" t="s">
        <v>46</v>
      </c>
    </row>
    <row r="3" spans="1:3" x14ac:dyDescent="0.2">
      <c r="A3" s="2" t="s">
        <v>2</v>
      </c>
    </row>
    <row r="4" spans="1:3" x14ac:dyDescent="0.2">
      <c r="A4" t="s">
        <v>3</v>
      </c>
      <c r="B4">
        <v>1</v>
      </c>
    </row>
    <row r="5" spans="1:3" x14ac:dyDescent="0.2">
      <c r="A5" t="s">
        <v>4</v>
      </c>
      <c r="B5">
        <f>B4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D940-F5E5-EF40-ACD9-D54A2EA12332}">
  <dimension ref="A1:C5"/>
  <sheetViews>
    <sheetView workbookViewId="0">
      <selection activeCell="B32" sqref="B32"/>
    </sheetView>
  </sheetViews>
  <sheetFormatPr baseColWidth="10" defaultRowHeight="16" x14ac:dyDescent="0.2"/>
  <cols>
    <col min="1" max="1" width="14.1640625" customWidth="1"/>
    <col min="2" max="2" width="25.6640625" bestFit="1" customWidth="1"/>
  </cols>
  <sheetData>
    <row r="1" spans="1:3" x14ac:dyDescent="0.2">
      <c r="A1" s="1" t="s">
        <v>0</v>
      </c>
      <c r="B1" s="4" t="s">
        <v>51</v>
      </c>
      <c r="C1" s="42" t="s">
        <v>49</v>
      </c>
    </row>
    <row r="2" spans="1:3" x14ac:dyDescent="0.2">
      <c r="A2" s="2" t="s">
        <v>1</v>
      </c>
      <c r="B2" t="s">
        <v>47</v>
      </c>
    </row>
    <row r="3" spans="1:3" x14ac:dyDescent="0.2">
      <c r="A3" s="2" t="s">
        <v>2</v>
      </c>
      <c r="B3" t="s">
        <v>48</v>
      </c>
    </row>
    <row r="4" spans="1:3" x14ac:dyDescent="0.2">
      <c r="A4" t="s">
        <v>3</v>
      </c>
      <c r="B4">
        <f>B5</f>
        <v>0.32</v>
      </c>
      <c r="C4" t="s">
        <v>50</v>
      </c>
    </row>
    <row r="5" spans="1:3" x14ac:dyDescent="0.2">
      <c r="A5" t="s">
        <v>4</v>
      </c>
      <c r="B5">
        <v>0.32</v>
      </c>
      <c r="C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717E-BF36-FB45-BFCF-09ABF256A525}">
  <dimension ref="A1:J19"/>
  <sheetViews>
    <sheetView zoomScaleNormal="100" workbookViewId="0">
      <selection activeCell="G21" sqref="G21"/>
    </sheetView>
  </sheetViews>
  <sheetFormatPr baseColWidth="10" defaultRowHeight="15" x14ac:dyDescent="0.2"/>
  <cols>
    <col min="1" max="1" width="10.83203125" style="3"/>
    <col min="2" max="2" width="8" style="3" customWidth="1"/>
    <col min="3" max="3" width="7.6640625" style="3" bestFit="1" customWidth="1"/>
    <col min="4" max="5" width="10.83203125" style="3"/>
    <col min="6" max="6" width="12.5" style="3" bestFit="1" customWidth="1"/>
    <col min="7" max="7" width="6" style="3" bestFit="1" customWidth="1"/>
    <col min="8" max="8" width="7.6640625" style="3" bestFit="1" customWidth="1"/>
    <col min="9" max="9" width="5.6640625" style="3" bestFit="1" customWidth="1"/>
    <col min="10" max="16384" width="10.83203125" style="3"/>
  </cols>
  <sheetData>
    <row r="1" spans="1:10" x14ac:dyDescent="0.2">
      <c r="A1" s="4" t="s">
        <v>5</v>
      </c>
      <c r="E1" s="4" t="s">
        <v>6</v>
      </c>
    </row>
    <row r="2" spans="1:10" ht="16" x14ac:dyDescent="0.2">
      <c r="A2" s="4" t="s">
        <v>7</v>
      </c>
      <c r="E2" s="5" t="s">
        <v>8</v>
      </c>
      <c r="F2" s="6"/>
      <c r="G2" s="6"/>
      <c r="H2" s="6"/>
    </row>
    <row r="3" spans="1:10" x14ac:dyDescent="0.2">
      <c r="A3" s="7"/>
      <c r="B3" s="8" t="s">
        <v>9</v>
      </c>
      <c r="C3" s="9" t="s">
        <v>10</v>
      </c>
      <c r="E3" s="10" t="s">
        <v>11</v>
      </c>
      <c r="F3" s="11" t="s">
        <v>12</v>
      </c>
      <c r="G3" s="11" t="s">
        <v>9</v>
      </c>
      <c r="H3" s="11" t="s">
        <v>10</v>
      </c>
      <c r="I3" s="12" t="s">
        <v>13</v>
      </c>
      <c r="J3" s="13" t="s">
        <v>14</v>
      </c>
    </row>
    <row r="4" spans="1:10" x14ac:dyDescent="0.2">
      <c r="A4" s="14" t="s">
        <v>15</v>
      </c>
      <c r="B4" s="15">
        <v>12</v>
      </c>
      <c r="C4" s="16">
        <f>(B4*$B$19)/1000/1000</f>
        <v>5.3537967341839917E-4</v>
      </c>
      <c r="E4" s="17" t="s">
        <v>16</v>
      </c>
      <c r="F4" s="18">
        <v>17.329999999999998</v>
      </c>
      <c r="G4" s="19">
        <f>(0.2304*B5)+(0.5953*B8)+(0.0384*B6)+(0.0096*B7)+(0.0576*B11)+(0.0019*B12)+(0.0398*B9)+(0.0269*B10)</f>
        <v>11.269190558666665</v>
      </c>
      <c r="H4" s="20">
        <f>(G4*$B$19)/1000/1000</f>
        <v>5.0277463008238893E-4</v>
      </c>
      <c r="I4" s="21">
        <f>1000/(G4*$B$19) *F4</f>
        <v>34.468724082518165</v>
      </c>
      <c r="J4" s="19" t="s">
        <v>17</v>
      </c>
    </row>
    <row r="5" spans="1:10" ht="16" x14ac:dyDescent="0.2">
      <c r="A5" s="14" t="s">
        <v>18</v>
      </c>
      <c r="B5" s="15">
        <v>16.042459999999998</v>
      </c>
      <c r="C5" s="16">
        <f t="shared" ref="C5:C12" si="0">(B5*$B$19)/1000/1000</f>
        <v>7.1573391630231102E-4</v>
      </c>
      <c r="E5" s="17" t="s">
        <v>19</v>
      </c>
      <c r="F5" s="18">
        <v>3.2</v>
      </c>
      <c r="G5" s="19">
        <f>0.0363*B8+0.2234*B6+0.221*B7+0.4877*B11+0.0315*B9</f>
        <v>30.286348783999998</v>
      </c>
      <c r="H5" s="20">
        <f>(G5*$B$19)/1000/1000</f>
        <v>1.3512246267511374E-3</v>
      </c>
      <c r="I5" s="21">
        <f>1000/(G5*$B$19) *F5</f>
        <v>2.3682220828775362</v>
      </c>
      <c r="J5" s="19" t="s">
        <v>20</v>
      </c>
    </row>
    <row r="6" spans="1:10" ht="16" x14ac:dyDescent="0.2">
      <c r="A6" s="14" t="s">
        <v>21</v>
      </c>
      <c r="B6" s="15">
        <v>28.010100000000001</v>
      </c>
      <c r="C6" s="16">
        <f t="shared" si="0"/>
        <v>1.2496698492013921E-3</v>
      </c>
      <c r="E6" s="17" t="s">
        <v>22</v>
      </c>
      <c r="F6" s="18">
        <v>7.47</v>
      </c>
      <c r="G6" s="19">
        <f>0.0264*B8+0.5692*B6+0.1444*B7*0.1383*B11+0.1216*B9</f>
        <v>42.807996159159202</v>
      </c>
      <c r="H6" s="20">
        <f>(G6*$B$19)/1000/1000</f>
        <v>1.9098775836155618E-3</v>
      </c>
      <c r="I6" s="21">
        <f>1000/(G6*$B$19) *F6</f>
        <v>3.9112454453016037</v>
      </c>
      <c r="J6" s="19" t="s">
        <v>20</v>
      </c>
    </row>
    <row r="7" spans="1:10" ht="16" x14ac:dyDescent="0.2">
      <c r="A7" s="14" t="s">
        <v>23</v>
      </c>
      <c r="B7" s="15">
        <v>44.009500000000003</v>
      </c>
      <c r="C7" s="16">
        <f t="shared" si="0"/>
        <v>1.963482644775587E-3</v>
      </c>
      <c r="E7" s="22" t="s">
        <v>24</v>
      </c>
      <c r="F7" s="23"/>
      <c r="G7" s="24"/>
      <c r="H7" s="25">
        <f>C9</f>
        <v>8.0375122691175155E-4</v>
      </c>
      <c r="I7" s="26">
        <v>2.77</v>
      </c>
      <c r="J7" s="19" t="s">
        <v>25</v>
      </c>
    </row>
    <row r="8" spans="1:10" ht="16" x14ac:dyDescent="0.2">
      <c r="A8" s="14" t="s">
        <v>26</v>
      </c>
      <c r="B8" s="15">
        <v>2.0158800000000001</v>
      </c>
      <c r="C8" s="16">
        <f t="shared" si="0"/>
        <v>8.9938431337556905E-5</v>
      </c>
      <c r="E8" s="6"/>
      <c r="F8" s="6"/>
      <c r="G8" s="6"/>
      <c r="H8" s="6"/>
    </row>
    <row r="9" spans="1:10" ht="16" x14ac:dyDescent="0.2">
      <c r="A9" s="14" t="s">
        <v>27</v>
      </c>
      <c r="B9" s="15">
        <v>18.015280000000001</v>
      </c>
      <c r="C9" s="16">
        <f t="shared" si="0"/>
        <v>8.0375122691175155E-4</v>
      </c>
      <c r="E9" s="5" t="s">
        <v>28</v>
      </c>
      <c r="F9" s="6"/>
      <c r="G9" s="6"/>
      <c r="H9" s="6"/>
    </row>
    <row r="10" spans="1:10" ht="16" x14ac:dyDescent="0.2">
      <c r="A10" s="14" t="s">
        <v>29</v>
      </c>
      <c r="B10" s="15">
        <f>(78.12+92.15+106.7)/3</f>
        <v>92.323333333333338</v>
      </c>
      <c r="C10" s="16">
        <f t="shared" si="0"/>
        <v>4.1190030040748338E-3</v>
      </c>
      <c r="E10" s="7"/>
      <c r="F10" s="27" t="s">
        <v>30</v>
      </c>
      <c r="G10" s="27" t="s">
        <v>31</v>
      </c>
      <c r="H10" s="28" t="s">
        <v>32</v>
      </c>
    </row>
    <row r="11" spans="1:10" ht="16" x14ac:dyDescent="0.2">
      <c r="A11" s="14" t="s">
        <v>33</v>
      </c>
      <c r="B11" s="15">
        <v>28.013400000000001</v>
      </c>
      <c r="C11" s="16">
        <f t="shared" si="0"/>
        <v>1.2498170786115822E-3</v>
      </c>
      <c r="E11" s="14" t="s">
        <v>34</v>
      </c>
      <c r="F11" s="29">
        <v>0.57879999999999998</v>
      </c>
      <c r="G11" s="6"/>
      <c r="H11" s="30">
        <v>9.4E-2</v>
      </c>
    </row>
    <row r="12" spans="1:10" ht="16" x14ac:dyDescent="0.2">
      <c r="A12" s="14" t="s">
        <v>35</v>
      </c>
      <c r="B12" s="15">
        <v>31.998799999999999</v>
      </c>
      <c r="C12" s="16">
        <f t="shared" si="0"/>
        <v>1.4276255911483892E-3</v>
      </c>
      <c r="E12" s="14" t="s">
        <v>36</v>
      </c>
      <c r="F12" s="29">
        <v>0.94240000000000002</v>
      </c>
      <c r="G12" s="29">
        <v>4.65E-2</v>
      </c>
      <c r="H12" s="31"/>
    </row>
    <row r="13" spans="1:10" ht="16" x14ac:dyDescent="0.2">
      <c r="A13" s="32"/>
      <c r="B13" s="33"/>
      <c r="C13" s="34"/>
      <c r="E13" s="14" t="s">
        <v>37</v>
      </c>
      <c r="F13" s="29">
        <v>0.99909999999999999</v>
      </c>
      <c r="G13" s="29">
        <v>4.0000000000000002E-4</v>
      </c>
      <c r="H13" s="31"/>
    </row>
    <row r="14" spans="1:10" ht="16" x14ac:dyDescent="0.2">
      <c r="B14" s="35"/>
      <c r="C14" s="35"/>
      <c r="E14" s="14" t="s">
        <v>38</v>
      </c>
      <c r="F14" s="29">
        <v>0.98729999999999996</v>
      </c>
      <c r="G14" s="29">
        <v>1.1999999999999999E-3</v>
      </c>
      <c r="H14" s="31"/>
    </row>
    <row r="15" spans="1:10" ht="16" x14ac:dyDescent="0.2">
      <c r="A15" s="4" t="s">
        <v>39</v>
      </c>
      <c r="B15" s="35"/>
      <c r="C15" s="35"/>
      <c r="E15" s="32" t="s">
        <v>40</v>
      </c>
      <c r="F15" s="36"/>
      <c r="G15" s="36"/>
      <c r="H15" s="37">
        <v>0.4</v>
      </c>
    </row>
    <row r="16" spans="1:10" ht="16" x14ac:dyDescent="0.2">
      <c r="A16" s="7"/>
      <c r="B16" s="38" t="s">
        <v>41</v>
      </c>
      <c r="C16" s="39"/>
    </row>
    <row r="17" spans="1:3" ht="16" x14ac:dyDescent="0.2">
      <c r="A17" s="14" t="s">
        <v>42</v>
      </c>
      <c r="B17" s="40">
        <v>3.6</v>
      </c>
      <c r="C17" s="15"/>
    </row>
    <row r="18" spans="1:3" ht="16" x14ac:dyDescent="0.2">
      <c r="A18" s="14" t="s">
        <v>43</v>
      </c>
      <c r="B18" s="41">
        <f>B17/1000</f>
        <v>3.5999999999999999E-3</v>
      </c>
      <c r="C18" s="15"/>
    </row>
    <row r="19" spans="1:3" ht="16" x14ac:dyDescent="0.2">
      <c r="A19" s="32" t="s">
        <v>44</v>
      </c>
      <c r="B19" s="34">
        <f>1/0.022414</f>
        <v>44.614972784866602</v>
      </c>
      <c r="C19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 Recovery</vt:lpstr>
      <vt:lpstr>one-step power</vt:lpstr>
      <vt:lpstr>Reference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2019-03-20T11:57:48Z</dcterms:created>
  <dcterms:modified xsi:type="dcterms:W3CDTF">2019-03-20T13:34:38Z</dcterms:modified>
</cp:coreProperties>
</file>