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paper/"/>
    </mc:Choice>
  </mc:AlternateContent>
  <xr:revisionPtr revIDLastSave="0" documentId="13_ncr:1_{CDE24969-8952-104D-9786-5336F67F3EEA}" xr6:coauthVersionLast="43" xr6:coauthVersionMax="43" xr10:uidLastSave="{00000000-0000-0000-0000-000000000000}"/>
  <bookViews>
    <workbookView xWindow="480" yWindow="3980" windowWidth="25200" windowHeight="13140" activeTab="2" xr2:uid="{00000000-000D-0000-FFFF-FFFF00000000}"/>
  </bookViews>
  <sheets>
    <sheet name="Wood" sheetId="1" r:id="rId1"/>
    <sheet name="Pulp" sheetId="3" r:id="rId2"/>
    <sheet name="Bleach" sheetId="4" r:id="rId3"/>
    <sheet name="Dry" sheetId="5" r:id="rId4"/>
    <sheet name="Multifuel" sheetId="6" r:id="rId5"/>
    <sheet name="Liquor" sheetId="7" r:id="rId6"/>
    <sheet name="Caustic" sheetId="8" r:id="rId7"/>
    <sheet name="Board" sheetId="9" r:id="rId8"/>
    <sheet name="Ref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C4" i="4"/>
  <c r="D4" i="4"/>
  <c r="N4" i="4"/>
  <c r="E4" i="1"/>
  <c r="J4" i="3"/>
  <c r="M4" i="4"/>
  <c r="I4" i="4"/>
  <c r="L4" i="4"/>
  <c r="K4" i="4"/>
  <c r="J4" i="4"/>
  <c r="H4" i="4"/>
  <c r="F4" i="4"/>
  <c r="E4" i="4"/>
  <c r="B4" i="4"/>
  <c r="G4" i="3" l="1"/>
  <c r="I4" i="3"/>
  <c r="D4" i="3"/>
  <c r="H4" i="3"/>
  <c r="F4" i="3"/>
  <c r="E4" i="3"/>
  <c r="C4" i="3"/>
  <c r="B4" i="3"/>
  <c r="B4" i="1"/>
  <c r="C4" i="1"/>
  <c r="D4" i="1"/>
  <c r="B21" i="2"/>
  <c r="B20" i="2"/>
  <c r="B19" i="2"/>
  <c r="C8" i="2" s="1"/>
  <c r="B18" i="2"/>
  <c r="B10" i="2"/>
  <c r="C10" i="2" l="1"/>
  <c r="C9" i="2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<sst xmlns="http://schemas.openxmlformats.org/spreadsheetml/2006/main" count="86" uniqueCount="59">
  <si>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</si>
  <si>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</si>
  <si>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</si>
  <si>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</si>
  <si>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</si>
  <si>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</si>
  <si>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</si>
  <si>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</si>
  <si>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</si>
  <si>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</si>
  <si>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</si>
  <si>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</si>
  <si>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</si>
  <si>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</si>
  <si>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</si>
  <si>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</si>
  <si>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</si>
  <si>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</si>
  <si>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</si>
  <si>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</si>
  <si>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</si>
  <si>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</si>
  <si>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</si>
  <si>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</si>
  <si>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</si>
  <si>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</si>
  <si>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</si>
  <si>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</si>
  <si>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</si>
  <si>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</si>
  <si>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</si>
  <si>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</si>
  <si>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</si>
  <si>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</si>
  <si>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</si>
  <si>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</si>
  <si>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</si>
  <si>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</si>
  <si>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</si>
  <si>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</si>
  <si>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</si>
  <si>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</si>
  <si>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</si>
  <si>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</si>
  <si>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</si>
  <si>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</si>
  <si>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</si>
  <si>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</si>
  <si>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</si>
  <si>
    <t>pulp ratio</t>
  </si>
  <si>
    <t>filter cake ratio</t>
  </si>
  <si>
    <t>effluent ratio</t>
  </si>
  <si>
    <t>washing water demand</t>
  </si>
  <si>
    <t>NaOH demand</t>
  </si>
  <si>
    <t>H2O2 demand</t>
  </si>
  <si>
    <t>Talc demand</t>
  </si>
  <si>
    <t>NaCl3 demand</t>
  </si>
  <si>
    <t>H2SO4 demand</t>
  </si>
  <si>
    <t>Methanol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</si>
</sst>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8.83203125" defaultRowHeight="15" x14ac:dyDescent="0.2"/>
  <cols>
    <col min="2" max="2" width="14" bestFit="1" customWidth="1"/>
    <col min="3" max="3" width="13.1640625" bestFit="1" customWidth="1"/>
    <col min="4" max="4" width="14" bestFit="1" customWidth="1"/>
  </cols>
  <sheetData>
    <row r="1" spans="1:5" x14ac:dyDescent="0.2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">
      <c r="A3" s="2" t="s">
        <v>2</v>
      </c>
    </row>
    <row r="4" spans="1:5" x14ac:dyDescent="0.2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44/4.181*Ref!$B$18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J5" sqref="J5"/>
    </sheetView>
  </sheetViews>
  <sheetFormatPr baseColWidth="10" defaultColWidth="8.83203125" defaultRowHeight="15" x14ac:dyDescent="0.2"/>
  <cols>
    <col min="2" max="2" width="16.5" bestFit="1" customWidth="1"/>
    <col min="3" max="4" width="16.83203125" customWidth="1"/>
    <col min="5" max="5" width="15.6640625" customWidth="1"/>
    <col min="6" max="6" width="12.5" customWidth="1"/>
    <col min="7" max="7" width="19.83203125" bestFit="1" customWidth="1"/>
    <col min="8" max="8" width="19.1640625" bestFit="1" customWidth="1"/>
    <col min="9" max="9" width="19.1640625" customWidth="1"/>
    <col min="10" max="10" width="17.83203125" bestFit="1" customWidth="1"/>
  </cols>
  <sheetData>
    <row r="1" spans="1:10" x14ac:dyDescent="0.2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">
      <c r="A3" s="2" t="s">
        <v>2</v>
      </c>
    </row>
    <row r="4" spans="1:10" x14ac:dyDescent="0.2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(43+58+58+2)/7.86*Ref!$B$18</f>
        <v>7.3740458015267171E-2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3" max="3" width="12.5" bestFit="1" customWidth="1"/>
    <col min="4" max="4" width="11" bestFit="1" customWidth="1"/>
    <col min="5" max="5" width="18.6640625" bestFit="1" customWidth="1"/>
    <col min="6" max="7" width="12" bestFit="1" customWidth="1"/>
    <col min="8" max="8" width="9.83203125" bestFit="1" customWidth="1"/>
    <col min="9" max="9" width="13" bestFit="1" customWidth="1"/>
    <col min="10" max="10" width="10.6640625" bestFit="1" customWidth="1"/>
    <col min="11" max="11" width="12.1640625" bestFit="1" customWidth="1"/>
    <col min="12" max="12" width="12.83203125" bestFit="1" customWidth="1"/>
    <col min="13" max="13" width="15" bestFit="1" customWidth="1"/>
    <col min="14" max="14" width="10.83203125" bestFit="1" customWidth="1"/>
  </cols>
  <sheetData>
    <row r="1" spans="1:14" x14ac:dyDescent="0.2">
      <c r="A1" s="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35</v>
      </c>
      <c r="I1" t="s">
        <v>34</v>
      </c>
      <c r="J1" t="s">
        <v>55</v>
      </c>
      <c r="K1" t="s">
        <v>56</v>
      </c>
      <c r="L1" t="s">
        <v>57</v>
      </c>
      <c r="M1" t="s">
        <v>58</v>
      </c>
      <c r="N1" t="s">
        <v>27</v>
      </c>
    </row>
    <row r="2" spans="1:14" x14ac:dyDescent="0.2">
      <c r="A2" s="2" t="s">
        <v>1</v>
      </c>
    </row>
    <row r="3" spans="1:14" x14ac:dyDescent="0.2">
      <c r="A3" s="2" t="s">
        <v>2</v>
      </c>
    </row>
    <row r="4" spans="1:14" x14ac:dyDescent="0.2">
      <c r="A4" t="s">
        <v>23</v>
      </c>
      <c r="B4">
        <f>6930/7860</f>
        <v>0.88167938931297707</v>
      </c>
      <c r="C4">
        <f>19/6930</f>
        <v>2.7417027417027417E-3</v>
      </c>
      <c r="D4">
        <f>(8980+6499)/6930</f>
        <v>2.2336219336219338</v>
      </c>
      <c r="E4">
        <f>12923/6930</f>
        <v>1.8647907647907649</v>
      </c>
      <c r="F4">
        <f>19.8/6930</f>
        <v>2.8571428571428571E-3</v>
      </c>
      <c r="G4">
        <f>7.4/6930</f>
        <v>1.0678210678210678E-3</v>
      </c>
      <c r="H4">
        <f>1/6930</f>
        <v>1.443001443001443E-4</v>
      </c>
      <c r="I4">
        <f>0.5/6930</f>
        <v>7.215007215007215E-5</v>
      </c>
      <c r="J4">
        <f>4/6930</f>
        <v>5.772005772005772E-4</v>
      </c>
      <c r="K4">
        <f>24.5/6930</f>
        <v>3.5353535353535356E-3</v>
      </c>
      <c r="L4">
        <f>15/6930</f>
        <v>2.1645021645021645E-3</v>
      </c>
      <c r="M4">
        <f>2.5/6930</f>
        <v>3.6075036075036075E-4</v>
      </c>
      <c r="N4">
        <f>(77+2)/6.93*Ref!$B$18</f>
        <v>4.1038961038961042E-2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C23" sqref="C23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3" x14ac:dyDescent="0.2">
      <c r="A1" s="3" t="s">
        <v>3</v>
      </c>
      <c r="B1" s="4"/>
      <c r="C1" s="4"/>
    </row>
    <row r="2" spans="1:3" x14ac:dyDescent="0.2">
      <c r="A2" s="3" t="s">
        <v>4</v>
      </c>
      <c r="B2" s="4"/>
      <c r="C2" s="4"/>
    </row>
    <row r="3" spans="1:3" x14ac:dyDescent="0.2">
      <c r="A3" s="5"/>
      <c r="B3" s="6" t="s">
        <v>5</v>
      </c>
      <c r="C3" s="7" t="s">
        <v>6</v>
      </c>
    </row>
    <row r="4" spans="1:3" x14ac:dyDescent="0.2">
      <c r="A4" s="8" t="s">
        <v>7</v>
      </c>
      <c r="B4" s="9">
        <v>12</v>
      </c>
      <c r="C4" s="10">
        <f>(B4*$B$19)/1000/1000</f>
        <v>5.3537967341839917E-4</v>
      </c>
    </row>
    <row r="5" spans="1:3" x14ac:dyDescent="0.2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">
      <c r="A13" s="11"/>
      <c r="B13" s="12"/>
      <c r="C13" s="13"/>
    </row>
    <row r="14" spans="1:3" x14ac:dyDescent="0.2">
      <c r="A14" s="4"/>
      <c r="B14" s="14"/>
      <c r="C14" s="14"/>
    </row>
    <row r="15" spans="1:3" x14ac:dyDescent="0.2">
      <c r="A15" s="3" t="s">
        <v>16</v>
      </c>
      <c r="B15" s="14"/>
      <c r="C15" s="14"/>
    </row>
    <row r="16" spans="1:3" x14ac:dyDescent="0.2">
      <c r="A16" s="15"/>
      <c r="B16" s="16" t="s">
        <v>17</v>
      </c>
      <c r="C16" s="16"/>
    </row>
    <row r="17" spans="1:4" x14ac:dyDescent="0.2">
      <c r="A17" s="15" t="s">
        <v>18</v>
      </c>
      <c r="B17" s="17">
        <v>3.6</v>
      </c>
      <c r="C17" s="9"/>
    </row>
    <row r="18" spans="1:4" x14ac:dyDescent="0.2">
      <c r="A18" s="15" t="s">
        <v>19</v>
      </c>
      <c r="B18" s="18">
        <f>B17/1000</f>
        <v>3.5999999999999999E-3</v>
      </c>
      <c r="C18" s="9"/>
      <c r="D18" s="17"/>
    </row>
    <row r="19" spans="1:4" x14ac:dyDescent="0.2">
      <c r="A19" s="15" t="s">
        <v>20</v>
      </c>
      <c r="B19" s="9">
        <f>1/0.022414</f>
        <v>44.614972784866602</v>
      </c>
      <c r="C19" s="9"/>
    </row>
    <row r="20" spans="1:4" x14ac:dyDescent="0.2">
      <c r="A20" s="19" t="s">
        <v>21</v>
      </c>
      <c r="B20" s="20">
        <f>1.163</f>
        <v>1.163</v>
      </c>
    </row>
    <row r="21" spans="1:4" x14ac:dyDescent="0.2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Wood</vt:lpstr>
      <vt:lpstr>Pulp</vt:lpstr>
      <vt:lpstr>Bleach</vt:lpstr>
      <vt:lpstr>Dry</vt:lpstr>
      <vt:lpstr>Multifuel</vt:lpstr>
      <vt:lpstr>Liquor</vt:lpstr>
      <vt:lpstr>Caustic</vt:lpstr>
      <vt:lpstr>Board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Microsoft Office User</cp:lastModifiedBy>
  <dcterms:created xsi:type="dcterms:W3CDTF">2020-02-18T12:48:48Z</dcterms:created>
  <dcterms:modified xsi:type="dcterms:W3CDTF">2020-02-19T17:03:14Z</dcterms:modified>
</cp:coreProperties>
</file>