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325" yWindow="4725" windowWidth="25200" windowHeight="12435" firstSheet="1" activeTab="3"/>
  </bookViews>
  <sheets>
    <sheet name="Lime Kiln" sheetId="1" r:id="rId1"/>
    <sheet name="Coke Oven" sheetId="2" r:id="rId2"/>
    <sheet name="Sinter Plant" sheetId="3" r:id="rId3"/>
    <sheet name="Blast Furnace" sheetId="5" r:id="rId4"/>
    <sheet name="Power Plant" sheetId="4" r:id="rId5"/>
    <sheet name="Heat Recovery" sheetId="9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62913"/>
</workbook>
</file>

<file path=xl/calcChain.xml><?xml version="1.0" encoding="utf-8"?>
<calcChain xmlns="http://schemas.openxmlformats.org/spreadsheetml/2006/main">
  <c r="M4" i="5" l="1"/>
  <c r="N4" i="5"/>
  <c r="H4" i="5"/>
  <c r="O4" i="5"/>
  <c r="H5" i="5"/>
  <c r="L4" i="5"/>
  <c r="K4" i="5"/>
  <c r="I4" i="5"/>
  <c r="G4" i="5"/>
  <c r="F4" i="5"/>
  <c r="E4" i="5"/>
  <c r="D4" i="5"/>
  <c r="C4" i="5"/>
  <c r="B4" i="5"/>
  <c r="J5" i="5"/>
  <c r="J4" i="5" s="1"/>
  <c r="K5" i="5"/>
  <c r="J4" i="3"/>
  <c r="I4" i="3"/>
  <c r="H4" i="3"/>
  <c r="G4" i="3"/>
  <c r="F4" i="3"/>
  <c r="E4" i="3"/>
  <c r="D4" i="3"/>
  <c r="C4" i="3"/>
  <c r="B4" i="3"/>
  <c r="I5" i="3"/>
  <c r="H5" i="3"/>
  <c r="D5" i="3"/>
  <c r="C5" i="2" l="1"/>
  <c r="H4" i="2"/>
  <c r="E5" i="2" l="1"/>
  <c r="E4" i="2" s="1"/>
  <c r="D5" i="2"/>
  <c r="D4" i="2" s="1"/>
  <c r="G4" i="2"/>
  <c r="C4" i="2" l="1"/>
</calcChain>
</file>

<file path=xl/comments1.xml><?xml version="1.0" encoding="utf-8"?>
<comments xmlns="http://schemas.openxmlformats.org/spreadsheetml/2006/main">
  <authors>
    <author>Samantha Tanzer - TBM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Samantha Tanzer - TBM:</t>
        </r>
        <r>
          <rPr>
            <sz val="9"/>
            <color indexed="81"/>
            <rFont val="Tahoma"/>
            <charset val="1"/>
          </rPr>
          <t xml:space="preserve">
Table D1, pg 95 of the PDF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Samantha Tanzer - TBM:</t>
        </r>
        <r>
          <rPr>
            <sz val="9"/>
            <color indexed="81"/>
            <rFont val="Tahoma"/>
            <charset val="1"/>
          </rPr>
          <t xml:space="preserve">
COG, BFG, and Steam consumption, multplied by their respective heat content (pg c-13 to c-15) and converted to GJ</t>
        </r>
      </text>
    </comment>
  </commentList>
</comments>
</file>

<file path=xl/comments2.xml><?xml version="1.0" encoding="utf-8"?>
<comments xmlns="http://schemas.openxmlformats.org/spreadsheetml/2006/main">
  <authors>
    <author>Samantha Tanzer - TBM</author>
  </authors>
  <commentList>
    <comment ref="J5" authorId="0" shapeId="0">
      <text>
        <r>
          <rPr>
            <b/>
            <sz val="9"/>
            <color indexed="81"/>
            <rFont val="Tahoma"/>
            <family val="2"/>
          </rPr>
          <t>Samantha Tanzer - TBM:</t>
        </r>
        <r>
          <rPr>
            <sz val="9"/>
            <color indexed="81"/>
            <rFont val="Tahoma"/>
            <family val="2"/>
          </rPr>
          <t xml:space="preserve">
COG + BFG + Steam Consumption from Table D-5</t>
        </r>
      </text>
    </comment>
  </commentList>
</comments>
</file>

<file path=xl/sharedStrings.xml><?xml version="1.0" encoding="utf-8"?>
<sst xmlns="http://schemas.openxmlformats.org/spreadsheetml/2006/main" count="153" uniqueCount="85">
  <si>
    <t>Electricity Demand</t>
  </si>
  <si>
    <t>Carbon Content of Hot Metal</t>
  </si>
  <si>
    <t>Power Plant Efficiency</t>
  </si>
  <si>
    <t>Scenario</t>
  </si>
  <si>
    <t>meta-units</t>
  </si>
  <si>
    <t>MJ/t lime</t>
  </si>
  <si>
    <t>Heat Demand</t>
  </si>
  <si>
    <t>Combustion Efficiency</t>
  </si>
  <si>
    <t>% usable heat</t>
  </si>
  <si>
    <t>default</t>
  </si>
  <si>
    <t>Coking Efficiency</t>
  </si>
  <si>
    <t>CaO Fraction of Sinter</t>
  </si>
  <si>
    <t>meta-notes</t>
  </si>
  <si>
    <t>Remainder is lost to coal gas</t>
  </si>
  <si>
    <t>Remainder is lost to waste heat</t>
  </si>
  <si>
    <t>Heat Recovery Efficiency</t>
  </si>
  <si>
    <t>Sinter Demand</t>
  </si>
  <si>
    <t>Coke Demand</t>
  </si>
  <si>
    <t>t / t hot metal</t>
  </si>
  <si>
    <t>MJ Electricity Out / MJ Fuel In</t>
  </si>
  <si>
    <t>% C</t>
  </si>
  <si>
    <t>MJ Usable Heat / MJ Waste Heat</t>
  </si>
  <si>
    <t>Scrap Fraction of Steel</t>
  </si>
  <si>
    <t>% scrap</t>
  </si>
  <si>
    <t>Steam Production</t>
  </si>
  <si>
    <t>MJ / t Hot Metal</t>
  </si>
  <si>
    <t>Process CO2</t>
  </si>
  <si>
    <t>O2 Recovery Efficiency</t>
  </si>
  <si>
    <t>MJ / t O2</t>
  </si>
  <si>
    <t>t O2 / t air</t>
  </si>
  <si>
    <t>O2-in-air ratio</t>
  </si>
  <si>
    <t>t O2 / t O2-in-air</t>
  </si>
  <si>
    <t>Air is simplified to O2 and N2</t>
  </si>
  <si>
    <t>CO2 Capture Efficiency</t>
  </si>
  <si>
    <t>t CO2 Captured / t CO2 In</t>
  </si>
  <si>
    <t>IEAGHG 2013</t>
  </si>
  <si>
    <t>Birat</t>
  </si>
  <si>
    <t>meta-scenario notes</t>
  </si>
  <si>
    <t>VPSA</t>
  </si>
  <si>
    <t>from EOP-LP 2 (pg C-11)</t>
  </si>
  <si>
    <t>t CO2 / t Hot Rolled Coil</t>
  </si>
  <si>
    <t>MJ Electricity / t Hot Rolled Coil</t>
  </si>
  <si>
    <t>MJ / t hot rolled coil</t>
  </si>
  <si>
    <t>EU-BAT-median</t>
  </si>
  <si>
    <t>EU-BAT-minimum</t>
  </si>
  <si>
    <t>GJ Electricity / t CO2 in</t>
  </si>
  <si>
    <t>GJ Heat / t CO2 in</t>
  </si>
  <si>
    <t>mj biomass / mj energy use</t>
  </si>
  <si>
    <t>meta-scenario source</t>
  </si>
  <si>
    <t>IEAGHG-base</t>
  </si>
  <si>
    <t>biomass co-fire fraction</t>
  </si>
  <si>
    <t>biofuel type</t>
  </si>
  <si>
    <t>GJ/t dry coke</t>
  </si>
  <si>
    <t>charcoal</t>
  </si>
  <si>
    <t>IEAGHG 2013-04</t>
  </si>
  <si>
    <t>COG recovery effeciency</t>
  </si>
  <si>
    <t>t COG / t fuel lost</t>
  </si>
  <si>
    <t>t dry Coke Out / t coking coal In</t>
  </si>
  <si>
    <t>Fe Fraction of Sinter</t>
  </si>
  <si>
    <t>Misc Fraction of Sinter</t>
  </si>
  <si>
    <t>t CaO /t Sinter</t>
  </si>
  <si>
    <t>t Fe / t Sinter</t>
  </si>
  <si>
    <t>GJ/t sinter</t>
  </si>
  <si>
    <t>Heat Demand (LHV)</t>
  </si>
  <si>
    <t>Biomass Cofiring</t>
  </si>
  <si>
    <t>replacement for coke fines</t>
  </si>
  <si>
    <t>t Other minerals / t sinter</t>
  </si>
  <si>
    <t xml:space="preserve">GJ biomass replacement / GJ original Coal in </t>
  </si>
  <si>
    <t>t Coke / t sinter</t>
  </si>
  <si>
    <t>GJ biomass replacement /GJ coke demand</t>
  </si>
  <si>
    <t>PCI Demand</t>
  </si>
  <si>
    <t>Biomass Cofiring - Coke</t>
  </si>
  <si>
    <t>Biomass Cofiring - PCI</t>
  </si>
  <si>
    <t>Fe Fraction of Iron Ore Fines</t>
  </si>
  <si>
    <t>gj / t hot metal</t>
  </si>
  <si>
    <t>BFG recovery efficiency</t>
  </si>
  <si>
    <t>% BFG recovered</t>
  </si>
  <si>
    <t>Fe in Ore</t>
  </si>
  <si>
    <t>Fe in Sinter</t>
  </si>
  <si>
    <t>t / t ore</t>
  </si>
  <si>
    <t>t / t sinter</t>
  </si>
  <si>
    <t>Fe in Hot metal</t>
  </si>
  <si>
    <t>remainder is assumed to be carboon</t>
  </si>
  <si>
    <t>Iron Ore Demand</t>
  </si>
  <si>
    <t>CaCO3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</si>
</sst>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0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6</v>
      </c>
      <c r="D1" s="1" t="s">
        <v>7</v>
      </c>
    </row>
    <row r="2" spans="1:4" s="2" customFormat="1" x14ac:dyDescent="0.25">
      <c r="A2" s="2" t="s">
        <v>4</v>
      </c>
      <c r="B2" s="2" t="s">
        <v>5</v>
      </c>
      <c r="C2" s="2" t="s">
        <v>5</v>
      </c>
      <c r="D2" s="2" t="s">
        <v>8</v>
      </c>
    </row>
    <row r="3" spans="1:4" x14ac:dyDescent="0.25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D18" sqref="D18"/>
    </sheetView>
  </sheetViews>
  <sheetFormatPr defaultColWidth="8.85546875" defaultRowHeight="15" x14ac:dyDescent="0.25"/>
  <cols>
    <col min="1" max="1" width="11.28515625" bestFit="1" customWidth="1"/>
    <col min="2" max="2" width="21.140625" customWidth="1"/>
    <col min="3" max="3" width="27.42578125" customWidth="1"/>
    <col min="4" max="4" width="14.28515625" bestFit="1" customWidth="1"/>
    <col min="5" max="5" width="16.7109375" bestFit="1" customWidth="1"/>
    <col min="6" max="6" width="16.7109375" customWidth="1"/>
    <col min="7" max="7" width="22.42578125" customWidth="1"/>
  </cols>
  <sheetData>
    <row r="1" spans="1:8" s="1" customFormat="1" x14ac:dyDescent="0.25">
      <c r="A1" s="1" t="s">
        <v>3</v>
      </c>
      <c r="B1" s="1" t="s">
        <v>48</v>
      </c>
      <c r="C1" s="1" t="s">
        <v>10</v>
      </c>
      <c r="D1" s="1" t="s">
        <v>0</v>
      </c>
      <c r="E1" s="1" t="s">
        <v>6</v>
      </c>
      <c r="F1" s="1" t="s">
        <v>55</v>
      </c>
      <c r="G1" s="1" t="s">
        <v>50</v>
      </c>
      <c r="H1" s="1" t="s">
        <v>51</v>
      </c>
    </row>
    <row r="2" spans="1:8" x14ac:dyDescent="0.25">
      <c r="A2" s="2" t="s">
        <v>4</v>
      </c>
      <c r="B2" s="2"/>
      <c r="C2" s="2" t="s">
        <v>57</v>
      </c>
      <c r="D2" t="s">
        <v>52</v>
      </c>
      <c r="E2" t="s">
        <v>52</v>
      </c>
      <c r="F2" s="2" t="s">
        <v>56</v>
      </c>
      <c r="G2" s="2" t="s">
        <v>67</v>
      </c>
    </row>
    <row r="3" spans="1:8" x14ac:dyDescent="0.25">
      <c r="A3" s="2" t="s">
        <v>12</v>
      </c>
      <c r="B3" s="2"/>
      <c r="C3" s="2" t="s">
        <v>13</v>
      </c>
    </row>
    <row r="4" spans="1:8" x14ac:dyDescent="0.25">
      <c r="A4" t="s">
        <v>9</v>
      </c>
      <c r="C4">
        <f>C5</f>
        <v>0.77808901338313108</v>
      </c>
      <c r="D4">
        <f>D5</f>
        <v>0.126</v>
      </c>
      <c r="E4">
        <f>E5</f>
        <v>5.7313459999999994</v>
      </c>
      <c r="F4">
        <v>0.88</v>
      </c>
      <c r="G4">
        <f>G5</f>
        <v>0</v>
      </c>
      <c r="H4" t="str">
        <f>H5</f>
        <v>charcoal</v>
      </c>
    </row>
    <row r="5" spans="1:8" x14ac:dyDescent="0.25">
      <c r="A5" t="s">
        <v>49</v>
      </c>
      <c r="B5" t="s">
        <v>54</v>
      </c>
      <c r="C5">
        <f>1/1.2852</f>
        <v>0.77808901338313108</v>
      </c>
      <c r="D5">
        <f>35*3.6/1000</f>
        <v>0.126</v>
      </c>
      <c r="E5">
        <f>(112.6*17.33+450.4*7.47+150*2.77)/1000</f>
        <v>5.7313459999999994</v>
      </c>
      <c r="F5">
        <v>0.88</v>
      </c>
      <c r="G5">
        <v>0</v>
      </c>
      <c r="H5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6" sqref="J6"/>
    </sheetView>
  </sheetViews>
  <sheetFormatPr defaultColWidth="8.85546875" defaultRowHeight="15" x14ac:dyDescent="0.25"/>
  <cols>
    <col min="1" max="1" width="11.28515625" bestFit="1" customWidth="1"/>
    <col min="2" max="2" width="22" customWidth="1"/>
    <col min="3" max="3" width="17.85546875" customWidth="1"/>
    <col min="4" max="4" width="16.7109375" bestFit="1" customWidth="1"/>
    <col min="5" max="7" width="16.140625" customWidth="1"/>
    <col min="8" max="8" width="18" customWidth="1"/>
    <col min="9" max="9" width="19.28515625" customWidth="1"/>
  </cols>
  <sheetData>
    <row r="1" spans="1:10" s="1" customFormat="1" x14ac:dyDescent="0.25">
      <c r="A1" s="1" t="s">
        <v>3</v>
      </c>
      <c r="B1" s="1" t="s">
        <v>11</v>
      </c>
      <c r="C1" s="1" t="s">
        <v>58</v>
      </c>
      <c r="D1" s="1" t="s">
        <v>59</v>
      </c>
      <c r="E1" s="1" t="s">
        <v>17</v>
      </c>
      <c r="F1" s="1" t="s">
        <v>64</v>
      </c>
      <c r="G1" s="1" t="s">
        <v>51</v>
      </c>
      <c r="H1" s="1" t="s">
        <v>63</v>
      </c>
      <c r="I1" s="1" t="s">
        <v>0</v>
      </c>
      <c r="J1" s="1" t="s">
        <v>73</v>
      </c>
    </row>
    <row r="2" spans="1:10" x14ac:dyDescent="0.25">
      <c r="A2" s="2" t="s">
        <v>4</v>
      </c>
      <c r="B2" t="s">
        <v>60</v>
      </c>
      <c r="C2" s="2" t="s">
        <v>61</v>
      </c>
      <c r="D2" t="s">
        <v>66</v>
      </c>
      <c r="E2" t="s">
        <v>68</v>
      </c>
      <c r="F2" t="s">
        <v>69</v>
      </c>
      <c r="H2" t="s">
        <v>62</v>
      </c>
      <c r="I2" t="s">
        <v>62</v>
      </c>
    </row>
    <row r="3" spans="1:10" x14ac:dyDescent="0.25">
      <c r="A3" s="2" t="s">
        <v>12</v>
      </c>
      <c r="B3" s="2"/>
      <c r="F3" t="s">
        <v>65</v>
      </c>
    </row>
    <row r="4" spans="1:10" x14ac:dyDescent="0.25">
      <c r="A4" t="s">
        <v>9</v>
      </c>
      <c r="B4">
        <f>B5</f>
        <v>9.4E-2</v>
      </c>
      <c r="C4">
        <f t="shared" ref="C4:I4" si="0">C5</f>
        <v>0.57879999999999998</v>
      </c>
      <c r="D4">
        <f t="shared" si="0"/>
        <v>0.32720000000000005</v>
      </c>
      <c r="E4">
        <f t="shared" si="0"/>
        <v>0.05</v>
      </c>
      <c r="F4">
        <f t="shared" si="0"/>
        <v>0</v>
      </c>
      <c r="G4" t="str">
        <f t="shared" si="0"/>
        <v>charcoal</v>
      </c>
      <c r="H4">
        <f t="shared" si="0"/>
        <v>7.2786000000000003E-2</v>
      </c>
      <c r="I4">
        <f t="shared" si="0"/>
        <v>0.1152</v>
      </c>
      <c r="J4">
        <f>J5</f>
        <v>0.69769999999999999</v>
      </c>
    </row>
    <row r="5" spans="1:10" x14ac:dyDescent="0.25">
      <c r="A5" t="s">
        <v>35</v>
      </c>
      <c r="B5">
        <v>9.4E-2</v>
      </c>
      <c r="C5">
        <v>0.57879999999999998</v>
      </c>
      <c r="D5">
        <f>1-SUM(B5:C5)</f>
        <v>0.32720000000000005</v>
      </c>
      <c r="E5">
        <v>0.05</v>
      </c>
      <c r="F5">
        <v>0</v>
      </c>
      <c r="G5" t="s">
        <v>53</v>
      </c>
      <c r="H5">
        <f>17.33*4.2/1000</f>
        <v>7.2786000000000003E-2</v>
      </c>
      <c r="I5">
        <f>32*3.6/1000</f>
        <v>0.1152</v>
      </c>
      <c r="J5">
        <v>0.69769999999999999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topLeftCell="B1" workbookViewId="0">
      <selection activeCell="N13" sqref="N13"/>
    </sheetView>
  </sheetViews>
  <sheetFormatPr defaultColWidth="8.85546875" defaultRowHeight="15" x14ac:dyDescent="0.25"/>
  <cols>
    <col min="1" max="1" width="17" customWidth="1"/>
    <col min="2" max="2" width="14.5703125" bestFit="1" customWidth="1"/>
    <col min="3" max="3" width="13.42578125" bestFit="1" customWidth="1"/>
    <col min="4" max="4" width="11.42578125" customWidth="1"/>
    <col min="5" max="6" width="13.42578125" customWidth="1"/>
    <col min="9" max="9" width="13.85546875" bestFit="1" customWidth="1"/>
    <col min="10" max="10" width="12.28515625" customWidth="1"/>
  </cols>
  <sheetData>
    <row r="1" spans="1:15" ht="15.75" x14ac:dyDescent="0.25">
      <c r="A1" s="1" t="s">
        <v>3</v>
      </c>
      <c r="B1" s="7" t="s">
        <v>81</v>
      </c>
      <c r="C1" t="s">
        <v>17</v>
      </c>
      <c r="D1" t="s">
        <v>70</v>
      </c>
      <c r="E1" t="s">
        <v>71</v>
      </c>
      <c r="F1" t="s">
        <v>72</v>
      </c>
      <c r="G1" t="s">
        <v>51</v>
      </c>
      <c r="H1" t="s">
        <v>83</v>
      </c>
      <c r="I1" t="s">
        <v>16</v>
      </c>
      <c r="J1" t="s">
        <v>6</v>
      </c>
      <c r="K1" t="s">
        <v>0</v>
      </c>
      <c r="L1" s="8" t="s">
        <v>75</v>
      </c>
      <c r="M1" t="s">
        <v>77</v>
      </c>
      <c r="N1" t="s">
        <v>78</v>
      </c>
      <c r="O1" t="s">
        <v>84</v>
      </c>
    </row>
    <row r="2" spans="1:15" x14ac:dyDescent="0.25">
      <c r="A2" s="2" t="s">
        <v>4</v>
      </c>
      <c r="B2" t="s">
        <v>18</v>
      </c>
      <c r="C2" t="s">
        <v>18</v>
      </c>
      <c r="D2" t="s">
        <v>18</v>
      </c>
      <c r="E2" t="s">
        <v>47</v>
      </c>
      <c r="H2" t="s">
        <v>18</v>
      </c>
      <c r="I2" t="s">
        <v>18</v>
      </c>
      <c r="J2" t="s">
        <v>74</v>
      </c>
      <c r="K2" t="s">
        <v>74</v>
      </c>
      <c r="L2" t="s">
        <v>76</v>
      </c>
      <c r="M2" t="s">
        <v>79</v>
      </c>
      <c r="N2" t="s">
        <v>80</v>
      </c>
      <c r="O2" t="s">
        <v>18</v>
      </c>
    </row>
    <row r="3" spans="1:15" x14ac:dyDescent="0.25">
      <c r="A3" s="2" t="s">
        <v>12</v>
      </c>
      <c r="B3" s="2" t="s">
        <v>82</v>
      </c>
    </row>
    <row r="4" spans="1:15" x14ac:dyDescent="0.25">
      <c r="A4" t="s">
        <v>9</v>
      </c>
      <c r="B4">
        <f>B5</f>
        <v>0.95</v>
      </c>
      <c r="C4">
        <f t="shared" ref="C4:O4" si="0">C5</f>
        <v>0.3548</v>
      </c>
      <c r="D4">
        <f t="shared" si="0"/>
        <v>0.152</v>
      </c>
      <c r="E4">
        <f t="shared" si="0"/>
        <v>0</v>
      </c>
      <c r="F4">
        <f t="shared" si="0"/>
        <v>0</v>
      </c>
      <c r="G4" t="str">
        <f t="shared" si="0"/>
        <v>charcoal</v>
      </c>
      <c r="H4">
        <f t="shared" si="0"/>
        <v>0.47709999999999997</v>
      </c>
      <c r="I4">
        <f t="shared" si="0"/>
        <v>1.1200000000000001</v>
      </c>
      <c r="J4">
        <f t="shared" si="0"/>
        <v>3.7508219999999999</v>
      </c>
      <c r="K4">
        <f t="shared" si="0"/>
        <v>0.37331999999999999</v>
      </c>
      <c r="L4">
        <f t="shared" si="0"/>
        <v>0.95</v>
      </c>
      <c r="M4">
        <f t="shared" si="0"/>
        <v>0.66</v>
      </c>
      <c r="N4">
        <f t="shared" si="0"/>
        <v>0.57999999999999996</v>
      </c>
      <c r="O4">
        <f t="shared" si="0"/>
        <v>1.2999999999999999E-2</v>
      </c>
    </row>
    <row r="5" spans="1:15" x14ac:dyDescent="0.25">
      <c r="A5" t="s">
        <v>35</v>
      </c>
      <c r="B5">
        <v>0.95</v>
      </c>
      <c r="C5">
        <v>0.3548</v>
      </c>
      <c r="D5">
        <v>0.152</v>
      </c>
      <c r="E5">
        <v>0</v>
      </c>
      <c r="F5">
        <v>0</v>
      </c>
      <c r="G5" t="s">
        <v>53</v>
      </c>
      <c r="H5">
        <f>0.1253+0.3518</f>
        <v>0.47709999999999997</v>
      </c>
      <c r="I5">
        <v>1.1200000000000001</v>
      </c>
      <c r="J5">
        <f>(8.6*17.33+479.2*7.47+8*2.77)/1000</f>
        <v>3.7508219999999999</v>
      </c>
      <c r="K5">
        <f>(98.8+4.9)*3.6/1000</f>
        <v>0.37331999999999999</v>
      </c>
      <c r="L5">
        <v>0.95</v>
      </c>
      <c r="M5">
        <v>0.66</v>
      </c>
      <c r="N5">
        <v>0.57999999999999996</v>
      </c>
      <c r="O5">
        <v>1.2999999999999999E-2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3" sqref="E33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1" t="s">
        <v>3</v>
      </c>
      <c r="B1" s="1" t="s">
        <v>2</v>
      </c>
      <c r="C1" s="1"/>
      <c r="D1" s="1"/>
      <c r="E1" s="1"/>
      <c r="F1" s="1"/>
    </row>
    <row r="2" spans="1:6" x14ac:dyDescent="0.25">
      <c r="A2" s="2" t="s">
        <v>4</v>
      </c>
      <c r="B2" s="2" t="s">
        <v>19</v>
      </c>
    </row>
    <row r="3" spans="1:6" x14ac:dyDescent="0.25">
      <c r="A3" s="2" t="s">
        <v>12</v>
      </c>
      <c r="B3" s="2" t="s">
        <v>14</v>
      </c>
    </row>
    <row r="4" spans="1:6" x14ac:dyDescent="0.25">
      <c r="A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ColWidth="8.85546875" defaultRowHeight="15" x14ac:dyDescent="0.25"/>
  <cols>
    <col min="1" max="1" width="17" customWidth="1"/>
    <col min="2" max="2" width="29.85546875" bestFit="1" customWidth="1"/>
    <col min="3" max="3" width="15.140625" bestFit="1" customWidth="1"/>
    <col min="4" max="4" width="16.7109375" bestFit="1" customWidth="1"/>
    <col min="5" max="5" width="15.7109375" bestFit="1" customWidth="1"/>
  </cols>
  <sheetData>
    <row r="1" spans="1:2" x14ac:dyDescent="0.25">
      <c r="A1" s="1" t="s">
        <v>3</v>
      </c>
      <c r="B1" t="s">
        <v>15</v>
      </c>
    </row>
    <row r="2" spans="1:2" x14ac:dyDescent="0.25">
      <c r="A2" s="2" t="s">
        <v>4</v>
      </c>
      <c r="B2" t="s">
        <v>21</v>
      </c>
    </row>
    <row r="3" spans="1:2" x14ac:dyDescent="0.25">
      <c r="A3" s="2" t="s">
        <v>12</v>
      </c>
    </row>
    <row r="4" spans="1:2" x14ac:dyDescent="0.25">
      <c r="A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33" sqref="H33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5.7109375" bestFit="1" customWidth="1"/>
    <col min="5" max="5" width="24.85546875" bestFit="1" customWidth="1"/>
  </cols>
  <sheetData>
    <row r="1" spans="1:5" x14ac:dyDescent="0.25">
      <c r="A1" s="1" t="s">
        <v>3</v>
      </c>
      <c r="B1" s="1" t="s">
        <v>22</v>
      </c>
      <c r="C1" s="1" t="s">
        <v>1</v>
      </c>
      <c r="D1" s="1" t="s">
        <v>0</v>
      </c>
      <c r="E1" s="1" t="s">
        <v>24</v>
      </c>
    </row>
    <row r="2" spans="1:5" x14ac:dyDescent="0.25">
      <c r="A2" s="2" t="s">
        <v>4</v>
      </c>
      <c r="B2" t="s">
        <v>23</v>
      </c>
      <c r="C2" t="s">
        <v>20</v>
      </c>
      <c r="D2" t="s">
        <v>25</v>
      </c>
      <c r="E2" t="s">
        <v>25</v>
      </c>
    </row>
    <row r="3" spans="1:5" x14ac:dyDescent="0.25">
      <c r="A3" s="2" t="s">
        <v>12</v>
      </c>
    </row>
    <row r="4" spans="1:5" x14ac:dyDescent="0.25">
      <c r="A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9" sqref="E19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3" t="s">
        <v>3</v>
      </c>
      <c r="B1" s="1" t="s">
        <v>0</v>
      </c>
      <c r="C1" s="1"/>
      <c r="D1" s="1"/>
      <c r="E1" s="1"/>
      <c r="F1" s="1"/>
    </row>
    <row r="2" spans="1:6" x14ac:dyDescent="0.25">
      <c r="A2" s="4" t="s">
        <v>4</v>
      </c>
      <c r="B2" t="s">
        <v>42</v>
      </c>
    </row>
    <row r="3" spans="1:6" x14ac:dyDescent="0.25">
      <c r="A3" s="4" t="s">
        <v>12</v>
      </c>
    </row>
    <row r="4" spans="1:6" x14ac:dyDescent="0.25">
      <c r="A4" s="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8.85546875" defaultRowHeight="15" x14ac:dyDescent="0.25"/>
  <cols>
    <col min="1" max="1" width="11.28515625" bestFit="1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3" t="s">
        <v>3</v>
      </c>
      <c r="B1" s="1" t="s">
        <v>0</v>
      </c>
      <c r="C1" s="1" t="s">
        <v>30</v>
      </c>
      <c r="D1" s="1" t="s">
        <v>27</v>
      </c>
      <c r="E1" s="1"/>
      <c r="F1" s="1"/>
    </row>
    <row r="2" spans="1:6" x14ac:dyDescent="0.25">
      <c r="A2" s="4" t="s">
        <v>4</v>
      </c>
      <c r="B2" t="s">
        <v>28</v>
      </c>
      <c r="C2" t="s">
        <v>29</v>
      </c>
      <c r="D2" t="s">
        <v>31</v>
      </c>
    </row>
    <row r="3" spans="1:6" x14ac:dyDescent="0.25">
      <c r="A3" s="4" t="s">
        <v>12</v>
      </c>
      <c r="C3" t="s">
        <v>32</v>
      </c>
    </row>
    <row r="4" spans="1:6" x14ac:dyDescent="0.25">
      <c r="A4" s="5" t="s">
        <v>9</v>
      </c>
      <c r="C4" s="6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23" sqref="L23"/>
    </sheetView>
  </sheetViews>
  <sheetFormatPr defaultColWidth="8.85546875" defaultRowHeight="15" x14ac:dyDescent="0.25"/>
  <cols>
    <col min="1" max="1" width="17.85546875" customWidth="1"/>
    <col min="2" max="2" width="11.42578125" bestFit="1" customWidth="1"/>
    <col min="3" max="3" width="13.85546875" bestFit="1" customWidth="1"/>
    <col min="4" max="4" width="16.7109375" bestFit="1" customWidth="1"/>
    <col min="5" max="5" width="15.7109375" bestFit="1" customWidth="1"/>
  </cols>
  <sheetData>
    <row r="1" spans="1:6" x14ac:dyDescent="0.25">
      <c r="A1" s="3" t="s">
        <v>3</v>
      </c>
      <c r="B1" s="1" t="s">
        <v>26</v>
      </c>
      <c r="C1" s="1" t="s">
        <v>0</v>
      </c>
      <c r="D1" s="1" t="s">
        <v>37</v>
      </c>
      <c r="E1" s="1"/>
      <c r="F1" s="1"/>
    </row>
    <row r="2" spans="1:6" x14ac:dyDescent="0.25">
      <c r="A2" s="4" t="s">
        <v>4</v>
      </c>
      <c r="B2" t="s">
        <v>40</v>
      </c>
      <c r="C2" t="s">
        <v>41</v>
      </c>
    </row>
    <row r="3" spans="1:6" x14ac:dyDescent="0.25">
      <c r="A3" s="4" t="s">
        <v>12</v>
      </c>
    </row>
    <row r="4" spans="1:6" x14ac:dyDescent="0.25">
      <c r="A4" s="5" t="s">
        <v>9</v>
      </c>
    </row>
    <row r="5" spans="1:6" x14ac:dyDescent="0.25">
      <c r="A5" t="s">
        <v>43</v>
      </c>
      <c r="B5">
        <v>0.12</v>
      </c>
      <c r="C5">
        <v>1980</v>
      </c>
    </row>
    <row r="6" spans="1:6" x14ac:dyDescent="0.25">
      <c r="A6" t="s">
        <v>44</v>
      </c>
      <c r="B6">
        <v>7.0000000000000007E-2</v>
      </c>
      <c r="C6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ColWidth="8.85546875" defaultRowHeight="15" x14ac:dyDescent="0.25"/>
  <cols>
    <col min="1" max="1" width="12.28515625" customWidth="1"/>
    <col min="2" max="2" width="23.140625" customWidth="1"/>
    <col min="3" max="3" width="21.42578125" bestFit="1" customWidth="1"/>
    <col min="4" max="4" width="13.140625" bestFit="1" customWidth="1"/>
    <col min="5" max="5" width="24.28515625" customWidth="1"/>
  </cols>
  <sheetData>
    <row r="1" spans="1:5" x14ac:dyDescent="0.25">
      <c r="A1" s="3" t="s">
        <v>3</v>
      </c>
      <c r="B1" s="1" t="s">
        <v>33</v>
      </c>
      <c r="C1" s="1" t="s">
        <v>0</v>
      </c>
      <c r="D1" s="1" t="s">
        <v>6</v>
      </c>
      <c r="E1" s="1" t="s">
        <v>37</v>
      </c>
    </row>
    <row r="2" spans="1:5" x14ac:dyDescent="0.25">
      <c r="A2" s="4" t="s">
        <v>4</v>
      </c>
      <c r="B2" t="s">
        <v>34</v>
      </c>
      <c r="C2" t="s">
        <v>45</v>
      </c>
      <c r="D2" t="s">
        <v>46</v>
      </c>
    </row>
    <row r="3" spans="1:5" x14ac:dyDescent="0.25">
      <c r="A3" s="4" t="s">
        <v>12</v>
      </c>
    </row>
    <row r="4" spans="1:5" x14ac:dyDescent="0.25">
      <c r="A4" s="5" t="s">
        <v>9</v>
      </c>
    </row>
    <row r="5" spans="1:5" x14ac:dyDescent="0.25">
      <c r="A5" t="s">
        <v>35</v>
      </c>
      <c r="B5">
        <v>0.9</v>
      </c>
      <c r="C5">
        <v>0.13</v>
      </c>
      <c r="D5">
        <v>6.0000000000000001E-3</v>
      </c>
      <c r="E5" t="s">
        <v>39</v>
      </c>
    </row>
    <row r="6" spans="1:5" x14ac:dyDescent="0.25">
      <c r="A6" t="s">
        <v>36</v>
      </c>
      <c r="B6">
        <v>0.872</v>
      </c>
      <c r="C6">
        <v>0.38</v>
      </c>
      <c r="D6">
        <v>0</v>
      </c>
      <c r="E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Blast Furnace</vt:lpstr>
      <vt:lpstr>Power Plant</vt:lpstr>
      <vt:lpstr>Heat Recovery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Samantha Tanzer - TBM</cp:lastModifiedBy>
  <dcterms:created xsi:type="dcterms:W3CDTF">2019-02-19T14:57:47Z</dcterms:created>
  <dcterms:modified xsi:type="dcterms:W3CDTF">2019-03-15T20:46:09Z</dcterms:modified>
</cp:coreProperties>
</file>