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C:\Users\qramadan\Downloads\Survey_ Fairness Analysis based on Software Design Models.csv (1)\"/>
    </mc:Choice>
  </mc:AlternateContent>
  <xr:revisionPtr revIDLastSave="0" documentId="13_ncr:1_{079B4862-C4E0-4106-A9D0-DB6CAC776C9F}" xr6:coauthVersionLast="36" xr6:coauthVersionMax="36" xr10:uidLastSave="{00000000-0000-0000-0000-000000000000}"/>
  <bookViews>
    <workbookView xWindow="0" yWindow="0" windowWidth="23040" windowHeight="10656" activeTab="5" xr2:uid="{86F1B69E-49B7-4E9B-B31F-02172D4CF515}"/>
  </bookViews>
  <sheets>
    <sheet name="Sheet2" sheetId="2" r:id="rId1"/>
    <sheet name="Task1" sheetId="1" r:id="rId2"/>
    <sheet name="Task2" sheetId="4" r:id="rId3"/>
    <sheet name="Task1 and Task2 " sheetId="5" r:id="rId4"/>
    <sheet name="Kappa" sheetId="6" r:id="rId5"/>
    <sheet name="kapa Fleiss" sheetId="7" r:id="rId6"/>
  </sheets>
  <definedNames>
    <definedName name="ExternalData_1" localSheetId="0" hidden="1">Sheet2!$A$1:$M$17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7" l="1"/>
  <c r="Q3" i="7" l="1"/>
  <c r="Q12" i="7" s="1"/>
  <c r="Q4" i="7"/>
  <c r="Q5" i="7"/>
  <c r="Q2" i="7"/>
  <c r="O10" i="7"/>
  <c r="P10" i="7"/>
  <c r="P3" i="7"/>
  <c r="P4" i="7"/>
  <c r="P5" i="7"/>
  <c r="O3" i="7"/>
  <c r="O4" i="7"/>
  <c r="O5" i="7"/>
  <c r="P2" i="7"/>
  <c r="O2" i="7"/>
  <c r="G19" i="6"/>
  <c r="H17" i="6"/>
  <c r="G17" i="6"/>
  <c r="G16" i="6"/>
  <c r="H15" i="6"/>
  <c r="G15" i="6"/>
  <c r="H3" i="6"/>
  <c r="H4" i="6"/>
  <c r="H5" i="6"/>
  <c r="H6" i="6"/>
  <c r="H7" i="6"/>
  <c r="H8" i="6"/>
  <c r="H9" i="6"/>
  <c r="H10" i="6"/>
  <c r="H11" i="6"/>
  <c r="H12" i="6"/>
  <c r="H13" i="6"/>
  <c r="H14" i="6"/>
  <c r="G3" i="6"/>
  <c r="G4" i="6"/>
  <c r="G5" i="6"/>
  <c r="G6" i="6"/>
  <c r="G7" i="6"/>
  <c r="G8" i="6"/>
  <c r="G9" i="6"/>
  <c r="G10" i="6"/>
  <c r="G11" i="6"/>
  <c r="G12" i="6"/>
  <c r="G13" i="6"/>
  <c r="G14" i="6"/>
  <c r="H2" i="6"/>
  <c r="G2" i="6"/>
  <c r="C2" i="1"/>
  <c r="C3" i="1"/>
  <c r="C4" i="1"/>
  <c r="C5" i="1"/>
  <c r="C6" i="1"/>
  <c r="C7" i="1"/>
  <c r="P7" i="7" l="1"/>
  <c r="O7" i="7"/>
  <c r="C6" i="4"/>
  <c r="C5" i="4"/>
  <c r="C4" i="4"/>
  <c r="C3" i="4"/>
  <c r="C2" i="4"/>
  <c r="O15" i="7" l="1"/>
  <c r="O9" i="7"/>
  <c r="J17" i="2"/>
  <c r="K17" i="2"/>
  <c r="L17" i="2"/>
  <c r="I17" i="2"/>
  <c r="H17" i="2"/>
  <c r="E17" i="2" l="1"/>
  <c r="E16" i="2"/>
  <c r="E15" i="2"/>
  <c r="D17" i="2"/>
  <c r="D16" i="2"/>
  <c r="D15" i="2"/>
  <c r="C17" i="2"/>
  <c r="C16" i="2"/>
  <c r="C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FDBE30-4AB1-43ED-934F-E4C54903B1E8}" keepAlive="1" name="Query - Survey_ Fairness Analysis based on Software Design Models" description="Connection to the 'Survey_ Fairness Analysis based on Software Design Models' query in the workbook." type="5" refreshedVersion="6" background="1" saveData="1">
    <dbPr connection="Provider=Microsoft.Mashup.OleDb.1;Data Source=$Workbook$;Location=Survey_ Fairness Analysis based on Software Design Models;Extended Properties=&quot;&quot;" command="SELECT * FROM [Survey_ Fairness Analysis based on Software Design Models]"/>
  </connection>
</connections>
</file>

<file path=xl/sharedStrings.xml><?xml version="1.0" encoding="utf-8"?>
<sst xmlns="http://schemas.openxmlformats.org/spreadsheetml/2006/main" count="217" uniqueCount="97">
  <si>
    <t>Timestamp</t>
  </si>
  <si>
    <t>Please select your fied of study.</t>
  </si>
  <si>
    <t>What is your expertise in UML modeling?</t>
  </si>
  <si>
    <t>What is your expertise in UML state machine diagrams?</t>
  </si>
  <si>
    <t>What is your expertise in software fairness?</t>
  </si>
  <si>
    <t>Concerning Table 1 and Figure A, is it be possible that the bank system discriminates against individuals on the basis of their protected characteristics, when deciding on a free bank account application?</t>
  </si>
  <si>
    <t>If your answer to the previous question was Yes, please specify how many cases of discrimination did you find and describe each of them shortly.</t>
  </si>
  <si>
    <t xml:space="preserve">Case 1: Due to a data flow for the "income", the system indirectly discriminates between individuals on the basis of their "age" when deciding about a free account application. </t>
  </si>
  <si>
    <t xml:space="preserve">Case 2:  Due to a data flow for the "income", the system indirectly discriminates between individuals on the basis of their "healthy" attribute when deciding about a free account application. </t>
  </si>
  <si>
    <t xml:space="preserve">Case 3: Due to the direct usage of "goodCreditHistory", the system directly discriminates between individuals on the basis of their "age" when deciding about a free account application. </t>
  </si>
  <si>
    <t xml:space="preserve">Case 4:  Due to a data flow for the "healthy", the system indirectly discriminates between individuals on the basis of their "healthy" attribute when deciding about a free account application. </t>
  </si>
  <si>
    <t xml:space="preserve">Case 5: Due to a data flow for the "healthy", the system indirectly discriminates between individuals on the basis of the "age" attribute when deciding about a free account application. </t>
  </si>
  <si>
    <t>Do you have any comments regarding our survey? If yes, please specify it here.</t>
  </si>
  <si>
    <t>2020/12/11 12:27:16 PM GMT+1</t>
  </si>
  <si>
    <t>Web and Data science</t>
  </si>
  <si>
    <t>Yes</t>
  </si>
  <si>
    <t xml:space="preserve">The good credit history depends on the income, which is a proxy for age and health and therefore affects the hasfreeaccount decision </t>
  </si>
  <si>
    <t/>
  </si>
  <si>
    <t>2020/12/11 12:28:22 PM GMT+1</t>
  </si>
  <si>
    <t>Mathematical modelling of Complex System</t>
  </si>
  <si>
    <t>No</t>
  </si>
  <si>
    <t>I don't know</t>
  </si>
  <si>
    <t>2020/12/11 12:30:55 PM GMT+1</t>
  </si>
  <si>
    <t>Web Science</t>
  </si>
  <si>
    <t xml:space="preserve">income is a proxy for health and age and that's why it affects the history of the credits </t>
  </si>
  <si>
    <t>2020/12/15 12:03:28 PM GMT+1</t>
  </si>
  <si>
    <t>Informatik</t>
  </si>
  <si>
    <t>When you want to apply for a free credit card, you must be health and rich in order earn 70 points from the other methods.</t>
  </si>
  <si>
    <t>2020/12/15 12:04:00 PM GMT+1</t>
  </si>
  <si>
    <t>4 in Liveassurance directly, in free account indirectly through live assurance (points). In  credit card indirectly through free account. In credit card through income(proxy)</t>
  </si>
  <si>
    <t>2020/12/15 7:49:02 PM GMT+1</t>
  </si>
  <si>
    <t>2020/12/15 7:57:10 PM GMT+1</t>
  </si>
  <si>
    <t>2020/12/18 10:06:14 AM GMT+1</t>
  </si>
  <si>
    <t>2020/12/24 12:39:29 AM GMT+1</t>
  </si>
  <si>
    <t>2020/12/24 9:14:26 AM GMT+1</t>
  </si>
  <si>
    <t>2021/01/04 10:45:44 AM GMT+1</t>
  </si>
  <si>
    <t>2 Cases: free account relies on own points, more points are more likely for healthy applicants because they can get a life insurance or people with high income because they can get a credit card (assuming the action in the credit card state is a mistake, otherwise there is also a direct dependency, as you can also get a free account by applying for a credit card under direct use of income)</t>
  </si>
  <si>
    <t>is the free account action in credit card a mistake or on purpose?</t>
  </si>
  <si>
    <t>2021/01/04 5:32:39 PM GMT+1</t>
  </si>
  <si>
    <t>discrimination of people how have an income under 2500 and a badCreditHistory</t>
  </si>
  <si>
    <t>2021/01/07 11:35:14 PM GMT+1</t>
  </si>
  <si>
    <t>assumptions: each application can be verified only once AND the state machine contains all possible applications.
Deduction: free account is accepted 
=&gt; applicant fulfills [ownPoints &gt;= 70]
=&gt; credit card application is accepted AND life insurance application is accepted
=&gt; applicant fulfills [income&gt;=2500] AND applicant fulfills [healthy == true]
If the application for free account is accepted, we can assume that we have three applications accepted in total and each application discriminates against protected characteristics:
1. life insurance application discriminates directly against protected characteristic "healthy" and indirectly (via "healthy") against protected characteristic "age"
2. credit card application discriminates indirectly (via "income") against protected characteristics "healthy" and "age"
3. free account application discriminates against "healthy" and "age" via the other two applications (but not by itself)</t>
  </si>
  <si>
    <t>mean</t>
  </si>
  <si>
    <t>median</t>
  </si>
  <si>
    <t>st.dev</t>
  </si>
  <si>
    <t>Reported by</t>
  </si>
  <si>
    <t xml:space="preserve">Discrimination case </t>
  </si>
  <si>
    <t>Percentage of paticipants</t>
  </si>
  <si>
    <t>Case1:  against= "age", source= "income", through = Data Flow</t>
  </si>
  <si>
    <t>Case2: against = "age", source= "healthy", through= Data Flow</t>
  </si>
  <si>
    <t>Case3: against "healthly", source="income", through= Data Flow</t>
  </si>
  <si>
    <t>Case4: against "healthy", source= "healthy", through= Data Flow</t>
  </si>
  <si>
    <t>Case6: against= "healthy", source= "goodCreditHistory", through= Direct Usage</t>
  </si>
  <si>
    <t>Case5: against= "age", source= "goodCreditHistory", through= Direct Usage</t>
  </si>
  <si>
    <t>Case</t>
  </si>
  <si>
    <t>participants</t>
  </si>
  <si>
    <t>percentage</t>
  </si>
  <si>
    <t>Manually Detected</t>
  </si>
  <si>
    <t>Vote for discrimination</t>
  </si>
  <si>
    <t xml:space="preserve">Participant </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</si>
  <si>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</si>
  <si>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</si>
  <si>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</si>
  <si>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</si>
  <si>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</si>
  <si>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</si>
  <si>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</si>
  <si>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</si>
  <si>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</si>
  <si>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</si>
  <si>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</si>
  <si>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</si>
  <si>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</si>
  <si>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Case1</t>
  </si>
  <si>
    <t>Case2</t>
  </si>
  <si>
    <t>Case3</t>
  </si>
  <si>
    <t>Case4</t>
  </si>
  <si>
    <t>Case5</t>
  </si>
  <si>
    <t>Number of 0s</t>
  </si>
  <si>
    <t>Number of 1s</t>
  </si>
  <si>
    <t>Total</t>
  </si>
  <si>
    <t>Pe</t>
  </si>
  <si>
    <t>Participant1</t>
  </si>
  <si>
    <t>Participant2</t>
  </si>
  <si>
    <t>Participant3</t>
  </si>
  <si>
    <t>Participant4</t>
  </si>
  <si>
    <t>Participant5</t>
  </si>
  <si>
    <t>Participant6</t>
  </si>
  <si>
    <t>Participant7</t>
  </si>
  <si>
    <t>Participant8</t>
  </si>
  <si>
    <t>Participant9</t>
  </si>
  <si>
    <t>Participant10</t>
  </si>
  <si>
    <t>Participant11</t>
  </si>
  <si>
    <t>Participant12</t>
  </si>
  <si>
    <t>Participant13</t>
  </si>
  <si>
    <t>P0</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</si>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</sst>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0" fontId="0" fillId="0" borderId="0" xfId="0" applyAlignment="1">
      <alignment horizontal="center"/>
    </xf>
    <xf numFmtId="0" fontId="1" fillId="0" borderId="0" xfId="0" applyNumberFormat="1" applyFont="1" applyAlignment="1">
      <alignment horizontal="right"/>
    </xf>
    <xf numFmtId="0" fontId="1" fillId="0" borderId="0" xfId="0" applyFont="1"/>
    <xf numFmtId="9" fontId="0" fillId="0" borderId="0" xfId="0" applyNumberFormat="1"/>
    <xf numFmtId="0" fontId="0" fillId="0" borderId="0" xfId="0" applyAlignment="1">
      <alignment wrapText="1"/>
    </xf>
    <xf numFmtId="49" fontId="0" fillId="0" borderId="0" xfId="0" applyNumberFormat="1"/>
    <xf numFmtId="0" fontId="0" fillId="0" borderId="0" xfId="0" applyNumberFormat="1" applyAlignment="1">
      <alignment horizontal="center"/>
    </xf>
    <xf numFmtId="9" fontId="0" fillId="0" borderId="0" xfId="0" applyNumberFormat="1" applyAlignment="1">
      <alignment horizontal="center"/>
    </xf>
    <xf numFmtId="0" fontId="0" fillId="0" borderId="0" xfId="0" applyAlignment="1">
      <alignment vertical="top"/>
    </xf>
    <xf numFmtId="1" fontId="0" fillId="0" borderId="0" xfId="0" applyNumberFormat="1" applyAlignment="1">
      <alignment horizontal="center" vertical="top"/>
    </xf>
    <xf numFmtId="9" fontId="0" fillId="0" borderId="0" xfId="0" applyNumberFormat="1" applyAlignment="1">
      <alignment horizontal="center" vertical="top"/>
    </xf>
    <xf numFmtId="0" fontId="0" fillId="0" borderId="0" xfId="0" applyAlignment="1">
      <alignment horizontal="center" vertical="top"/>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0"/>
          <c:order val="0"/>
          <c:tx>
            <c:strRef>
              <c:f>Task1!$C$1</c:f>
              <c:strCache>
                <c:ptCount val="1"/>
                <c:pt idx="0">
                  <c:v>Percentage of paticipants</c:v>
                </c:pt>
              </c:strCache>
            </c:strRef>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Task1!$A$2:$A$7</c:f>
              <c:strCache>
                <c:ptCount val="6"/>
                <c:pt idx="0">
                  <c:v>Case1:  against= "age", source= "income", through = Data Flow</c:v>
                </c:pt>
                <c:pt idx="1">
                  <c:v>Case2: against = "age", source= "healthy", through= Data Flow</c:v>
                </c:pt>
                <c:pt idx="2">
                  <c:v>Case3: against "healthly", source="income", through= Data Flow</c:v>
                </c:pt>
                <c:pt idx="3">
                  <c:v>Case4: against "healthy", source= "healthy", through= Data Flow</c:v>
                </c:pt>
                <c:pt idx="4">
                  <c:v>Case5: against= "age", source= "goodCreditHistory", through= Direct Usage</c:v>
                </c:pt>
                <c:pt idx="5">
                  <c:v>Case6: against= "healthy", source= "goodCreditHistory", through= Direct Usage</c:v>
                </c:pt>
              </c:strCache>
            </c:strRef>
          </c:cat>
          <c:val>
            <c:numRef>
              <c:f>Task1!$C$2:$C$7</c:f>
              <c:numCache>
                <c:formatCode>0%</c:formatCode>
                <c:ptCount val="6"/>
                <c:pt idx="0">
                  <c:v>0.53846153846153844</c:v>
                </c:pt>
                <c:pt idx="1">
                  <c:v>0.23076923076923078</c:v>
                </c:pt>
                <c:pt idx="2">
                  <c:v>0.53846153846153844</c:v>
                </c:pt>
                <c:pt idx="3">
                  <c:v>0.30769230769230771</c:v>
                </c:pt>
                <c:pt idx="4">
                  <c:v>0.15384615384615385</c:v>
                </c:pt>
                <c:pt idx="5">
                  <c:v>7.6923076923076927E-2</c:v>
                </c:pt>
              </c:numCache>
            </c:numRef>
          </c:val>
          <c:extLst>
            <c:ext xmlns:c16="http://schemas.microsoft.com/office/drawing/2014/chart" uri="{C3380CC4-5D6E-409C-BE32-E72D297353CC}">
              <c16:uniqueId val="{00000000-DBC4-47F2-9B62-9C6A9E38297C}"/>
            </c:ext>
          </c:extLst>
        </c:ser>
        <c:dLbls>
          <c:showLegendKey val="0"/>
          <c:showVal val="0"/>
          <c:showCatName val="0"/>
          <c:showSerName val="0"/>
          <c:showPercent val="0"/>
          <c:showBubbleSize val="0"/>
        </c:dLbls>
        <c:gapWidth val="100"/>
        <c:axId val="2108728495"/>
        <c:axId val="2059269743"/>
      </c:barChart>
      <c:catAx>
        <c:axId val="21087284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en-US"/>
          </a:p>
        </c:txPr>
        <c:crossAx val="2059269743"/>
        <c:crosses val="autoZero"/>
        <c:auto val="1"/>
        <c:lblAlgn val="ctr"/>
        <c:lblOffset val="100"/>
        <c:noMultiLvlLbl val="0"/>
      </c:catAx>
      <c:valAx>
        <c:axId val="2059269743"/>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en-US"/>
          </a:p>
        </c:txPr>
        <c:crossAx val="2108728495"/>
        <c:crosses val="autoZero"/>
        <c:crossBetween val="between"/>
      </c:valAx>
      <c:spPr>
        <a:noFill/>
        <a:ln>
          <a:noFill/>
        </a:ln>
        <a:effectLst/>
      </c:spPr>
    </c:plotArea>
    <c:legend>
      <c:legendPos val="b"/>
      <c:layout>
        <c:manualLayout>
          <c:xMode val="edge"/>
          <c:yMode val="edge"/>
          <c:x val="0.5234433886158727"/>
          <c:y val="0.85858917794240786"/>
          <c:w val="0.26695347947998982"/>
          <c:h val="9.246528401662133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Task2!$C$1</c:f>
              <c:strCache>
                <c:ptCount val="1"/>
                <c:pt idx="0">
                  <c:v>percentage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Task2!$A$2:$A$6</c:f>
              <c:strCache>
                <c:ptCount val="5"/>
                <c:pt idx="0">
                  <c:v>Case1:  against= "age", source= "income", through = Data Flow</c:v>
                </c:pt>
                <c:pt idx="1">
                  <c:v>Case2: against = "age", source= "healthy", through= Data Flow</c:v>
                </c:pt>
                <c:pt idx="2">
                  <c:v>Case3: against "healthly", source="income", through= Data Flow</c:v>
                </c:pt>
                <c:pt idx="3">
                  <c:v>Case4: against "healthy", source= "healthy", through= Data Flow</c:v>
                </c:pt>
                <c:pt idx="4">
                  <c:v>Case5: against= "age", source= "goodCreditHistory", through= Direct Usage</c:v>
                </c:pt>
              </c:strCache>
            </c:strRef>
          </c:cat>
          <c:val>
            <c:numRef>
              <c:f>Task2!$C$2:$C$6</c:f>
              <c:numCache>
                <c:formatCode>0%</c:formatCode>
                <c:ptCount val="5"/>
                <c:pt idx="0">
                  <c:v>0.53846153846153844</c:v>
                </c:pt>
                <c:pt idx="1">
                  <c:v>0.76923076923076927</c:v>
                </c:pt>
                <c:pt idx="2">
                  <c:v>0.69230769230769229</c:v>
                </c:pt>
                <c:pt idx="3">
                  <c:v>0.61538461538461542</c:v>
                </c:pt>
                <c:pt idx="4">
                  <c:v>0.53846153846153844</c:v>
                </c:pt>
              </c:numCache>
            </c:numRef>
          </c:val>
          <c:extLst>
            <c:ext xmlns:c16="http://schemas.microsoft.com/office/drawing/2014/chart" uri="{C3380CC4-5D6E-409C-BE32-E72D297353CC}">
              <c16:uniqueId val="{00000000-1612-4C83-8C3A-8BA8958BBF21}"/>
            </c:ext>
          </c:extLst>
        </c:ser>
        <c:dLbls>
          <c:showLegendKey val="0"/>
          <c:showVal val="0"/>
          <c:showCatName val="0"/>
          <c:showSerName val="0"/>
          <c:showPercent val="0"/>
          <c:showBubbleSize val="0"/>
        </c:dLbls>
        <c:gapWidth val="75"/>
        <c:overlap val="40"/>
        <c:axId val="1742946560"/>
        <c:axId val="1745241360"/>
      </c:barChart>
      <c:catAx>
        <c:axId val="17429465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241360"/>
        <c:crosses val="autoZero"/>
        <c:auto val="1"/>
        <c:lblAlgn val="ctr"/>
        <c:lblOffset val="100"/>
        <c:noMultiLvlLbl val="0"/>
      </c:catAx>
      <c:valAx>
        <c:axId val="174524136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94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'Task1 and Task2 '!$B$1</c:f>
              <c:strCache>
                <c:ptCount val="1"/>
                <c:pt idx="0">
                  <c:v>Manually Detected</c:v>
                </c:pt>
              </c:strCache>
            </c:strRef>
          </c:tx>
          <c:spPr>
            <a:pattFill prst="pct20">
              <a:fgClr>
                <a:schemeClr val="bg1">
                  <a:lumMod val="50000"/>
                </a:schemeClr>
              </a:fgClr>
              <a:bgClr>
                <a:schemeClr val="bg1"/>
              </a:bgClr>
            </a:patt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and Task2 '!$A$2:$A$7</c:f>
              <c:strCache>
                <c:ptCount val="6"/>
                <c:pt idx="0">
                  <c:v>Case1:  against= "age", source= "income", through = Data Flow</c:v>
                </c:pt>
                <c:pt idx="1">
                  <c:v>Case2: against = "age", source= "healthy", through= Data Flow</c:v>
                </c:pt>
                <c:pt idx="2">
                  <c:v>Case3: against "healthly", source="income", through= Data Flow</c:v>
                </c:pt>
                <c:pt idx="3">
                  <c:v>Case4: against "healthy", source= "healthy", through= Data Flow</c:v>
                </c:pt>
                <c:pt idx="4">
                  <c:v>Case5: against= "age", source= "goodCreditHistory", through= Direct Usage</c:v>
                </c:pt>
                <c:pt idx="5">
                  <c:v>Case6: against= "healthy", source= "goodCreditHistory", through= Direct Usage</c:v>
                </c:pt>
              </c:strCache>
            </c:strRef>
          </c:cat>
          <c:val>
            <c:numRef>
              <c:f>'Task1 and Task2 '!$B$2:$B$7</c:f>
              <c:numCache>
                <c:formatCode>0%</c:formatCode>
                <c:ptCount val="6"/>
                <c:pt idx="0">
                  <c:v>0.54</c:v>
                </c:pt>
                <c:pt idx="1">
                  <c:v>0.23</c:v>
                </c:pt>
                <c:pt idx="2">
                  <c:v>0.54</c:v>
                </c:pt>
                <c:pt idx="3">
                  <c:v>0.31</c:v>
                </c:pt>
                <c:pt idx="4">
                  <c:v>0.15</c:v>
                </c:pt>
                <c:pt idx="5">
                  <c:v>0.08</c:v>
                </c:pt>
              </c:numCache>
            </c:numRef>
          </c:val>
          <c:extLst>
            <c:ext xmlns:c16="http://schemas.microsoft.com/office/drawing/2014/chart" uri="{C3380CC4-5D6E-409C-BE32-E72D297353CC}">
              <c16:uniqueId val="{00000000-23F4-4C60-9F67-776B722F9474}"/>
            </c:ext>
          </c:extLst>
        </c:ser>
        <c:ser>
          <c:idx val="1"/>
          <c:order val="1"/>
          <c:tx>
            <c:strRef>
              <c:f>'Task1 and Task2 '!$C$1</c:f>
              <c:strCache>
                <c:ptCount val="1"/>
                <c:pt idx="0">
                  <c:v>Vote for discrimination</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and Task2 '!$A$2:$A$7</c:f>
              <c:strCache>
                <c:ptCount val="6"/>
                <c:pt idx="0">
                  <c:v>Case1:  against= "age", source= "income", through = Data Flow</c:v>
                </c:pt>
                <c:pt idx="1">
                  <c:v>Case2: against = "age", source= "healthy", through= Data Flow</c:v>
                </c:pt>
                <c:pt idx="2">
                  <c:v>Case3: against "healthly", source="income", through= Data Flow</c:v>
                </c:pt>
                <c:pt idx="3">
                  <c:v>Case4: against "healthy", source= "healthy", through= Data Flow</c:v>
                </c:pt>
                <c:pt idx="4">
                  <c:v>Case5: against= "age", source= "goodCreditHistory", through= Direct Usage</c:v>
                </c:pt>
                <c:pt idx="5">
                  <c:v>Case6: against= "healthy", source= "goodCreditHistory", through= Direct Usage</c:v>
                </c:pt>
              </c:strCache>
            </c:strRef>
          </c:cat>
          <c:val>
            <c:numRef>
              <c:f>'Task1 and Task2 '!$C$2:$C$7</c:f>
              <c:numCache>
                <c:formatCode>0%</c:formatCode>
                <c:ptCount val="6"/>
                <c:pt idx="0">
                  <c:v>0.54</c:v>
                </c:pt>
                <c:pt idx="1">
                  <c:v>0.77</c:v>
                </c:pt>
                <c:pt idx="2">
                  <c:v>0.69</c:v>
                </c:pt>
                <c:pt idx="3">
                  <c:v>0.62</c:v>
                </c:pt>
                <c:pt idx="4">
                  <c:v>0.54</c:v>
                </c:pt>
              </c:numCache>
            </c:numRef>
          </c:val>
          <c:extLst>
            <c:ext xmlns:c16="http://schemas.microsoft.com/office/drawing/2014/chart" uri="{C3380CC4-5D6E-409C-BE32-E72D297353CC}">
              <c16:uniqueId val="{00000001-23F4-4C60-9F67-776B722F9474}"/>
            </c:ext>
          </c:extLst>
        </c:ser>
        <c:dLbls>
          <c:dLblPos val="inEnd"/>
          <c:showLegendKey val="0"/>
          <c:showVal val="1"/>
          <c:showCatName val="0"/>
          <c:showSerName val="0"/>
          <c:showPercent val="0"/>
          <c:showBubbleSize val="0"/>
        </c:dLbls>
        <c:gapWidth val="182"/>
        <c:axId val="32734448"/>
        <c:axId val="1895655456"/>
      </c:barChart>
      <c:catAx>
        <c:axId val="327344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10" b="0" i="0" u="none" strike="noStrike" kern="1200" baseline="0">
                <a:solidFill>
                  <a:schemeClr val="tx1"/>
                </a:solidFill>
                <a:latin typeface="+mn-lt"/>
                <a:ea typeface="+mn-ea"/>
                <a:cs typeface="+mn-cs"/>
              </a:defRPr>
            </a:pPr>
            <a:endParaRPr lang="en-US"/>
          </a:p>
        </c:txPr>
        <c:crossAx val="1895655456"/>
        <c:crosses val="autoZero"/>
        <c:auto val="1"/>
        <c:lblAlgn val="ctr"/>
        <c:lblOffset val="100"/>
        <c:noMultiLvlLbl val="0"/>
      </c:catAx>
      <c:valAx>
        <c:axId val="18956554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en-US"/>
          </a:p>
        </c:txPr>
        <c:crossAx val="32734448"/>
        <c:crosses val="autoZero"/>
        <c:crossBetween val="between"/>
      </c:valAx>
      <c:spPr>
        <a:noFill/>
        <a:ln>
          <a:noFill/>
        </a:ln>
        <a:effectLst/>
      </c:spPr>
    </c:plotArea>
    <c:legend>
      <c:legendPos val="b"/>
      <c:layout>
        <c:manualLayout>
          <c:xMode val="edge"/>
          <c:yMode val="edge"/>
          <c:x val="0.40947292754355041"/>
          <c:y val="0.88739038677894566"/>
          <c:w val="0.32783810899366134"/>
          <c:h val="6.8115431059165815E-2"/>
        </c:manualLayout>
      </c:layout>
      <c:overlay val="0"/>
      <c:spPr>
        <a:no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127380</xdr:colOff>
      <xdr:row>10</xdr:row>
      <xdr:rowOff>12444</xdr:rowOff>
    </xdr:from>
    <xdr:to>
      <xdr:col>21</xdr:col>
      <xdr:colOff>272143</xdr:colOff>
      <xdr:row>25</xdr:row>
      <xdr:rowOff>106913</xdr:rowOff>
    </xdr:to>
    <xdr:graphicFrame macro="">
      <xdr:nvGraphicFramePr>
        <xdr:cNvPr id="5" name="Chart 4">
          <a:extLst>
            <a:ext uri="{FF2B5EF4-FFF2-40B4-BE49-F238E27FC236}">
              <a16:creationId xmlns:a16="http://schemas.microsoft.com/office/drawing/2014/main" id="{3E557296-0462-4DA2-BBBD-94A9364BB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4061459</xdr:colOff>
      <xdr:row>8</xdr:row>
      <xdr:rowOff>174307</xdr:rowOff>
    </xdr:from>
    <xdr:to>
      <xdr:col>16</xdr:col>
      <xdr:colOff>228600</xdr:colOff>
      <xdr:row>25</xdr:row>
      <xdr:rowOff>173355</xdr:rowOff>
    </xdr:to>
    <xdr:graphicFrame macro="">
      <xdr:nvGraphicFramePr>
        <xdr:cNvPr id="2" name="Chart 1">
          <a:extLst>
            <a:ext uri="{FF2B5EF4-FFF2-40B4-BE49-F238E27FC236}">
              <a16:creationId xmlns:a16="http://schemas.microsoft.com/office/drawing/2014/main" id="{B1ADABE0-AD22-4933-B5EF-FAA4569F6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1009650</xdr:colOff>
      <xdr:row>11</xdr:row>
      <xdr:rowOff>66677</xdr:rowOff>
    </xdr:from>
    <xdr:to>
      <xdr:col>14</xdr:col>
      <xdr:colOff>192768</xdr:colOff>
      <xdr:row>35</xdr:row>
      <xdr:rowOff>68036</xdr:rowOff>
    </xdr:to>
    <xdr:graphicFrame macro="">
      <xdr:nvGraphicFramePr>
        <xdr:cNvPr id="2" name="Chart 1">
          <a:extLst>
            <a:ext uri="{FF2B5EF4-FFF2-40B4-BE49-F238E27FC236}">
              <a16:creationId xmlns:a16="http://schemas.microsoft.com/office/drawing/2014/main" id="{969EA8F0-2AEC-4E9B-804E-BBB55506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B20F45-4F62-44B2-BF63-0F2284327EF5}" autoFormatId="16" applyNumberFormats="0" applyBorderFormats="0" applyFontFormats="0" applyPatternFormats="0" applyAlignmentFormats="0" applyWidthHeightFormats="0">
  <queryTableRefresh nextId="14">
    <queryTableFields count="13">
      <queryTableField id="1" name="Timestamp" tableColumnId="1"/>
      <queryTableField id="2" name="Please select your fied of study." tableColumnId="2"/>
      <queryTableField id="3" name="What is your expertise in UML modeling?" tableColumnId="3"/>
      <queryTableField id="4" name="What is your expertise in UML state machine diagrams?" tableColumnId="4"/>
      <queryTableField id="5" name="What is your expertise in software fairness?" tableColumnId="5"/>
      <queryTableField id="6" name="Concerning Table 1 and Figure A, is it be possible that the bank system discriminates against individuals on the basis of their protected characteristics, when deciding on a free bank account application?" tableColumnId="6"/>
      <queryTableField id="7" name="If your answer to the previous question was Yes, please specify how many cases of discrimination did you find and describe each of them shortly." tableColumnId="7"/>
      <queryTableField id="8" name="Case 1: Due to a data flow for the &quot;income&quot;, the system indirectly discriminates between individuals on the basis of their &quot;age&quot; when deciding about a free account application. " tableColumnId="8"/>
      <queryTableField id="9" name="Case 2:  Due to a data flow for the &quot;income&quot;, the system indirectly discriminates between individuals on the basis of their &quot;healthy&quot; attribute when deciding about a free account application. " tableColumnId="9"/>
      <queryTableField id="10" name="Case 3: Due to the direct usage of &quot;goodCreditHistory&quot;, the system directly discriminates between individuals on the basis of their &quot;age&quot; when deciding about a free account application. " tableColumnId="10"/>
      <queryTableField id="11" name="Case 4:  Due to a data flow for the &quot;healthy&quot;, the system indirectly discriminates between individuals on the basis of their &quot;healthy&quot; attribute when deciding about a free account application. " tableColumnId="11"/>
      <queryTableField id="12" name="Case 5: Due to a data flow for the &quot;healthy&quot;, the system indirectly discriminates between individuals on the basis of the &quot;age&quot; attribute when deciding about a free account application. " tableColumnId="12"/>
      <queryTableField id="13" name="Do you have any comments regarding our survey? If yes, please specify it here."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B8614-D18A-4187-B9E8-4ED1D3BAA40B}" name="Survey__Fairness_Analysis_based_on_Software_Design_Models" displayName="Survey__Fairness_Analysis_based_on_Software_Design_Models" ref="A1:M17" tableType="queryTable" totalsRowShown="0">
  <autoFilter ref="A1:M17" xr:uid="{4DD4133F-99B2-4CC3-8390-268BB3C5DB1E}"/>
  <tableColumns count="13">
    <tableColumn id="1" xr3:uid="{24998C30-A9B1-4DB1-9665-F41B45B60E9A}" uniqueName="1" name="Timestamp" queryTableFieldId="1" dataDxfId="9"/>
    <tableColumn id="2" xr3:uid="{EEE837BA-CEE8-4D38-B14A-D40B2120AF0B}" uniqueName="2" name="Please select your fied of study." queryTableFieldId="2" dataDxfId="8"/>
    <tableColumn id="3" xr3:uid="{E022F7AD-7E2C-43E4-8291-5F47C0003EBD}" uniqueName="3" name="What is your expertise in UML modeling?" queryTableFieldId="3"/>
    <tableColumn id="4" xr3:uid="{57CD3E20-DEC4-444E-96D7-38764BCD81FB}" uniqueName="4" name="What is your expertise in UML state machine diagrams?" queryTableFieldId="4"/>
    <tableColumn id="5" xr3:uid="{C4FA88B5-D052-4368-892F-9A891F5E672B}" uniqueName="5" name="What is your expertise in software fairness?" queryTableFieldId="5"/>
    <tableColumn id="6" xr3:uid="{89CD34CA-2B74-4289-8E15-73B971CB2ECC}" uniqueName="6" name="Concerning Table 1 and Figure A, is it be possible that the bank system discriminates against individuals on the basis of their protected characteristics, when deciding on a free bank account application?" queryTableFieldId="6" dataDxfId="7"/>
    <tableColumn id="7" xr3:uid="{66C93710-3610-4898-8BC3-EC128DCE2F5B}" uniqueName="7" name="If your answer to the previous question was Yes, please specify how many cases of discrimination did you find and describe each of them shortly." queryTableFieldId="7" dataDxfId="6"/>
    <tableColumn id="8" xr3:uid="{199783DF-B3F9-4D44-A210-FC29271EEAD8}" uniqueName="8" name="Case 1: Due to a data flow for the &quot;income&quot;, the system indirectly discriminates between individuals on the basis of their &quot;age&quot; when deciding about a free account application. " queryTableFieldId="8" dataDxfId="5"/>
    <tableColumn id="9" xr3:uid="{180E99CC-A1AE-4575-BBAE-45CBEE75C68C}" uniqueName="9" name="Case 2:  Due to a data flow for the &quot;income&quot;, the system indirectly discriminates between individuals on the basis of their &quot;healthy&quot; attribute when deciding about a free account application. " queryTableFieldId="9" dataDxfId="4"/>
    <tableColumn id="10" xr3:uid="{A7F9A5DA-F188-43B2-8611-2BB235054043}" uniqueName="10" name="Case 3: Due to the direct usage of &quot;goodCreditHistory&quot;, the system directly discriminates between individuals on the basis of their &quot;age&quot; when deciding about a free account application. " queryTableFieldId="10" dataDxfId="3"/>
    <tableColumn id="11" xr3:uid="{4D6C3EEE-1ACC-4969-AED5-0526EBC69432}" uniqueName="11" name="Case 4:  Due to a data flow for the &quot;healthy&quot;, the system indirectly discriminates between individuals on the basis of their &quot;healthy&quot; attribute when deciding about a free account application. " queryTableFieldId="11" dataDxfId="2"/>
    <tableColumn id="12" xr3:uid="{7C795A80-EEC2-4D1E-A804-EB3ADDE104F6}" uniqueName="12" name="Case 5: Due to a data flow for the &quot;healthy&quot;, the system indirectly discriminates between individuals on the basis of the &quot;age&quot; attribute when deciding about a free account application. " queryTableFieldId="12" dataDxfId="1"/>
    <tableColumn id="13" xr3:uid="{DA0C719D-DA8F-4121-A861-94E83B08635F}" uniqueName="13" name="Do you have any comments regarding our survey? If yes, please specify it her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17A7-5C1F-45E1-8EE3-AE212559D839}">
  <dimension ref="A1:M17"/>
  <sheetViews>
    <sheetView topLeftCell="K1" zoomScale="93" workbookViewId="0">
      <selection activeCell="L10" sqref="L10"/>
    </sheetView>
  </sheetViews>
  <sheetFormatPr defaultRowHeight="14.4" x14ac:dyDescent="0.3"/>
  <cols>
    <col min="1" max="1" width="28.109375" bestFit="1" customWidth="1"/>
    <col min="2" max="2" width="37.33203125" bestFit="1" customWidth="1"/>
    <col min="3" max="3" width="38.109375" bestFit="1" customWidth="1"/>
    <col min="4" max="4" width="50.44140625" bestFit="1" customWidth="1"/>
    <col min="5" max="5" width="40.109375" bestFit="1" customWidth="1"/>
    <col min="6" max="7" width="80.88671875" bestFit="1" customWidth="1"/>
    <col min="8" max="8" width="103.6640625" customWidth="1"/>
    <col min="9" max="9" width="79.88671875" customWidth="1"/>
    <col min="10" max="10" width="80.88671875" bestFit="1" customWidth="1"/>
    <col min="11" max="11" width="119.88671875" customWidth="1"/>
    <col min="12" max="12" width="80.88671875" bestFit="1" customWidth="1"/>
    <col min="13" max="13" width="70.66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s="1" t="s">
        <v>13</v>
      </c>
      <c r="B2" s="1" t="s">
        <v>14</v>
      </c>
      <c r="C2">
        <v>3</v>
      </c>
      <c r="D2">
        <v>4</v>
      </c>
      <c r="E2">
        <v>3</v>
      </c>
      <c r="F2" s="1" t="s">
        <v>15</v>
      </c>
      <c r="G2" s="1" t="s">
        <v>16</v>
      </c>
      <c r="H2" s="7" t="s">
        <v>15</v>
      </c>
      <c r="I2" s="1" t="s">
        <v>15</v>
      </c>
      <c r="J2" s="1" t="s">
        <v>15</v>
      </c>
      <c r="K2" s="1" t="s">
        <v>15</v>
      </c>
      <c r="L2" s="1" t="s">
        <v>15</v>
      </c>
      <c r="M2" s="1" t="s">
        <v>17</v>
      </c>
    </row>
    <row r="3" spans="1:13" x14ac:dyDescent="0.3">
      <c r="A3" s="1" t="s">
        <v>18</v>
      </c>
      <c r="B3" s="1" t="s">
        <v>19</v>
      </c>
      <c r="C3">
        <v>2</v>
      </c>
      <c r="D3">
        <v>2</v>
      </c>
      <c r="E3">
        <v>2</v>
      </c>
      <c r="F3" s="1" t="s">
        <v>20</v>
      </c>
      <c r="G3" s="1" t="s">
        <v>17</v>
      </c>
      <c r="H3" s="7" t="s">
        <v>15</v>
      </c>
      <c r="I3" s="1" t="s">
        <v>21</v>
      </c>
      <c r="J3" s="1" t="s">
        <v>15</v>
      </c>
      <c r="K3" s="1" t="s">
        <v>21</v>
      </c>
      <c r="L3" s="1" t="s">
        <v>15</v>
      </c>
      <c r="M3" s="1" t="s">
        <v>17</v>
      </c>
    </row>
    <row r="4" spans="1:13" x14ac:dyDescent="0.3">
      <c r="A4" s="1" t="s">
        <v>22</v>
      </c>
      <c r="B4" s="1" t="s">
        <v>23</v>
      </c>
      <c r="C4">
        <v>3</v>
      </c>
      <c r="D4">
        <v>2</v>
      </c>
      <c r="E4">
        <v>2</v>
      </c>
      <c r="F4" s="1" t="s">
        <v>15</v>
      </c>
      <c r="G4" s="1" t="s">
        <v>24</v>
      </c>
      <c r="H4" s="7" t="s">
        <v>15</v>
      </c>
      <c r="I4" s="1" t="s">
        <v>15</v>
      </c>
      <c r="J4" s="1" t="s">
        <v>15</v>
      </c>
      <c r="K4" s="1" t="s">
        <v>15</v>
      </c>
      <c r="L4" s="1" t="s">
        <v>15</v>
      </c>
      <c r="M4" s="1" t="s">
        <v>17</v>
      </c>
    </row>
    <row r="5" spans="1:13" x14ac:dyDescent="0.3">
      <c r="A5" s="1" t="s">
        <v>25</v>
      </c>
      <c r="B5" s="1" t="s">
        <v>26</v>
      </c>
      <c r="C5">
        <v>3</v>
      </c>
      <c r="D5">
        <v>3</v>
      </c>
      <c r="E5">
        <v>1</v>
      </c>
      <c r="F5" s="1" t="s">
        <v>15</v>
      </c>
      <c r="G5" s="1" t="s">
        <v>27</v>
      </c>
      <c r="H5" s="7" t="s">
        <v>15</v>
      </c>
      <c r="I5" s="1" t="s">
        <v>15</v>
      </c>
      <c r="J5" s="1" t="s">
        <v>21</v>
      </c>
      <c r="K5" s="1" t="s">
        <v>15</v>
      </c>
      <c r="L5" s="1" t="s">
        <v>21</v>
      </c>
      <c r="M5" s="1" t="s">
        <v>17</v>
      </c>
    </row>
    <row r="6" spans="1:13" x14ac:dyDescent="0.3">
      <c r="A6" s="1" t="s">
        <v>28</v>
      </c>
      <c r="B6" s="1" t="s">
        <v>26</v>
      </c>
      <c r="C6">
        <v>4</v>
      </c>
      <c r="D6">
        <v>3</v>
      </c>
      <c r="E6">
        <v>2</v>
      </c>
      <c r="F6" s="1" t="s">
        <v>15</v>
      </c>
      <c r="G6" s="1" t="s">
        <v>29</v>
      </c>
      <c r="H6" s="7" t="s">
        <v>15</v>
      </c>
      <c r="I6" s="1" t="s">
        <v>15</v>
      </c>
      <c r="J6" s="1" t="s">
        <v>20</v>
      </c>
      <c r="K6" s="1" t="s">
        <v>15</v>
      </c>
      <c r="L6" s="1" t="s">
        <v>15</v>
      </c>
      <c r="M6" s="1" t="s">
        <v>17</v>
      </c>
    </row>
    <row r="7" spans="1:13" x14ac:dyDescent="0.3">
      <c r="A7" s="1" t="s">
        <v>30</v>
      </c>
      <c r="B7" s="1" t="s">
        <v>23</v>
      </c>
      <c r="C7">
        <v>4</v>
      </c>
      <c r="D7">
        <v>1</v>
      </c>
      <c r="E7">
        <v>3</v>
      </c>
      <c r="F7" s="1" t="s">
        <v>20</v>
      </c>
      <c r="G7" s="1" t="s">
        <v>17</v>
      </c>
      <c r="H7" s="7" t="s">
        <v>20</v>
      </c>
      <c r="I7" s="1" t="s">
        <v>15</v>
      </c>
      <c r="J7" s="1" t="s">
        <v>20</v>
      </c>
      <c r="K7" s="1" t="s">
        <v>15</v>
      </c>
      <c r="L7" s="1" t="s">
        <v>15</v>
      </c>
      <c r="M7" s="1" t="s">
        <v>17</v>
      </c>
    </row>
    <row r="8" spans="1:13" x14ac:dyDescent="0.3">
      <c r="A8" s="1" t="s">
        <v>31</v>
      </c>
      <c r="B8" s="1" t="s">
        <v>23</v>
      </c>
      <c r="C8">
        <v>3</v>
      </c>
      <c r="D8">
        <v>2</v>
      </c>
      <c r="E8">
        <v>2</v>
      </c>
      <c r="F8" s="1" t="s">
        <v>20</v>
      </c>
      <c r="G8" s="1" t="s">
        <v>17</v>
      </c>
      <c r="H8" s="7" t="s">
        <v>20</v>
      </c>
      <c r="I8" s="1" t="s">
        <v>20</v>
      </c>
      <c r="J8" s="1" t="s">
        <v>15</v>
      </c>
      <c r="K8" s="1" t="s">
        <v>20</v>
      </c>
      <c r="L8" s="1" t="s">
        <v>20</v>
      </c>
      <c r="M8" s="1" t="s">
        <v>17</v>
      </c>
    </row>
    <row r="9" spans="1:13" x14ac:dyDescent="0.3">
      <c r="A9" s="1" t="s">
        <v>32</v>
      </c>
      <c r="B9" s="1" t="s">
        <v>23</v>
      </c>
      <c r="C9">
        <v>4</v>
      </c>
      <c r="D9">
        <v>1</v>
      </c>
      <c r="E9">
        <v>3</v>
      </c>
      <c r="F9" s="1" t="s">
        <v>20</v>
      </c>
      <c r="G9" s="1" t="s">
        <v>17</v>
      </c>
      <c r="H9" s="7" t="s">
        <v>20</v>
      </c>
      <c r="I9" s="1" t="s">
        <v>15</v>
      </c>
      <c r="J9" s="1" t="s">
        <v>20</v>
      </c>
      <c r="K9" s="1" t="s">
        <v>15</v>
      </c>
      <c r="L9" s="1" t="s">
        <v>15</v>
      </c>
      <c r="M9" s="1" t="s">
        <v>17</v>
      </c>
    </row>
    <row r="10" spans="1:13" x14ac:dyDescent="0.3">
      <c r="A10" s="1" t="s">
        <v>33</v>
      </c>
      <c r="B10" s="1" t="s">
        <v>23</v>
      </c>
      <c r="C10">
        <v>3</v>
      </c>
      <c r="D10">
        <v>3</v>
      </c>
      <c r="E10">
        <v>3</v>
      </c>
      <c r="F10" s="1" t="s">
        <v>20</v>
      </c>
      <c r="G10" s="1" t="s">
        <v>17</v>
      </c>
      <c r="H10" s="7" t="s">
        <v>20</v>
      </c>
      <c r="I10" s="1" t="s">
        <v>20</v>
      </c>
      <c r="J10" s="1" t="s">
        <v>15</v>
      </c>
      <c r="K10" s="1" t="s">
        <v>20</v>
      </c>
      <c r="L10" s="1" t="s">
        <v>20</v>
      </c>
      <c r="M10" s="1" t="s">
        <v>17</v>
      </c>
    </row>
    <row r="11" spans="1:13" x14ac:dyDescent="0.3">
      <c r="A11" s="1" t="s">
        <v>34</v>
      </c>
      <c r="B11" s="1" t="s">
        <v>23</v>
      </c>
      <c r="C11">
        <v>3</v>
      </c>
      <c r="D11">
        <v>3</v>
      </c>
      <c r="E11">
        <v>3</v>
      </c>
      <c r="F11" s="1" t="s">
        <v>20</v>
      </c>
      <c r="G11" s="1" t="s">
        <v>17</v>
      </c>
      <c r="H11" s="7" t="s">
        <v>20</v>
      </c>
      <c r="I11" s="1" t="s">
        <v>15</v>
      </c>
      <c r="J11" s="1" t="s">
        <v>20</v>
      </c>
      <c r="K11" s="1" t="s">
        <v>20</v>
      </c>
      <c r="L11" s="1" t="s">
        <v>15</v>
      </c>
      <c r="M11" s="1" t="s">
        <v>17</v>
      </c>
    </row>
    <row r="12" spans="1:13" x14ac:dyDescent="0.3">
      <c r="A12" s="1" t="s">
        <v>35</v>
      </c>
      <c r="B12" s="1" t="s">
        <v>26</v>
      </c>
      <c r="C12">
        <v>4</v>
      </c>
      <c r="D12">
        <v>4</v>
      </c>
      <c r="E12">
        <v>3</v>
      </c>
      <c r="F12" s="1" t="s">
        <v>15</v>
      </c>
      <c r="G12" s="1" t="s">
        <v>36</v>
      </c>
      <c r="H12" s="7" t="s">
        <v>15</v>
      </c>
      <c r="I12" s="1" t="s">
        <v>15</v>
      </c>
      <c r="J12" s="1" t="s">
        <v>15</v>
      </c>
      <c r="K12" s="1" t="s">
        <v>15</v>
      </c>
      <c r="L12" s="1" t="s">
        <v>15</v>
      </c>
      <c r="M12" s="1" t="s">
        <v>37</v>
      </c>
    </row>
    <row r="13" spans="1:13" x14ac:dyDescent="0.3">
      <c r="A13" s="1" t="s">
        <v>38</v>
      </c>
      <c r="B13" s="1" t="s">
        <v>26</v>
      </c>
      <c r="C13">
        <v>4</v>
      </c>
      <c r="D13">
        <v>4</v>
      </c>
      <c r="E13">
        <v>3</v>
      </c>
      <c r="F13" s="1" t="s">
        <v>15</v>
      </c>
      <c r="G13" s="1" t="s">
        <v>39</v>
      </c>
      <c r="H13" s="7" t="s">
        <v>20</v>
      </c>
      <c r="I13" s="1" t="s">
        <v>20</v>
      </c>
      <c r="J13" s="1" t="s">
        <v>15</v>
      </c>
      <c r="K13" s="1" t="s">
        <v>20</v>
      </c>
      <c r="L13" s="1" t="s">
        <v>15</v>
      </c>
      <c r="M13" s="1" t="s">
        <v>17</v>
      </c>
    </row>
    <row r="14" spans="1:13" x14ac:dyDescent="0.3">
      <c r="A14" s="1" t="s">
        <v>40</v>
      </c>
      <c r="B14" s="1" t="s">
        <v>26</v>
      </c>
      <c r="C14">
        <v>3</v>
      </c>
      <c r="D14">
        <v>3</v>
      </c>
      <c r="E14">
        <v>2</v>
      </c>
      <c r="F14" s="1" t="s">
        <v>15</v>
      </c>
      <c r="G14" s="1" t="s">
        <v>41</v>
      </c>
      <c r="H14" s="7" t="s">
        <v>15</v>
      </c>
      <c r="I14" s="1" t="s">
        <v>15</v>
      </c>
      <c r="J14" s="1" t="s">
        <v>20</v>
      </c>
      <c r="K14" s="1" t="s">
        <v>15</v>
      </c>
      <c r="L14" s="1" t="s">
        <v>15</v>
      </c>
      <c r="M14" s="1" t="s">
        <v>17</v>
      </c>
    </row>
    <row r="15" spans="1:13" x14ac:dyDescent="0.3">
      <c r="A15" s="1"/>
      <c r="B15" s="3" t="s">
        <v>42</v>
      </c>
      <c r="C15" s="2">
        <f>AVERAGE(C2:C14)</f>
        <v>3.3076923076923075</v>
      </c>
      <c r="D15" s="2">
        <f>AVERAGE(D2:D14)</f>
        <v>2.6923076923076925</v>
      </c>
      <c r="E15" s="2">
        <f>AVERAGE(E2:E14)</f>
        <v>2.4615384615384617</v>
      </c>
      <c r="F15" s="1"/>
      <c r="G15" s="1"/>
      <c r="H15" s="1"/>
      <c r="I15" s="1"/>
      <c r="J15" s="1"/>
      <c r="K15" s="1"/>
      <c r="L15" s="1"/>
      <c r="M15" s="1"/>
    </row>
    <row r="16" spans="1:13" x14ac:dyDescent="0.3">
      <c r="A16" s="1"/>
      <c r="B16" s="3" t="s">
        <v>43</v>
      </c>
      <c r="C16" s="2">
        <f>MEDIAN(C2:C14)</f>
        <v>3</v>
      </c>
      <c r="D16" s="2">
        <f>MEDIAN(D2:D14)</f>
        <v>3</v>
      </c>
      <c r="E16" s="2">
        <f>MEDIAN(E2:E14)</f>
        <v>3</v>
      </c>
      <c r="F16" s="1"/>
      <c r="G16" s="1"/>
      <c r="H16" s="1"/>
      <c r="I16" s="1"/>
      <c r="J16" s="1"/>
      <c r="K16" s="1"/>
      <c r="L16" s="1"/>
      <c r="M16" s="1"/>
    </row>
    <row r="17" spans="1:13" x14ac:dyDescent="0.3">
      <c r="A17" s="1"/>
      <c r="B17" s="3" t="s">
        <v>44</v>
      </c>
      <c r="C17" s="2">
        <f>_xlfn.STDEV.P(C2:C14)</f>
        <v>0.60569291338552389</v>
      </c>
      <c r="D17" s="2">
        <f>_xlfn.STDEV.P(D2:D14)</f>
        <v>0.99108451744039427</v>
      </c>
      <c r="E17" s="2">
        <f>_xlfn.STDEV.P(E2:E14)</f>
        <v>0.63432394240271706</v>
      </c>
      <c r="F17" s="1"/>
      <c r="G17" s="1"/>
      <c r="H17" s="8">
        <f>COUNTIF(H2:H14,"Yes")</f>
        <v>7</v>
      </c>
      <c r="I17" s="8">
        <f>COUNTIF(I2:I14,"Yes")</f>
        <v>9</v>
      </c>
      <c r="J17" s="8">
        <f t="shared" ref="J17:L17" si="0">COUNTIF(J2:J14,"Yes")</f>
        <v>7</v>
      </c>
      <c r="K17" s="8">
        <f t="shared" si="0"/>
        <v>8</v>
      </c>
      <c r="L17" s="8">
        <f t="shared" si="0"/>
        <v>10</v>
      </c>
      <c r="M17"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0478-E793-4FAE-A267-5B115FB87DE4}">
  <dimension ref="A1:C7"/>
  <sheetViews>
    <sheetView topLeftCell="A4" zoomScale="98" zoomScaleNormal="100" workbookViewId="0">
      <selection activeCell="C4" sqref="C4"/>
    </sheetView>
  </sheetViews>
  <sheetFormatPr defaultRowHeight="14.4" x14ac:dyDescent="0.3"/>
  <cols>
    <col min="1" max="1" width="21.5546875" customWidth="1"/>
    <col min="2" max="2" width="11.33203125" customWidth="1"/>
    <col min="3" max="3" width="23.33203125" bestFit="1" customWidth="1"/>
  </cols>
  <sheetData>
    <row r="1" spans="1:3" x14ac:dyDescent="0.3">
      <c r="A1" s="4" t="s">
        <v>46</v>
      </c>
      <c r="B1" s="4" t="s">
        <v>45</v>
      </c>
      <c r="C1" s="4" t="s">
        <v>47</v>
      </c>
    </row>
    <row r="2" spans="1:3" ht="43.2" x14ac:dyDescent="0.3">
      <c r="A2" s="6" t="s">
        <v>48</v>
      </c>
      <c r="B2" s="2">
        <v>7</v>
      </c>
      <c r="C2" s="5">
        <f>B2/13</f>
        <v>0.53846153846153844</v>
      </c>
    </row>
    <row r="3" spans="1:3" ht="43.2" x14ac:dyDescent="0.3">
      <c r="A3" s="6" t="s">
        <v>49</v>
      </c>
      <c r="B3" s="2">
        <v>3</v>
      </c>
      <c r="C3" s="5">
        <f t="shared" ref="C3:C7" si="0">B3/13</f>
        <v>0.23076923076923078</v>
      </c>
    </row>
    <row r="4" spans="1:3" ht="57.6" x14ac:dyDescent="0.3">
      <c r="A4" s="6" t="s">
        <v>50</v>
      </c>
      <c r="B4" s="2">
        <v>7</v>
      </c>
      <c r="C4" s="5">
        <f t="shared" si="0"/>
        <v>0.53846153846153844</v>
      </c>
    </row>
    <row r="5" spans="1:3" ht="43.2" x14ac:dyDescent="0.3">
      <c r="A5" s="6" t="s">
        <v>51</v>
      </c>
      <c r="B5" s="2">
        <v>4</v>
      </c>
      <c r="C5" s="5">
        <f t="shared" si="0"/>
        <v>0.30769230769230771</v>
      </c>
    </row>
    <row r="6" spans="1:3" ht="57.6" x14ac:dyDescent="0.3">
      <c r="A6" s="6" t="s">
        <v>53</v>
      </c>
      <c r="B6" s="2">
        <v>2</v>
      </c>
      <c r="C6" s="5">
        <f t="shared" si="0"/>
        <v>0.15384615384615385</v>
      </c>
    </row>
    <row r="7" spans="1:3" ht="57.6" x14ac:dyDescent="0.3">
      <c r="A7" s="6" t="s">
        <v>52</v>
      </c>
      <c r="B7" s="2">
        <v>1</v>
      </c>
      <c r="C7" s="5">
        <f t="shared" si="0"/>
        <v>7.6923076923076927E-2</v>
      </c>
    </row>
  </sheetData>
  <sortState ref="A2:C7">
    <sortCondition ref="A2"/>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C1127-C952-4E0C-837A-A3A1A0471A70}">
  <dimension ref="A1:C7"/>
  <sheetViews>
    <sheetView workbookViewId="0">
      <selection activeCell="C2" sqref="C2"/>
    </sheetView>
  </sheetViews>
  <sheetFormatPr defaultRowHeight="14.4" x14ac:dyDescent="0.3"/>
  <cols>
    <col min="1" max="1" width="70" bestFit="1" customWidth="1"/>
  </cols>
  <sheetData>
    <row r="1" spans="1:3" x14ac:dyDescent="0.3">
      <c r="A1" s="10" t="s">
        <v>54</v>
      </c>
      <c r="B1" s="10" t="s">
        <v>55</v>
      </c>
      <c r="C1" s="10" t="s">
        <v>56</v>
      </c>
    </row>
    <row r="2" spans="1:3" x14ac:dyDescent="0.3">
      <c r="A2" s="10" t="s">
        <v>48</v>
      </c>
      <c r="B2" s="11">
        <v>7</v>
      </c>
      <c r="C2" s="12">
        <f>B2/13</f>
        <v>0.53846153846153844</v>
      </c>
    </row>
    <row r="3" spans="1:3" x14ac:dyDescent="0.3">
      <c r="A3" s="10" t="s">
        <v>49</v>
      </c>
      <c r="B3" s="11">
        <v>10</v>
      </c>
      <c r="C3" s="12">
        <f t="shared" ref="C3:C6" si="0">B3/13</f>
        <v>0.76923076923076927</v>
      </c>
    </row>
    <row r="4" spans="1:3" x14ac:dyDescent="0.3">
      <c r="A4" s="10" t="s">
        <v>50</v>
      </c>
      <c r="B4" s="11">
        <v>9</v>
      </c>
      <c r="C4" s="12">
        <f t="shared" si="0"/>
        <v>0.69230769230769229</v>
      </c>
    </row>
    <row r="5" spans="1:3" x14ac:dyDescent="0.3">
      <c r="A5" s="10" t="s">
        <v>51</v>
      </c>
      <c r="B5" s="11">
        <v>8</v>
      </c>
      <c r="C5" s="12">
        <f t="shared" si="0"/>
        <v>0.61538461538461542</v>
      </c>
    </row>
    <row r="6" spans="1:3" x14ac:dyDescent="0.3">
      <c r="A6" s="10" t="s">
        <v>53</v>
      </c>
      <c r="B6" s="11">
        <v>7</v>
      </c>
      <c r="C6" s="12">
        <f t="shared" si="0"/>
        <v>0.53846153846153844</v>
      </c>
    </row>
    <row r="7" spans="1:3" x14ac:dyDescent="0.3">
      <c r="A7" s="10" t="s">
        <v>52</v>
      </c>
      <c r="B7" s="10"/>
      <c r="C7"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0046-8E07-4751-9AFA-75F2663724C2}">
  <dimension ref="A1:C7"/>
  <sheetViews>
    <sheetView zoomScale="61" zoomScaleNormal="131" zoomScaleSheetLayoutView="51" workbookViewId="0">
      <selection activeCell="D47" sqref="D47"/>
    </sheetView>
  </sheetViews>
  <sheetFormatPr defaultRowHeight="14.4" x14ac:dyDescent="0.3"/>
  <cols>
    <col min="1" max="1" width="72" bestFit="1" customWidth="1"/>
    <col min="2" max="2" width="18" bestFit="1" customWidth="1"/>
    <col min="3" max="3" width="23" bestFit="1" customWidth="1"/>
  </cols>
  <sheetData>
    <row r="1" spans="1:3" x14ac:dyDescent="0.3">
      <c r="A1" s="13" t="s">
        <v>54</v>
      </c>
      <c r="B1" t="s">
        <v>57</v>
      </c>
      <c r="C1" s="2" t="s">
        <v>58</v>
      </c>
    </row>
    <row r="2" spans="1:3" x14ac:dyDescent="0.3">
      <c r="A2" s="10" t="s">
        <v>48</v>
      </c>
      <c r="B2" s="9">
        <v>0.54</v>
      </c>
      <c r="C2" s="9">
        <v>0.54</v>
      </c>
    </row>
    <row r="3" spans="1:3" x14ac:dyDescent="0.3">
      <c r="A3" s="10" t="s">
        <v>49</v>
      </c>
      <c r="B3" s="9">
        <v>0.23</v>
      </c>
      <c r="C3" s="9">
        <v>0.77</v>
      </c>
    </row>
    <row r="4" spans="1:3" x14ac:dyDescent="0.3">
      <c r="A4" s="10" t="s">
        <v>50</v>
      </c>
      <c r="B4" s="9">
        <v>0.54</v>
      </c>
      <c r="C4" s="9">
        <v>0.69</v>
      </c>
    </row>
    <row r="5" spans="1:3" x14ac:dyDescent="0.3">
      <c r="A5" s="10" t="s">
        <v>51</v>
      </c>
      <c r="B5" s="9">
        <v>0.31</v>
      </c>
      <c r="C5" s="9">
        <v>0.62</v>
      </c>
    </row>
    <row r="6" spans="1:3" x14ac:dyDescent="0.3">
      <c r="A6" s="10" t="s">
        <v>53</v>
      </c>
      <c r="B6" s="9">
        <v>0.15</v>
      </c>
      <c r="C6" s="9">
        <v>0.54</v>
      </c>
    </row>
    <row r="7" spans="1:3" x14ac:dyDescent="0.3">
      <c r="A7" s="10" t="s">
        <v>52</v>
      </c>
      <c r="B7" s="9">
        <v>0.08</v>
      </c>
      <c r="C7" s="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EFC3-7D7B-46E8-800A-D8477C298829}">
  <dimension ref="A1:H19"/>
  <sheetViews>
    <sheetView workbookViewId="0">
      <selection activeCell="F14" sqref="F14"/>
    </sheetView>
  </sheetViews>
  <sheetFormatPr defaultRowHeight="14.4" x14ac:dyDescent="0.3"/>
  <cols>
    <col min="1" max="1" width="13.109375" bestFit="1" customWidth="1"/>
    <col min="7" max="8" width="12.88671875" bestFit="1" customWidth="1"/>
  </cols>
  <sheetData>
    <row r="1" spans="1:8" x14ac:dyDescent="0.3">
      <c r="A1" s="4" t="s">
        <v>59</v>
      </c>
      <c r="B1" s="4" t="s">
        <v>73</v>
      </c>
      <c r="C1" s="4" t="s">
        <v>74</v>
      </c>
      <c r="D1" s="4" t="s">
        <v>75</v>
      </c>
      <c r="E1" s="4" t="s">
        <v>76</v>
      </c>
      <c r="F1" s="4" t="s">
        <v>77</v>
      </c>
      <c r="G1" s="4" t="s">
        <v>78</v>
      </c>
      <c r="H1" s="4" t="s">
        <v>79</v>
      </c>
    </row>
    <row r="2" spans="1:8" x14ac:dyDescent="0.3">
      <c r="A2" t="s">
        <v>60</v>
      </c>
      <c r="B2">
        <v>1</v>
      </c>
      <c r="C2">
        <v>1</v>
      </c>
      <c r="D2">
        <v>1</v>
      </c>
      <c r="E2">
        <v>1</v>
      </c>
      <c r="F2">
        <v>1</v>
      </c>
      <c r="G2">
        <f>COUNTIF(B2:F2,0)</f>
        <v>0</v>
      </c>
      <c r="H2">
        <f>COUNTIF(B2:F2,1)</f>
        <v>5</v>
      </c>
    </row>
    <row r="3" spans="1:8" x14ac:dyDescent="0.3">
      <c r="A3" t="s">
        <v>61</v>
      </c>
      <c r="B3">
        <v>1</v>
      </c>
      <c r="C3">
        <v>1</v>
      </c>
      <c r="D3">
        <v>0</v>
      </c>
      <c r="E3">
        <v>0</v>
      </c>
      <c r="F3">
        <v>1</v>
      </c>
      <c r="G3">
        <f t="shared" ref="G3:G14" si="0">COUNTIF(B3:F3,0)</f>
        <v>2</v>
      </c>
      <c r="H3">
        <f t="shared" ref="H3:H14" si="1">COUNTIF(B3:F3,1)</f>
        <v>3</v>
      </c>
    </row>
    <row r="4" spans="1:8" x14ac:dyDescent="0.3">
      <c r="A4" t="s">
        <v>62</v>
      </c>
      <c r="B4">
        <v>1</v>
      </c>
      <c r="C4">
        <v>1</v>
      </c>
      <c r="D4">
        <v>1</v>
      </c>
      <c r="E4">
        <v>1</v>
      </c>
      <c r="F4">
        <v>1</v>
      </c>
      <c r="G4">
        <f t="shared" si="0"/>
        <v>0</v>
      </c>
      <c r="H4">
        <f t="shared" si="1"/>
        <v>5</v>
      </c>
    </row>
    <row r="5" spans="1:8" x14ac:dyDescent="0.3">
      <c r="A5" t="s">
        <v>63</v>
      </c>
      <c r="B5">
        <v>1</v>
      </c>
      <c r="C5">
        <v>0</v>
      </c>
      <c r="D5">
        <v>1</v>
      </c>
      <c r="E5">
        <v>1</v>
      </c>
      <c r="F5">
        <v>0</v>
      </c>
      <c r="G5">
        <f t="shared" si="0"/>
        <v>2</v>
      </c>
      <c r="H5">
        <f t="shared" si="1"/>
        <v>3</v>
      </c>
    </row>
    <row r="6" spans="1:8" x14ac:dyDescent="0.3">
      <c r="A6" t="s">
        <v>64</v>
      </c>
      <c r="B6">
        <v>1</v>
      </c>
      <c r="C6">
        <v>1</v>
      </c>
      <c r="D6">
        <v>1</v>
      </c>
      <c r="E6">
        <v>1</v>
      </c>
      <c r="F6">
        <v>0</v>
      </c>
      <c r="G6">
        <f t="shared" si="0"/>
        <v>1</v>
      </c>
      <c r="H6">
        <f t="shared" si="1"/>
        <v>4</v>
      </c>
    </row>
    <row r="7" spans="1:8" x14ac:dyDescent="0.3">
      <c r="A7" t="s">
        <v>65</v>
      </c>
      <c r="B7">
        <v>0</v>
      </c>
      <c r="C7">
        <v>1</v>
      </c>
      <c r="D7">
        <v>1</v>
      </c>
      <c r="E7">
        <v>1</v>
      </c>
      <c r="F7">
        <v>0</v>
      </c>
      <c r="G7">
        <f t="shared" si="0"/>
        <v>2</v>
      </c>
      <c r="H7">
        <f t="shared" si="1"/>
        <v>3</v>
      </c>
    </row>
    <row r="8" spans="1:8" x14ac:dyDescent="0.3">
      <c r="A8" t="s">
        <v>66</v>
      </c>
      <c r="B8">
        <v>0</v>
      </c>
      <c r="C8">
        <v>0</v>
      </c>
      <c r="D8">
        <v>0</v>
      </c>
      <c r="E8">
        <v>0</v>
      </c>
      <c r="F8">
        <v>1</v>
      </c>
      <c r="G8">
        <f t="shared" si="0"/>
        <v>4</v>
      </c>
      <c r="H8">
        <f t="shared" si="1"/>
        <v>1</v>
      </c>
    </row>
    <row r="9" spans="1:8" x14ac:dyDescent="0.3">
      <c r="A9" t="s">
        <v>67</v>
      </c>
      <c r="B9">
        <v>0</v>
      </c>
      <c r="C9">
        <v>1</v>
      </c>
      <c r="D9">
        <v>1</v>
      </c>
      <c r="E9">
        <v>1</v>
      </c>
      <c r="F9">
        <v>0</v>
      </c>
      <c r="G9">
        <f t="shared" si="0"/>
        <v>2</v>
      </c>
      <c r="H9">
        <f t="shared" si="1"/>
        <v>3</v>
      </c>
    </row>
    <row r="10" spans="1:8" x14ac:dyDescent="0.3">
      <c r="A10" t="s">
        <v>68</v>
      </c>
      <c r="B10">
        <v>0</v>
      </c>
      <c r="C10">
        <v>1</v>
      </c>
      <c r="D10">
        <v>0</v>
      </c>
      <c r="E10">
        <v>0</v>
      </c>
      <c r="F10">
        <v>1</v>
      </c>
      <c r="G10">
        <f t="shared" si="0"/>
        <v>3</v>
      </c>
      <c r="H10">
        <f t="shared" si="1"/>
        <v>2</v>
      </c>
    </row>
    <row r="11" spans="1:8" x14ac:dyDescent="0.3">
      <c r="A11" t="s">
        <v>69</v>
      </c>
      <c r="B11">
        <v>0</v>
      </c>
      <c r="C11">
        <v>0</v>
      </c>
      <c r="D11">
        <v>1</v>
      </c>
      <c r="E11">
        <v>0</v>
      </c>
      <c r="F11">
        <v>0</v>
      </c>
      <c r="G11">
        <f t="shared" si="0"/>
        <v>4</v>
      </c>
      <c r="H11">
        <f t="shared" si="1"/>
        <v>1</v>
      </c>
    </row>
    <row r="12" spans="1:8" x14ac:dyDescent="0.3">
      <c r="A12" t="s">
        <v>70</v>
      </c>
      <c r="B12">
        <v>1</v>
      </c>
      <c r="C12">
        <v>1</v>
      </c>
      <c r="D12">
        <v>1</v>
      </c>
      <c r="E12">
        <v>1</v>
      </c>
      <c r="F12">
        <v>1</v>
      </c>
      <c r="G12">
        <f t="shared" si="0"/>
        <v>0</v>
      </c>
      <c r="H12">
        <f t="shared" si="1"/>
        <v>5</v>
      </c>
    </row>
    <row r="13" spans="1:8" x14ac:dyDescent="0.3">
      <c r="A13" t="s">
        <v>71</v>
      </c>
      <c r="B13">
        <v>0</v>
      </c>
      <c r="C13">
        <v>1</v>
      </c>
      <c r="D13">
        <v>0</v>
      </c>
      <c r="E13">
        <v>0</v>
      </c>
      <c r="F13">
        <v>1</v>
      </c>
      <c r="G13">
        <f t="shared" si="0"/>
        <v>3</v>
      </c>
      <c r="H13">
        <f t="shared" si="1"/>
        <v>2</v>
      </c>
    </row>
    <row r="14" spans="1:8" x14ac:dyDescent="0.3">
      <c r="A14" t="s">
        <v>72</v>
      </c>
      <c r="B14">
        <v>1</v>
      </c>
      <c r="C14">
        <v>1</v>
      </c>
      <c r="D14">
        <v>1</v>
      </c>
      <c r="E14">
        <v>1</v>
      </c>
      <c r="F14">
        <v>0</v>
      </c>
      <c r="G14">
        <f t="shared" si="0"/>
        <v>1</v>
      </c>
      <c r="H14">
        <f t="shared" si="1"/>
        <v>4</v>
      </c>
    </row>
    <row r="15" spans="1:8" x14ac:dyDescent="0.3">
      <c r="G15">
        <f>SUM(G2:G14)</f>
        <v>24</v>
      </c>
      <c r="H15">
        <f>SUM(H2:H14)</f>
        <v>41</v>
      </c>
    </row>
    <row r="16" spans="1:8" x14ac:dyDescent="0.3">
      <c r="F16" s="4" t="s">
        <v>80</v>
      </c>
      <c r="G16">
        <f>G15+H15</f>
        <v>65</v>
      </c>
    </row>
    <row r="17" spans="6:8" x14ac:dyDescent="0.3">
      <c r="G17">
        <f>G15/G16</f>
        <v>0.36923076923076925</v>
      </c>
      <c r="H17">
        <f>H15/G16</f>
        <v>0.63076923076923075</v>
      </c>
    </row>
    <row r="19" spans="6:8" x14ac:dyDescent="0.3">
      <c r="F19" s="4" t="s">
        <v>81</v>
      </c>
      <c r="G19">
        <f>G17^2+H17^2</f>
        <v>0.53420118343195266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F9E2-2DE9-4B81-B4C6-52E09B3FA0E2}">
  <dimension ref="A1:Q15"/>
  <sheetViews>
    <sheetView tabSelected="1" topLeftCell="B1" workbookViewId="0">
      <selection activeCell="L16" sqref="L16"/>
    </sheetView>
  </sheetViews>
  <sheetFormatPr defaultRowHeight="14.4" x14ac:dyDescent="0.3"/>
  <cols>
    <col min="2" max="10" width="11.5546875" bestFit="1" customWidth="1"/>
    <col min="11" max="14" width="12.5546875" bestFit="1" customWidth="1"/>
    <col min="15" max="15" width="12.6640625" bestFit="1" customWidth="1"/>
    <col min="16" max="16" width="11" bestFit="1" customWidth="1"/>
    <col min="17" max="17" width="12" bestFit="1" customWidth="1"/>
  </cols>
  <sheetData>
    <row r="1" spans="1:17" s="4" customFormat="1" x14ac:dyDescent="0.3">
      <c r="B1" s="4" t="s">
        <v>82</v>
      </c>
      <c r="C1" s="4" t="s">
        <v>83</v>
      </c>
      <c r="D1" s="4" t="s">
        <v>84</v>
      </c>
      <c r="E1" s="4" t="s">
        <v>85</v>
      </c>
      <c r="F1" s="4" t="s">
        <v>86</v>
      </c>
      <c r="G1" s="4" t="s">
        <v>87</v>
      </c>
      <c r="H1" s="4" t="s">
        <v>88</v>
      </c>
      <c r="I1" s="4" t="s">
        <v>89</v>
      </c>
      <c r="J1" s="4" t="s">
        <v>90</v>
      </c>
      <c r="K1" s="4" t="s">
        <v>91</v>
      </c>
      <c r="L1" s="4" t="s">
        <v>92</v>
      </c>
      <c r="M1" s="4" t="s">
        <v>93</v>
      </c>
      <c r="N1" s="4" t="s">
        <v>94</v>
      </c>
      <c r="O1" s="4">
        <v>0</v>
      </c>
      <c r="P1" s="4">
        <v>1</v>
      </c>
    </row>
    <row r="2" spans="1:17" x14ac:dyDescent="0.3">
      <c r="A2" s="4" t="s">
        <v>73</v>
      </c>
      <c r="B2">
        <v>1</v>
      </c>
      <c r="C2">
        <v>1</v>
      </c>
      <c r="D2">
        <v>1</v>
      </c>
      <c r="E2">
        <v>1</v>
      </c>
      <c r="F2">
        <v>1</v>
      </c>
      <c r="G2">
        <v>0</v>
      </c>
      <c r="H2">
        <v>0</v>
      </c>
      <c r="I2">
        <v>0</v>
      </c>
      <c r="J2">
        <v>0</v>
      </c>
      <c r="K2">
        <v>0</v>
      </c>
      <c r="L2">
        <v>1</v>
      </c>
      <c r="M2">
        <v>0</v>
      </c>
      <c r="N2">
        <v>1</v>
      </c>
      <c r="O2">
        <f>COUNTIF(B2:N2,0)</f>
        <v>6</v>
      </c>
      <c r="P2">
        <f>COUNTIF(B2:N2,1)</f>
        <v>7</v>
      </c>
      <c r="Q2">
        <f>(1/(13*(13-1)))*((O2^2-O2)+(P2^2-P2))</f>
        <v>0.46153846153846151</v>
      </c>
    </row>
    <row r="3" spans="1:17" x14ac:dyDescent="0.3">
      <c r="A3" s="4" t="s">
        <v>74</v>
      </c>
      <c r="B3">
        <v>1</v>
      </c>
      <c r="C3">
        <v>1</v>
      </c>
      <c r="D3">
        <v>1</v>
      </c>
      <c r="E3">
        <v>0</v>
      </c>
      <c r="F3">
        <v>1</v>
      </c>
      <c r="G3">
        <v>1</v>
      </c>
      <c r="H3">
        <v>0</v>
      </c>
      <c r="I3">
        <v>1</v>
      </c>
      <c r="J3">
        <v>1</v>
      </c>
      <c r="K3">
        <v>0</v>
      </c>
      <c r="L3">
        <v>1</v>
      </c>
      <c r="M3">
        <v>1</v>
      </c>
      <c r="N3">
        <v>1</v>
      </c>
      <c r="O3">
        <f t="shared" ref="O3:O5" si="0">COUNTIF(B3:N3,0)</f>
        <v>3</v>
      </c>
      <c r="P3">
        <f t="shared" ref="P3:P5" si="1">COUNTIF(B3:N3,1)</f>
        <v>10</v>
      </c>
      <c r="Q3">
        <f t="shared" ref="Q3:Q5" si="2">(1/(13*(13-1)))*((O3^2-O3)+(P3^2-P3))</f>
        <v>0.61538461538461542</v>
      </c>
    </row>
    <row r="4" spans="1:17" x14ac:dyDescent="0.3">
      <c r="A4" s="4" t="s">
        <v>75</v>
      </c>
      <c r="B4">
        <v>1</v>
      </c>
      <c r="C4">
        <v>0</v>
      </c>
      <c r="D4">
        <v>1</v>
      </c>
      <c r="E4">
        <v>1</v>
      </c>
      <c r="F4">
        <v>1</v>
      </c>
      <c r="G4">
        <v>1</v>
      </c>
      <c r="H4">
        <v>0</v>
      </c>
      <c r="I4">
        <v>1</v>
      </c>
      <c r="J4">
        <v>0</v>
      </c>
      <c r="K4">
        <v>1</v>
      </c>
      <c r="L4">
        <v>1</v>
      </c>
      <c r="M4">
        <v>0</v>
      </c>
      <c r="N4">
        <v>1</v>
      </c>
      <c r="O4">
        <f t="shared" si="0"/>
        <v>4</v>
      </c>
      <c r="P4">
        <f t="shared" si="1"/>
        <v>9</v>
      </c>
      <c r="Q4">
        <f t="shared" si="2"/>
        <v>0.53846153846153844</v>
      </c>
    </row>
    <row r="5" spans="1:17" x14ac:dyDescent="0.3">
      <c r="A5" s="4" t="s">
        <v>76</v>
      </c>
      <c r="B5">
        <v>1</v>
      </c>
      <c r="C5">
        <v>0</v>
      </c>
      <c r="D5">
        <v>1</v>
      </c>
      <c r="E5">
        <v>1</v>
      </c>
      <c r="F5">
        <v>1</v>
      </c>
      <c r="G5">
        <v>1</v>
      </c>
      <c r="H5">
        <v>0</v>
      </c>
      <c r="I5">
        <v>1</v>
      </c>
      <c r="J5">
        <v>0</v>
      </c>
      <c r="K5">
        <v>0</v>
      </c>
      <c r="L5">
        <v>1</v>
      </c>
      <c r="M5">
        <v>0</v>
      </c>
      <c r="N5">
        <v>1</v>
      </c>
      <c r="O5">
        <f t="shared" si="0"/>
        <v>5</v>
      </c>
      <c r="P5">
        <f t="shared" si="1"/>
        <v>8</v>
      </c>
      <c r="Q5">
        <f t="shared" si="2"/>
        <v>0.48717948717948717</v>
      </c>
    </row>
    <row r="6" spans="1:17" x14ac:dyDescent="0.3">
      <c r="A6" s="4"/>
    </row>
    <row r="7" spans="1:17" x14ac:dyDescent="0.3">
      <c r="O7">
        <f>SUM(O2:O6)</f>
        <v>18</v>
      </c>
      <c r="P7">
        <f>SUM(P2:P6)</f>
        <v>34</v>
      </c>
    </row>
    <row r="9" spans="1:17" x14ac:dyDescent="0.3">
      <c r="N9" s="4" t="s">
        <v>80</v>
      </c>
      <c r="O9">
        <f>O7+P7</f>
        <v>52</v>
      </c>
    </row>
    <row r="10" spans="1:17" x14ac:dyDescent="0.3">
      <c r="O10">
        <f>O7/O9</f>
        <v>0.34615384615384615</v>
      </c>
      <c r="P10">
        <f>P7/O9</f>
        <v>0.65384615384615385</v>
      </c>
    </row>
    <row r="12" spans="1:17" x14ac:dyDescent="0.3">
      <c r="N12" s="4" t="s">
        <v>81</v>
      </c>
      <c r="O12">
        <f>O10^2+P10^2</f>
        <v>0.5473372781065089</v>
      </c>
      <c r="P12" s="4" t="s">
        <v>95</v>
      </c>
      <c r="Q12">
        <f>AVERAGE(Q2:Q6)</f>
        <v>0.52564102564102566</v>
      </c>
    </row>
    <row r="15" spans="1:17" x14ac:dyDescent="0.3">
      <c r="N15" s="4" t="s">
        <v>96</v>
      </c>
      <c r="O15">
        <f>(Q12-O12)/(1-O12)</f>
        <v>-4.793028322440087E-2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G A A B Q S w M E F A A C A A g A 9 H A r U p l 3 6 Z 2 n A A A A + Q A A A B I A H A B D b 2 5 m a W c v U G F j a 2 F n Z S 5 4 b W w g o h g A K K A U A A A A A A A A A A A A A A A A A A A A A A A A A A A A h Y + 9 D o I w G E V f h X S n f 0 S j 5 K M M 6 i a J i Y l x J a V C I x R D i + X d H H w k X 0 E S R d 0 c 7 8 k Z z n 3 c 7 p A O T R 1 c V W d 1 a x L E M E W B M r I t t C k T 1 L t T u E C p g F 0 u z 3 m p g l E 2 N h 5 s k a D K u U t M i P c e + w i 3 X U k 4 p Y w c s + 1 e V q r J 0 U f W / + V Q G + t y I x U S c H j F C I 7 n D M / Y k m M W U Q Z k 4 p B p 8 3 X 4 m I w p k B 8 I q 7 5 2 f a d E o c L 1 B s g 0 g b x v i C d Q S w M E F A A C A A g A 9 H A r 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R w K 1 L t Z / d m E Q M A A B k J A A A T A B w A R m 9 y b X V s Y X M v U 2 V j d G l v b j E u b S C i G A A o o B Q A A A A A A A A A A A A A A A A A A A A A A A A A A A D V V t 9 r G z k Q f g / k f x i 2 L w 4 s B q c / H l J M C H Z D C y 2 0 O O U 4 k q O M p f G u q F b a a m b t L q H / e 0 d e N + m l h v T u e r T 1 i 7 2 S Z u b 7 v v k 0 a y Y j L g Z Y D N + T p 4 c H h w d c Y y I L D 4 p F l 9 b U v 4 N z d C k Q M 5 w F 9 D 0 7 h i W y n s i B c S U b P Q 5 z Y l c F e B U t e S 5 g C p 7 k 8 A D 0 s 4 h d M q Q r M 1 6 P 5 9 F 0 D Q U Z n T t P 4 1 k M o g 8 8 K m Y n V 2 + Z E l 9 9 S N i g x X A 1 j 5 v g I 1 q + + t c w x o b X M J o c / b c M x V F 5 O S f v G i e U p k V Z l D C L v m s C T y c P S 3 g W T L Q u V N P J 8 e P j E t 5 0 U W g h v a f p 7 c + x U v / r q B z 0 e F C 8 T r H R L Q v P C a 2 S z n J d 4 F L P 7 X Z 2 6 6 N B u h I u d + t n 3 i 8 M e k w 8 l d T R V y l n N Y Z K M 1 7 0 L d 2 m u 0 g Y e B V T M w D O m z z a U 7 + 8 v i 4 u X E M s 2 L T K T / Q g C H 2 U T y V c F 6 8 9 q U r A 5 N U l 0 C s m W L m s 2 g p Y O t u P v 4 n 4 o 0 Y B V X d 7 l j 6 2 l M R p B h f g 7 a u X 0 G R p V b F T j X s R 5 M m j c Q b 2 H Y E K T w g a N L U L B N Z h p W b h f 5 S G v 7 R 5 t b P C n m h 1 p a E U F O E g I 0 w A g 4 V z V 3 U a e F b m z E 5 g S d B G Z p d P S C 4 o N a m f w n v g n o U a B c g m q W 2 C o m b A C l 1 g h R W s W z v b o e f s u y E o W 1 H l 1 A e X o E 3 a H J P 7 Y / Q m o v 5 K j s U Z L m F T U w B L x m X H 5 X C E V a J d W T Q m d k E A 2 9 Y 7 g / l C n 3 7 T m h e r Q R U 1 x o Y S S N w i a B O t X e w Y P n R q g j w R N s j w J 2 n J d t f 9 V q u u e q j j R j s Q e j C 6 u g X 9 F c 0 c a J 3 N F d Q i q l n W z V L e V 7 V I G 7 d j 2 Q D X M Y n f 4 5 1 Z r j Y 5 g X l H G R 2 C R V G W X u u q k 7 d o i 8 L p p W u o y M H 6 v N M 7 K 5 t U O N / f k X 5 J s i E V 7 n 7 p i w I r T X t H Z 1 z G T r 5 I v U f l M e x n c X w C P 4 t G T e i l 7 p U K i q j 6 n V 6 c H 0 P q 4 U 1 r c u E B K n S s u u X 6 R V H F a G f 6 / n D y X F 0 b U 3 + H 3 i / W o 0 f 3 9 e h G y d + p S Y / v u T / / D 6 m b 1 v x A O v O 4 n S Y 1 r j U i j 5 3 Y 5 P 8 P D I k q T M M Y 1 H H G 2 z f 8 K e T x t m d q 6 b i u K d H f p 8 2 n o 8 M D F / a + Q Z 9 + B l B L A Q I t A B Q A A g A I A P R w K 1 K Z d + m d p w A A A P k A A A A S A A A A A A A A A A A A A A A A A A A A A A B D b 2 5 m a W c v U G F j a 2 F n Z S 5 4 b W x Q S w E C L Q A U A A I A C A D 0 c C t S D 8 r p q 6 Q A A A D p A A A A E w A A A A A A A A A A A A A A A A D z A A A A W 0 N v b n R l b n R f V H l w Z X N d L n h t b F B L A Q I t A B Q A A g A I A P R w K 1 L t Z / d m E Q M A A B k J A A A T A A A A A A A A A A A A A A A A A O Q 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m A A A A A A A A z 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J 2 Z X l f J T I w R m F p c m 5 l c 3 M l M j B B b m F s e X N p c y U y M G J h c 2 V k J T I w b 2 4 l M j B T b 2 Z 0 d 2 F y Z S U y M E R l c 2 l n b i U y M E 1 v Z G V 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1 c n Z l e V 9 f R m F p c m 5 l c 3 N f Q W 5 h b H l z a X N f Y m F z Z W R f b 2 5 f U 2 9 m d H d h c m V f R G V z a W d u X 0 1 v Z G V s c y 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S 0 w M S 0 x M V Q x M z o w N z o 0 M C 4 w N D M x M D M 4 W i I g L z 4 8 R W 5 0 c n k g V H l w Z T 0 i R m l s b E N v b H V t b l R 5 c G V z I i B W Y W x 1 Z T 0 i c 0 J n W U R B d 0 1 H Q m d Z R 0 J n W U d C Z z 0 9 I i A v P j x F b n R y e S B U e X B l P S J G a W x s Q 2 9 s d W 1 u T m F t Z X M i I F Z h b H V l P S J z W y Z x d W 9 0 O 1 R p b W V z d G F t c C Z x d W 9 0 O y w m c X V v d D t Q b G V h c 2 U g c 2 V s Z W N 0 I H l v d X I g Z m l l Z C B v Z i B z d H V k e S 4 m c X V v d D s s J n F 1 b 3 Q 7 V 2 h h d C B p c y B 5 b 3 V y I G V 4 c G V y d G l z Z S B p b i B V T U w g b W 9 k Z W x p b m c / J n F 1 b 3 Q 7 L C Z x d W 9 0 O 1 d o Y X Q g a X M g e W 9 1 c i B l e H B l c n R p c 2 U g a W 4 g V U 1 M I H N 0 Y X R l I G 1 h Y 2 h p b m U g Z G l h Z 3 J h b X M / J n F 1 b 3 Q 7 L C Z x d W 9 0 O 1 d o Y X Q g a X M g e W 9 1 c i B l e H B l c n R p c 2 U g a W 4 g c 2 9 m d H d h c m U g Z m F p c m 5 l c 3 M / J n F 1 b 3 Q 7 L C Z x d W 9 0 O 0 N v b m N l c m 5 p b m c g V G F i b G U g M S B h b m Q g R m l n d X J l I E E s I G l z I G l 0 I G J l I H B v c 3 N p Y m x l I H R o Y X Q g d G h l I G J h b m s g c 3 l z d G V t I G R p c 2 N y a W 1 p b m F 0 Z X M g Y W d h a W 5 z d C B p b m R p d m l k d W F s c y B v b i B 0 a G U g Y m F z a X M g b 2 Y g d G h l a X I g c H J v d G V j d G V k I G N o Y X J h Y 3 R l c m l z d G l j c y w g d 2 h l b i B k Z W N p Z G l u Z y B v b i B h I G Z y Z W U g Y m F u a y B h Y 2 N v d W 5 0 I G F w c G x p Y 2 F 0 a W 9 u P y Z x d W 9 0 O y w m c X V v d D t J Z i B 5 b 3 V y I G F u c 3 d l c i B 0 b y B 0 a G U g c H J l d m l v d X M g c X V l c 3 R p b 2 4 g d 2 F z I F l l c y w g c G x l Y X N l I H N w Z W N p Z n k g a G 9 3 I G 1 h b n k g Y 2 F z Z X M g b 2 Y g Z G l z Y 3 J p b W l u Y X R p b 2 4 g Z G l k I H l v d S B m a W 5 k I G F u Z C B k Z X N j c m l i Z S B l Y W N o I G 9 m I H R o Z W 0 g c 2 h v c n R s e S 4 m c X V v d D s s J n F 1 b 3 Q 7 Q 2 F z Z S A x O i B E d W U g d G 8 g Y S B k Y X R h I G Z s b 3 c g Z m 9 y I H R o Z S B c J n F 1 b 3 Q 7 a W 5 j b 2 1 l X C Z x d W 9 0 O y w g d G h l I H N 5 c 3 R l b S B p b m R p c m V j d G x 5 I G R p c 2 N y a W 1 p b m F 0 Z X M g Y m V 0 d 2 V l b i B p b m R p d m l k d W F s c y B v b i B 0 a G U g Y m F z a X M g b 2 Y g d G h l a X I g X C Z x d W 9 0 O 2 F n Z V w m c X V v d D s g d 2 h l b i B k Z W N p Z G l u Z y B h Y m 9 1 d C B h I G Z y Z W U g Y W N j b 3 V u d C B h c H B s a W N h d G l v b i 4 g J n F 1 b 3 Q 7 L C Z x d W 9 0 O 0 N h c 2 U g M j o g I E R 1 Z S B 0 b y B h I G R h d G E g Z m x v d y B m b 3 I g d G h l I F w m c X V v d D t p b m N v b W V c J n F 1 b 3 Q 7 L C B 0 a G U g c 3 l z d G V t I G l u Z G l y Z W N 0 b H k g Z G l z Y 3 J p b W l u Y X R l c y B i Z X R 3 Z W V u I G l u Z G l 2 a W R 1 Y W x z I G 9 u I H R o Z S B i Y X N p c y B v Z i B 0 a G V p c i B c J n F 1 b 3 Q 7 a G V h b H R o e V w m c X V v d D s g Y X R 0 c m l i d X R l I H d o Z W 4 g Z G V j a W R p b m c g Y W J v d X Q g Y S B m c m V l I G F j Y 2 9 1 b n Q g Y X B w b G l j Y X R p b 2 4 u I C Z x d W 9 0 O y w m c X V v d D t D Y X N l I D M 6 I E R 1 Z S B 0 b y B 0 a G U g Z G l y Z W N 0 I H V z Y W d l I G 9 m I F w m c X V v d D t n b 2 9 k Q 3 J l Z G l 0 S G l z d G 9 y e V w m c X V v d D s s I H R o Z S B z e X N 0 Z W 0 g Z G l y Z W N 0 b H k g Z G l z Y 3 J p b W l u Y X R l c y B i Z X R 3 Z W V u I G l u Z G l 2 a W R 1 Y W x z I G 9 u I H R o Z S B i Y X N p c y B v Z i B 0 a G V p c i B c J n F 1 b 3 Q 7 Y W d l X C Z x d W 9 0 O y B 3 a G V u I G R l Y 2 l k a W 5 n I G F i b 3 V 0 I G E g Z n J l Z S B h Y 2 N v d W 5 0 I G F w c G x p Y 2 F 0 a W 9 u L i A m c X V v d D s s J n F 1 b 3 Q 7 Q 2 F z Z S A 0 O i A g R H V l I H R v I G E g Z G F 0 Y S B m b G 9 3 I G Z v c i B 0 a G U g X C Z x d W 9 0 O 2 h l Y W x 0 a H l c J n F 1 b 3 Q 7 L C B 0 a G U g c 3 l z d G V t I G l u Z G l y Z W N 0 b H k g Z G l z Y 3 J p b W l u Y X R l c y B i Z X R 3 Z W V u I G l u Z G l 2 a W R 1 Y W x z I G 9 u I H R o Z S B i Y X N p c y B v Z i B 0 a G V p c i B c J n F 1 b 3 Q 7 a G V h b H R o e V w m c X V v d D s g Y X R 0 c m l i d X R l I H d o Z W 4 g Z G V j a W R p b m c g Y W J v d X Q g Y S B m c m V l I G F j Y 2 9 1 b n Q g Y X B w b G l j Y X R p b 2 4 u I C Z x d W 9 0 O y w m c X V v d D t D Y X N l I D U 6 I E R 1 Z S B 0 b y B h I G R h d G E g Z m x v d y B m b 3 I g d G h l I F w m c X V v d D t o Z W F s d G h 5 X C Z x d W 9 0 O y w g d G h l I H N 5 c 3 R l b S B p b m R p c m V j d G x 5 I G R p c 2 N y a W 1 p b m F 0 Z X M g Y m V 0 d 2 V l b i B p b m R p d m l k d W F s c y B v b i B 0 a G U g Y m F z a X M g b 2 Y g d G h l I F w m c X V v d D t h Z 2 V c J n F 1 b 3 Q 7 I G F 0 d H J p Y n V 0 Z S B 3 a G V u I G R l Y 2 l k a W 5 n I G F i b 3 V 0 I G E g Z n J l Z S B h Y 2 N v d W 5 0 I G F w c G x p Y 2 F 0 a W 9 u L i A m c X V v d D s s J n F 1 b 3 Q 7 R G 8 g e W 9 1 I G h h d m U g Y W 5 5 I G N v b W 1 l b n R z I H J l Z 2 F y Z G l u Z y B v d X I g c 3 V y d m V 5 P y B J Z i B 5 Z X M s I H B s Z W F z Z S B z c G V j a W Z 5 I G l 0 I G h l c m U 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1 c n Z l e V 8 g R m F p c m 5 l c 3 M g Q W 5 h b H l z a X M g Y m F z Z W Q g b 2 4 g U 2 9 m d H d h c m U g R G V z a W d u I E 1 v Z G V s c y 9 D a G F u Z 2 V k I F R 5 c G U u e 1 R p b W V z d G F t c C w w f S Z x d W 9 0 O y w m c X V v d D t T Z W N 0 a W 9 u M S 9 T d X J 2 Z X l f I E Z h a X J u Z X N z I E F u Y W x 5 c 2 l z I G J h c 2 V k I G 9 u I F N v Z n R 3 Y X J l I E R l c 2 l n b i B N b 2 R l b H M v Q 2 h h b m d l Z C B U e X B l L n t Q b G V h c 2 U g c 2 V s Z W N 0 I H l v d X I g Z m l l Z C B v Z i B z d H V k e S 4 s M X 0 m c X V v d D s s J n F 1 b 3 Q 7 U 2 V j d G l v b j E v U 3 V y d m V 5 X y B G Y W l y b m V z c y B B b m F s e X N p c y B i Y X N l Z C B v b i B T b 2 Z 0 d 2 F y Z S B E Z X N p Z 2 4 g T W 9 k Z W x z L 0 N o Y W 5 n Z W Q g V H l w Z S 5 7 V 2 h h d C B p c y B 5 b 3 V y I G V 4 c G V y d G l z Z S B p b i B V T U w g b W 9 k Z W x p b m c / L D J 9 J n F 1 b 3 Q 7 L C Z x d W 9 0 O 1 N l Y 3 R p b 2 4 x L 1 N 1 c n Z l e V 8 g R m F p c m 5 l c 3 M g Q W 5 h b H l z a X M g Y m F z Z W Q g b 2 4 g U 2 9 m d H d h c m U g R G V z a W d u I E 1 v Z G V s c y 9 D a G F u Z 2 V k I F R 5 c G U u e 1 d o Y X Q g a X M g e W 9 1 c i B l e H B l c n R p c 2 U g a W 4 g V U 1 M I H N 0 Y X R l I G 1 h Y 2 h p b m U g Z G l h Z 3 J h b X M / L D N 9 J n F 1 b 3 Q 7 L C Z x d W 9 0 O 1 N l Y 3 R p b 2 4 x L 1 N 1 c n Z l e V 8 g R m F p c m 5 l c 3 M g Q W 5 h b H l z a X M g Y m F z Z W Q g b 2 4 g U 2 9 m d H d h c m U g R G V z a W d u I E 1 v Z G V s c y 9 D a G F u Z 2 V k I F R 5 c G U u e 1 d o Y X Q g a X M g e W 9 1 c i B l e H B l c n R p c 2 U g a W 4 g c 2 9 m d H d h c m U g Z m F p c m 5 l c 3 M / L D R 9 J n F 1 b 3 Q 7 L C Z x d W 9 0 O 1 N l Y 3 R p b 2 4 x L 1 N 1 c n Z l e V 8 g R m F p c m 5 l c 3 M g Q W 5 h b H l z a X M g Y m F z Z W Q g b 2 4 g U 2 9 m d H d h c m U g R G V z a W d u I E 1 v Z G V s c y 9 D a G F u Z 2 V k I F R 5 c G U u e 0 N v b m N l c m 5 p b m c g V G F i b G U g M S B h b m Q g R m l n d X J l I E E s I G l z I G l 0 I G J l I H B v c 3 N p Y m x l I H R o Y X Q g d G h l I G J h b m s g c 3 l z d G V t I G R p c 2 N y a W 1 p b m F 0 Z X M g Y W d h a W 5 z d C B p b m R p d m l k d W F s c y B v b i B 0 a G U g Y m F z a X M g b 2 Y g d G h l a X I g c H J v d G V j d G V k I G N o Y X J h Y 3 R l c m l z d G l j c y w g d 2 h l b i B k Z W N p Z G l u Z y B v b i B h I G Z y Z W U g Y m F u a y B h Y 2 N v d W 5 0 I G F w c G x p Y 2 F 0 a W 9 u P y w 1 f S Z x d W 9 0 O y w m c X V v d D t T Z W N 0 a W 9 u M S 9 T d X J 2 Z X l f I E Z h a X J u Z X N z I E F u Y W x 5 c 2 l z I G J h c 2 V k I G 9 u I F N v Z n R 3 Y X J l I E R l c 2 l n b i B N b 2 R l b H M v Q 2 h h b m d l Z C B U e X B l L n t J Z i B 5 b 3 V y I G F u c 3 d l c i B 0 b y B 0 a G U g c H J l d m l v d X M g c X V l c 3 R p b 2 4 g d 2 F z I F l l c y w g c G x l Y X N l I H N w Z W N p Z n k g a G 9 3 I G 1 h b n k g Y 2 F z Z X M g b 2 Y g Z G l z Y 3 J p b W l u Y X R p b 2 4 g Z G l k I H l v d S B m a W 5 k I G F u Z C B k Z X N j c m l i Z S B l Y W N o I G 9 m I H R o Z W 0 g c 2 h v c n R s e S 4 s N n 0 m c X V v d D s s J n F 1 b 3 Q 7 U 2 V j d G l v b j E v U 3 V y d m V 5 X y B G Y W l y b m V z c y B B b m F s e X N p c y B i Y X N l Z C B v b i B T b 2 Z 0 d 2 F y Z S B E Z X N p Z 2 4 g T W 9 k Z W x z L 0 N o Y W 5 n Z W Q g V H l w Z S 5 7 Q 2 F z Z S A x O i B E d W U g d G 8 g Y S B k Y X R h I G Z s b 3 c g Z m 9 y I H R o Z S B c J n F 1 b 3 Q 7 a W 5 j b 2 1 l X C Z x d W 9 0 O y w g d G h l I H N 5 c 3 R l b S B p b m R p c m V j d G x 5 I G R p c 2 N y a W 1 p b m F 0 Z X M g Y m V 0 d 2 V l b i B p b m R p d m l k d W F s c y B v b i B 0 a G U g Y m F z a X M g b 2 Y g d G h l a X I g X C Z x d W 9 0 O 2 F n Z V w m c X V v d D s g d 2 h l b i B k Z W N p Z G l u Z y B h Y m 9 1 d C B h I G Z y Z W U g Y W N j b 3 V u d C B h c H B s a W N h d G l v b i 4 g L D d 9 J n F 1 b 3 Q 7 L C Z x d W 9 0 O 1 N l Y 3 R p b 2 4 x L 1 N 1 c n Z l e V 8 g R m F p c m 5 l c 3 M g Q W 5 h b H l z a X M g Y m F z Z W Q g b 2 4 g U 2 9 m d H d h c m U g R G V z a W d u I E 1 v Z G V s c y 9 D a G F u Z 2 V k I F R 5 c G U u e 0 N h c 2 U g M j o g I E R 1 Z S B 0 b y B h I G R h d G E g Z m x v d y B m b 3 I g d G h l I F w m c X V v d D t p b m N v b W V c J n F 1 b 3 Q 7 L C B 0 a G U g c 3 l z d G V t I G l u Z G l y Z W N 0 b H k g Z G l z Y 3 J p b W l u Y X R l c y B i Z X R 3 Z W V u I G l u Z G l 2 a W R 1 Y W x z I G 9 u I H R o Z S B i Y X N p c y B v Z i B 0 a G V p c i B c J n F 1 b 3 Q 7 a G V h b H R o e V w m c X V v d D s g Y X R 0 c m l i d X R l I H d o Z W 4 g Z G V j a W R p b m c g Y W J v d X Q g Y S B m c m V l I G F j Y 2 9 1 b n Q g Y X B w b G l j Y X R p b 2 4 u I C w 4 f S Z x d W 9 0 O y w m c X V v d D t T Z W N 0 a W 9 u M S 9 T d X J 2 Z X l f I E Z h a X J u Z X N z I E F u Y W x 5 c 2 l z I G J h c 2 V k I G 9 u I F N v Z n R 3 Y X J l I E R l c 2 l n b i B N b 2 R l b H M v Q 2 h h b m d l Z C B U e X B l L n t D Y X N l I D M 6 I E R 1 Z S B 0 b y B 0 a G U g Z G l y Z W N 0 I H V z Y W d l I G 9 m I F w m c X V v d D t n b 2 9 k Q 3 J l Z G l 0 S G l z d G 9 y e V w m c X V v d D s s I H R o Z S B z e X N 0 Z W 0 g Z G l y Z W N 0 b H k g Z G l z Y 3 J p b W l u Y X R l c y B i Z X R 3 Z W V u I G l u Z G l 2 a W R 1 Y W x z I G 9 u I H R o Z S B i Y X N p c y B v Z i B 0 a G V p c i B c J n F 1 b 3 Q 7 Y W d l X C Z x d W 9 0 O y B 3 a G V u I G R l Y 2 l k a W 5 n I G F i b 3 V 0 I G E g Z n J l Z S B h Y 2 N v d W 5 0 I G F w c G x p Y 2 F 0 a W 9 u L i A s O X 0 m c X V v d D s s J n F 1 b 3 Q 7 U 2 V j d G l v b j E v U 3 V y d m V 5 X y B G Y W l y b m V z c y B B b m F s e X N p c y B i Y X N l Z C B v b i B T b 2 Z 0 d 2 F y Z S B E Z X N p Z 2 4 g T W 9 k Z W x z L 0 N o Y W 5 n Z W Q g V H l w Z S 5 7 Q 2 F z Z S A 0 O i A g R H V l I H R v I G E g Z G F 0 Y S B m b G 9 3 I G Z v c i B 0 a G U g X C Z x d W 9 0 O 2 h l Y W x 0 a H l c J n F 1 b 3 Q 7 L C B 0 a G U g c 3 l z d G V t I G l u Z G l y Z W N 0 b H k g Z G l z Y 3 J p b W l u Y X R l c y B i Z X R 3 Z W V u I G l u Z G l 2 a W R 1 Y W x z I G 9 u I H R o Z S B i Y X N p c y B v Z i B 0 a G V p c i B c J n F 1 b 3 Q 7 a G V h b H R o e V w m c X V v d D s g Y X R 0 c m l i d X R l I H d o Z W 4 g Z G V j a W R p b m c g Y W J v d X Q g Y S B m c m V l I G F j Y 2 9 1 b n Q g Y X B w b G l j Y X R p b 2 4 u I C w x M H 0 m c X V v d D s s J n F 1 b 3 Q 7 U 2 V j d G l v b j E v U 3 V y d m V 5 X y B G Y W l y b m V z c y B B b m F s e X N p c y B i Y X N l Z C B v b i B T b 2 Z 0 d 2 F y Z S B E Z X N p Z 2 4 g T W 9 k Z W x z L 0 N o Y W 5 n Z W Q g V H l w Z S 5 7 Q 2 F z Z S A 1 O i B E d W U g d G 8 g Y S B k Y X R h I G Z s b 3 c g Z m 9 y I H R o Z S B c J n F 1 b 3 Q 7 a G V h b H R o e V w m c X V v d D s s I H R o Z S B z e X N 0 Z W 0 g a W 5 k a X J l Y 3 R s e S B k a X N j c m l t a W 5 h d G V z I G J l d H d l Z W 4 g a W 5 k a X Z p Z H V h b H M g b 2 4 g d G h l I G J h c 2 l z I G 9 m I H R o Z S B c J n F 1 b 3 Q 7 Y W d l X C Z x d W 9 0 O y B h d H R y a W J 1 d G U g d 2 h l b i B k Z W N p Z G l u Z y B h Y m 9 1 d C B h I G Z y Z W U g Y W N j b 3 V u d C B h c H B s a W N h d G l v b i 4 g L D E x f S Z x d W 9 0 O y w m c X V v d D t T Z W N 0 a W 9 u M S 9 T d X J 2 Z X l f I E Z h a X J u Z X N z I E F u Y W x 5 c 2 l z I G J h c 2 V k I G 9 u I F N v Z n R 3 Y X J l I E R l c 2 l n b i B N b 2 R l b H M v Q 2 h h b m d l Z C B U e X B l L n t E b y B 5 b 3 U g a G F 2 Z S B h b n k g Y 2 9 t b W V u d H M g c m V n Y X J k a W 5 n I G 9 1 c i B z d X J 2 Z X k / I E l m I H l l c y w g c G x l Y X N l I H N w Z W N p Z n k g a X Q g a G V y Z S 4 s M T J 9 J n F 1 b 3 Q 7 X S w m c X V v d D t D b 2 x 1 b W 5 D b 3 V u d C Z x d W 9 0 O z o x M y w m c X V v d D t L Z X l D b 2 x 1 b W 5 O Y W 1 l c y Z x d W 9 0 O z p b X S w m c X V v d D t D b 2 x 1 b W 5 J Z G V u d G l 0 a W V z J n F 1 b 3 Q 7 O l s m c X V v d D t T Z W N 0 a W 9 u M S 9 T d X J 2 Z X l f I E Z h a X J u Z X N z I E F u Y W x 5 c 2 l z I G J h c 2 V k I G 9 u I F N v Z n R 3 Y X J l I E R l c 2 l n b i B N b 2 R l b H M v Q 2 h h b m d l Z C B U e X B l L n t U a W 1 l c 3 R h b X A s M H 0 m c X V v d D s s J n F 1 b 3 Q 7 U 2 V j d G l v b j E v U 3 V y d m V 5 X y B G Y W l y b m V z c y B B b m F s e X N p c y B i Y X N l Z C B v b i B T b 2 Z 0 d 2 F y Z S B E Z X N p Z 2 4 g T W 9 k Z W x z L 0 N o Y W 5 n Z W Q g V H l w Z S 5 7 U G x l Y X N l I H N l b G V j d C B 5 b 3 V y I G Z p Z W Q g b 2 Y g c 3 R 1 Z H k u L D F 9 J n F 1 b 3 Q 7 L C Z x d W 9 0 O 1 N l Y 3 R p b 2 4 x L 1 N 1 c n Z l e V 8 g R m F p c m 5 l c 3 M g Q W 5 h b H l z a X M g Y m F z Z W Q g b 2 4 g U 2 9 m d H d h c m U g R G V z a W d u I E 1 v Z G V s c y 9 D a G F u Z 2 V k I F R 5 c G U u e 1 d o Y X Q g a X M g e W 9 1 c i B l e H B l c n R p c 2 U g a W 4 g V U 1 M I G 1 v Z G V s a W 5 n P y w y f S Z x d W 9 0 O y w m c X V v d D t T Z W N 0 a W 9 u M S 9 T d X J 2 Z X l f I E Z h a X J u Z X N z I E F u Y W x 5 c 2 l z I G J h c 2 V k I G 9 u I F N v Z n R 3 Y X J l I E R l c 2 l n b i B N b 2 R l b H M v Q 2 h h b m d l Z C B U e X B l L n t X a G F 0 I G l z I H l v d X I g Z X h w Z X J 0 a X N l I G l u I F V N T C B z d G F 0 Z S B t Y W N o a W 5 l I G R p Y W d y Y W 1 z P y w z f S Z x d W 9 0 O y w m c X V v d D t T Z W N 0 a W 9 u M S 9 T d X J 2 Z X l f I E Z h a X J u Z X N z I E F u Y W x 5 c 2 l z I G J h c 2 V k I G 9 u I F N v Z n R 3 Y X J l I E R l c 2 l n b i B N b 2 R l b H M v Q 2 h h b m d l Z C B U e X B l L n t X a G F 0 I G l z I H l v d X I g Z X h w Z X J 0 a X N l I G l u I H N v Z n R 3 Y X J l I G Z h a X J u Z X N z P y w 0 f S Z x d W 9 0 O y w m c X V v d D t T Z W N 0 a W 9 u M S 9 T d X J 2 Z X l f I E Z h a X J u Z X N z I E F u Y W x 5 c 2 l z I G J h c 2 V k I G 9 u I F N v Z n R 3 Y X J l I E R l c 2 l n b i B N b 2 R l b H M v Q 2 h h b m d l Z C B U e X B l L n t D b 2 5 j Z X J u a W 5 n I F R h Y m x l I D E g Y W 5 k I E Z p Z 3 V y Z S B B L C B p c y B p d C B i Z S B w b 3 N z a W J s Z S B 0 a G F 0 I H R o Z S B i Y W 5 r I H N 5 c 3 R l b S B k a X N j c m l t a W 5 h d G V z I G F n Y W l u c 3 Q g a W 5 k a X Z p Z H V h b H M g b 2 4 g d G h l I G J h c 2 l z I G 9 m I H R o Z W l y I H B y b 3 R l Y 3 R l Z C B j a G F y Y W N 0 Z X J p c 3 R p Y 3 M s I H d o Z W 4 g Z G V j a W R p b m c g b 2 4 g Y S B m c m V l I G J h b m s g Y W N j b 3 V u d C B h c H B s a W N h d G l v b j 8 s N X 0 m c X V v d D s s J n F 1 b 3 Q 7 U 2 V j d G l v b j E v U 3 V y d m V 5 X y B G Y W l y b m V z c y B B b m F s e X N p c y B i Y X N l Z C B v b i B T b 2 Z 0 d 2 F y Z S B E Z X N p Z 2 4 g T W 9 k Z W x z L 0 N o Y W 5 n Z W Q g V H l w Z S 5 7 S W Y g e W 9 1 c i B h b n N 3 Z X I g d G 8 g d G h l I H B y Z X Z p b 3 V z I H F 1 Z X N 0 a W 9 u I H d h c y B Z Z X M s I H B s Z W F z Z S B z c G V j a W Z 5 I G h v d y B t Y W 5 5 I G N h c 2 V z I G 9 m I G R p c 2 N y a W 1 p b m F 0 a W 9 u I G R p Z C B 5 b 3 U g Z m l u Z C B h b m Q g Z G V z Y 3 J p Y m U g Z W F j a C B v Z i B 0 a G V t I H N o b 3 J 0 b H k u L D Z 9 J n F 1 b 3 Q 7 L C Z x d W 9 0 O 1 N l Y 3 R p b 2 4 x L 1 N 1 c n Z l e V 8 g R m F p c m 5 l c 3 M g Q W 5 h b H l z a X M g Y m F z Z W Q g b 2 4 g U 2 9 m d H d h c m U g R G V z a W d u I E 1 v Z G V s c y 9 D a G F u Z 2 V k I F R 5 c G U u e 0 N h c 2 U g M T o g R H V l I H R v I G E g Z G F 0 Y S B m b G 9 3 I G Z v c i B 0 a G U g X C Z x d W 9 0 O 2 l u Y 2 9 t Z V w m c X V v d D s s I H R o Z S B z e X N 0 Z W 0 g a W 5 k a X J l Y 3 R s e S B k a X N j c m l t a W 5 h d G V z I G J l d H d l Z W 4 g a W 5 k a X Z p Z H V h b H M g b 2 4 g d G h l I G J h c 2 l z I G 9 m I H R o Z W l y I F w m c X V v d D t h Z 2 V c J n F 1 b 3 Q 7 I H d o Z W 4 g Z G V j a W R p b m c g Y W J v d X Q g Y S B m c m V l I G F j Y 2 9 1 b n Q g Y X B w b G l j Y X R p b 2 4 u I C w 3 f S Z x d W 9 0 O y w m c X V v d D t T Z W N 0 a W 9 u M S 9 T d X J 2 Z X l f I E Z h a X J u Z X N z I E F u Y W x 5 c 2 l z I G J h c 2 V k I G 9 u I F N v Z n R 3 Y X J l I E R l c 2 l n b i B N b 2 R l b H M v Q 2 h h b m d l Z C B U e X B l L n t D Y X N l I D I 6 I C B E d W U g d G 8 g Y S B k Y X R h I G Z s b 3 c g Z m 9 y I H R o Z S B c J n F 1 b 3 Q 7 a W 5 j b 2 1 l X C Z x d W 9 0 O y w g d G h l I H N 5 c 3 R l b S B p b m R p c m V j d G x 5 I G R p c 2 N y a W 1 p b m F 0 Z X M g Y m V 0 d 2 V l b i B p b m R p d m l k d W F s c y B v b i B 0 a G U g Y m F z a X M g b 2 Y g d G h l a X I g X C Z x d W 9 0 O 2 h l Y W x 0 a H l c J n F 1 b 3 Q 7 I G F 0 d H J p Y n V 0 Z S B 3 a G V u I G R l Y 2 l k a W 5 n I G F i b 3 V 0 I G E g Z n J l Z S B h Y 2 N v d W 5 0 I G F w c G x p Y 2 F 0 a W 9 u L i A s O H 0 m c X V v d D s s J n F 1 b 3 Q 7 U 2 V j d G l v b j E v U 3 V y d m V 5 X y B G Y W l y b m V z c y B B b m F s e X N p c y B i Y X N l Z C B v b i B T b 2 Z 0 d 2 F y Z S B E Z X N p Z 2 4 g T W 9 k Z W x z L 0 N o Y W 5 n Z W Q g V H l w Z S 5 7 Q 2 F z Z S A z O i B E d W U g d G 8 g d G h l I G R p c m V j d C B 1 c 2 F n Z S B v Z i B c J n F 1 b 3 Q 7 Z 2 9 v Z E N y Z W R p d E h p c 3 R v c n l c J n F 1 b 3 Q 7 L C B 0 a G U g c 3 l z d G V t I G R p c m V j d G x 5 I G R p c 2 N y a W 1 p b m F 0 Z X M g Y m V 0 d 2 V l b i B p b m R p d m l k d W F s c y B v b i B 0 a G U g Y m F z a X M g b 2 Y g d G h l a X I g X C Z x d W 9 0 O 2 F n Z V w m c X V v d D s g d 2 h l b i B k Z W N p Z G l u Z y B h Y m 9 1 d C B h I G Z y Z W U g Y W N j b 3 V u d C B h c H B s a W N h d G l v b i 4 g L D l 9 J n F 1 b 3 Q 7 L C Z x d W 9 0 O 1 N l Y 3 R p b 2 4 x L 1 N 1 c n Z l e V 8 g R m F p c m 5 l c 3 M g Q W 5 h b H l z a X M g Y m F z Z W Q g b 2 4 g U 2 9 m d H d h c m U g R G V z a W d u I E 1 v Z G V s c y 9 D a G F u Z 2 V k I F R 5 c G U u e 0 N h c 2 U g N D o g I E R 1 Z S B 0 b y B h I G R h d G E g Z m x v d y B m b 3 I g d G h l I F w m c X V v d D t o Z W F s d G h 5 X C Z x d W 9 0 O y w g d G h l I H N 5 c 3 R l b S B p b m R p c m V j d G x 5 I G R p c 2 N y a W 1 p b m F 0 Z X M g Y m V 0 d 2 V l b i B p b m R p d m l k d W F s c y B v b i B 0 a G U g Y m F z a X M g b 2 Y g d G h l a X I g X C Z x d W 9 0 O 2 h l Y W x 0 a H l c J n F 1 b 3 Q 7 I G F 0 d H J p Y n V 0 Z S B 3 a G V u I G R l Y 2 l k a W 5 n I G F i b 3 V 0 I G E g Z n J l Z S B h Y 2 N v d W 5 0 I G F w c G x p Y 2 F 0 a W 9 u L i A s M T B 9 J n F 1 b 3 Q 7 L C Z x d W 9 0 O 1 N l Y 3 R p b 2 4 x L 1 N 1 c n Z l e V 8 g R m F p c m 5 l c 3 M g Q W 5 h b H l z a X M g Y m F z Z W Q g b 2 4 g U 2 9 m d H d h c m U g R G V z a W d u I E 1 v Z G V s c y 9 D a G F u Z 2 V k I F R 5 c G U u e 0 N h c 2 U g N T o g R H V l I H R v I G E g Z G F 0 Y S B m b G 9 3 I G Z v c i B 0 a G U g X C Z x d W 9 0 O 2 h l Y W x 0 a H l c J n F 1 b 3 Q 7 L C B 0 a G U g c 3 l z d G V t I G l u Z G l y Z W N 0 b H k g Z G l z Y 3 J p b W l u Y X R l c y B i Z X R 3 Z W V u I G l u Z G l 2 a W R 1 Y W x z I G 9 u I H R o Z S B i Y X N p c y B v Z i B 0 a G U g X C Z x d W 9 0 O 2 F n Z V w m c X V v d D s g Y X R 0 c m l i d X R l I H d o Z W 4 g Z G V j a W R p b m c g Y W J v d X Q g Y S B m c m V l I G F j Y 2 9 1 b n Q g Y X B w b G l j Y X R p b 2 4 u I C w x M X 0 m c X V v d D s s J n F 1 b 3 Q 7 U 2 V j d G l v b j E v U 3 V y d m V 5 X y B G Y W l y b m V z c y B B b m F s e X N p c y B i Y X N l Z C B v b i B T b 2 Z 0 d 2 F y Z S B E Z X N p Z 2 4 g T W 9 k Z W x z L 0 N o Y W 5 n Z W Q g V H l w Z S 5 7 R G 8 g e W 9 1 I G h h d m U g Y W 5 5 I G N v b W 1 l b n R z I H J l Z 2 F y Z G l u Z y B v d X I g c 3 V y d m V 5 P y B J Z i B 5 Z X M s I H B s Z W F z Z S B z c G V j a W Z 5 I G l 0 I G h l c m U u L D E y f S Z x d W 9 0 O 1 0 s J n F 1 b 3 Q 7 U m V s Y X R p b 2 5 z a G l w S W 5 m b y Z x d W 9 0 O z p b X X 0 i I C 8 + P C 9 T d G F i b G V F b n R y a W V z P j w v S X R l b T 4 8 S X R l b T 4 8 S X R l b U x v Y 2 F 0 a W 9 u P j x J d G V t V H l w Z T 5 G b 3 J t d W x h P C 9 J d G V t V H l w Z T 4 8 S X R l b V B h d G g + U 2 V j d G l v b j E v U 3 V y d m V 5 X y U y M E Z h a X J u Z X N z J T I w Q W 5 h b H l z a X M l M j B i Y X N l Z C U y M G 9 u J T I w U 2 9 m d H d h c m U l M j B E Z X N p Z 2 4 l M j B N b 2 R l b H M v U 2 9 1 c m N l P C 9 J d G V t U G F 0 a D 4 8 L 0 l 0 Z W 1 M b 2 N h d G l v b j 4 8 U 3 R h Y m x l R W 5 0 c m l l c y A v P j w v S X R l b T 4 8 S X R l b T 4 8 S X R l b U x v Y 2 F 0 a W 9 u P j x J d G V t V H l w Z T 5 G b 3 J t d W x h P C 9 J d G V t V H l w Z T 4 8 S X R l b V B h d G g + U 2 V j d G l v b j E v U 3 V y d m V 5 X y U y M E Z h a X J u Z X N z J T I w Q W 5 h b H l z a X M l M j B i Y X N l Z C U y M G 9 u J T I w U 2 9 m d H d h c m U l M j B E Z X N p Z 2 4 l M j B N b 2 R l b H M v U H J v b W 9 0 Z W Q l M j B I Z W F k Z X J z P C 9 J d G V t U G F 0 a D 4 8 L 0 l 0 Z W 1 M b 2 N h d G l v b j 4 8 U 3 R h Y m x l R W 5 0 c m l l c y A v P j w v S X R l b T 4 8 S X R l b T 4 8 S X R l b U x v Y 2 F 0 a W 9 u P j x J d G V t V H l w Z T 5 G b 3 J t d W x h P C 9 J d G V t V H l w Z T 4 8 S X R l b V B h d G g + U 2 V j d G l v b j E v U 3 V y d m V 5 X y U y M E Z h a X J u Z X N z J T I w Q W 5 h b H l z a X M l M j B i Y X N l Z C U y M G 9 u J T I w U 2 9 m d H d h c m U l M j B E Z X N p Z 2 4 l M j B N b 2 R l b H M v Q 2 h h b m d l Z C U y M F R 5 c G U 8 L 0 l 0 Z W 1 Q Y X R o P j w v S X R l b U x v Y 2 F 0 a W 9 u P j x T d G F i b G V F b n R y a W V z I C 8 + P C 9 J d G V t P j w v S X R l b X M + P C 9 M b 2 N h b F B h Y 2 t h Z 2 V N Z X R h Z G F 0 Y U Z p b G U + F g A A A F B L B Q Y A A A A A A A A A A A A A A A A A A A A A A A A m A Q A A A Q A A A N C M n d 8 B F d E R j H o A w E / C l + s B A A A A Y D c u k e 2 P S E 6 w + g 9 a 8 a A L 0 g A A A A A C A A A A A A A Q Z g A A A A E A A C A A A A B r G i 6 H y A J z z q 0 O A h I B b t 2 R L x p U K E Y 5 1 2 Q g R n R E f L G 6 F w A A A A A O g A A A A A I A A C A A A A C v y F A c L 9 x j J p H Z A n L 1 C G F i z 7 Q r k s l w i 1 J K N v Q L w 3 X 6 + V A A A A A c S R p + X E M B l J 0 9 4 Q m m Q G v i g p h o a 7 V S Z f k B I k Z d A l 7 H O m A / 8 y 0 z w D 4 9 g S W V M c 8 F V P C k 5 2 4 w + b I H + d m g R Y / y l j I 8 a n 5 o Z h p m w / G g Q M V b z h / E s E A A A A C z W V B O I z F G W P K I 5 I N o k V + c P 6 E u Q U k a K c t I Y r x F M Y R U d C 0 v 8 2 W 8 9 L a M L 2 g + K E J l / y b x i I K f A H e p K A O o M 4 n z O O 8 A < / D a t a M a s h u p > 
</file>

<file path=customXml/itemProps1.xml><?xml version="1.0" encoding="utf-8"?>
<ds:datastoreItem xmlns:ds="http://schemas.openxmlformats.org/officeDocument/2006/customXml" ds:itemID="{50B7ACAC-74E1-49D4-9136-69C7176FCB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Task1</vt:lpstr>
      <vt:lpstr>Task2</vt:lpstr>
      <vt:lpstr>Task1 and Task2 </vt:lpstr>
      <vt:lpstr>Kappa</vt:lpstr>
      <vt:lpstr>kapa Fleiss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qramadan</dc:creator>
  <cp:lastModifiedBy>qramadan</cp:lastModifiedBy>
  <dcterms:created xsi:type="dcterms:W3CDTF">2021-01-11T13:07:13Z</dcterms:created>
  <dcterms:modified xsi:type="dcterms:W3CDTF">2021-01-15T11:13:18Z</dcterms:modified>
</cp:coreProperties>
</file>