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5"/>
  </bookViews>
  <sheets>
    <sheet name="1000" sheetId="1" r:id="rId1"/>
    <sheet name="qcase2" sheetId="2" r:id="rId2"/>
    <sheet name="qcase1" sheetId="3" r:id="rId3"/>
    <sheet name="qwcase1" sheetId="5" r:id="rId4"/>
    <sheet name="qwcase2" sheetId="6" r:id="rId5"/>
    <sheet name="qwcase2g" sheetId="7" r:id="rId6"/>
    <sheet name="qwcase1g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7" i="7" l="1"/>
  <c r="AD77" i="7" s="1"/>
  <c r="AC78" i="7"/>
  <c r="AD78" i="7" s="1"/>
  <c r="AC79" i="7"/>
  <c r="AD79" i="7" s="1"/>
  <c r="AE104" i="7"/>
  <c r="AD104" i="7"/>
  <c r="AC104" i="7"/>
  <c r="AB104" i="7"/>
  <c r="AA104" i="7"/>
  <c r="AE103" i="7"/>
  <c r="AD103" i="7"/>
  <c r="AC103" i="7"/>
  <c r="AB103" i="7"/>
  <c r="AA103" i="7"/>
  <c r="AE102" i="7"/>
  <c r="AD102" i="7"/>
  <c r="AC102" i="7"/>
  <c r="AB102" i="7"/>
  <c r="AA102" i="7"/>
  <c r="AE99" i="7"/>
  <c r="AD99" i="7"/>
  <c r="AC99" i="7"/>
  <c r="AB99" i="7"/>
  <c r="AA99" i="7"/>
  <c r="AG104" i="7" s="1"/>
  <c r="AE98" i="7"/>
  <c r="AD98" i="7"/>
  <c r="AC98" i="7"/>
  <c r="AB98" i="7"/>
  <c r="AA98" i="7"/>
  <c r="AG103" i="7" s="1"/>
  <c r="AE97" i="7"/>
  <c r="AD97" i="7"/>
  <c r="AC97" i="7"/>
  <c r="AB97" i="7"/>
  <c r="AA97" i="7"/>
  <c r="AG102" i="7" s="1"/>
  <c r="AE94" i="7"/>
  <c r="AD94" i="7"/>
  <c r="AC94" i="7"/>
  <c r="AB94" i="7"/>
  <c r="AA94" i="7"/>
  <c r="AE93" i="7"/>
  <c r="AD93" i="7"/>
  <c r="AC93" i="7"/>
  <c r="AB93" i="7"/>
  <c r="AA93" i="7"/>
  <c r="AE92" i="7"/>
  <c r="AD92" i="7"/>
  <c r="AC92" i="7"/>
  <c r="AB92" i="7"/>
  <c r="AA92" i="7"/>
  <c r="AE89" i="7"/>
  <c r="AD89" i="7"/>
  <c r="AC89" i="7"/>
  <c r="AB89" i="7"/>
  <c r="AA89" i="7"/>
  <c r="AG94" i="7" s="1"/>
  <c r="AE88" i="7"/>
  <c r="AD88" i="7"/>
  <c r="AC88" i="7"/>
  <c r="AB88" i="7"/>
  <c r="AA88" i="7"/>
  <c r="AG93" i="7" s="1"/>
  <c r="AE87" i="7"/>
  <c r="AD87" i="7"/>
  <c r="AC87" i="7"/>
  <c r="AB87" i="7"/>
  <c r="AA87" i="7"/>
  <c r="AB82" i="7"/>
  <c r="AC82" i="7"/>
  <c r="AD82" i="7"/>
  <c r="AE82" i="7"/>
  <c r="AB83" i="7"/>
  <c r="AC83" i="7"/>
  <c r="AD83" i="7"/>
  <c r="AE83" i="7"/>
  <c r="AB84" i="7"/>
  <c r="AC84" i="7"/>
  <c r="AD84" i="7"/>
  <c r="AE84" i="7"/>
  <c r="AA83" i="7"/>
  <c r="AA84" i="7"/>
  <c r="AG89" i="7" s="1"/>
  <c r="AA82" i="7"/>
  <c r="AG87" i="7" s="1"/>
  <c r="U85" i="7"/>
  <c r="AA85" i="7" s="1"/>
  <c r="AG90" i="7" s="1"/>
  <c r="U90" i="7"/>
  <c r="AA90" i="7" s="1"/>
  <c r="U95" i="7"/>
  <c r="AA95" i="7" s="1"/>
  <c r="U100" i="7"/>
  <c r="AA100" i="7" s="1"/>
  <c r="AG105" i="7" s="1"/>
  <c r="U105" i="7"/>
  <c r="AA105" i="7" s="1"/>
  <c r="AC99" i="8"/>
  <c r="AD99" i="8"/>
  <c r="AE99" i="8"/>
  <c r="AF99" i="8"/>
  <c r="AG99" i="8"/>
  <c r="AC100" i="8"/>
  <c r="AD100" i="8"/>
  <c r="AE100" i="8"/>
  <c r="AF100" i="8"/>
  <c r="AG100" i="8"/>
  <c r="AC101" i="8"/>
  <c r="AD101" i="8"/>
  <c r="AE101" i="8"/>
  <c r="AF101" i="8"/>
  <c r="AG101" i="8"/>
  <c r="AC102" i="8"/>
  <c r="AD102" i="8"/>
  <c r="AE102" i="8"/>
  <c r="AF102" i="8"/>
  <c r="AG102" i="8"/>
  <c r="AC103" i="8"/>
  <c r="AD103" i="8"/>
  <c r="AE103" i="8"/>
  <c r="AF103" i="8"/>
  <c r="AG103" i="8"/>
  <c r="AD95" i="8"/>
  <c r="AE95" i="8"/>
  <c r="AF95" i="8"/>
  <c r="AG95" i="8"/>
  <c r="AD96" i="8"/>
  <c r="AE96" i="8"/>
  <c r="AF96" i="8"/>
  <c r="AG96" i="8"/>
  <c r="AD97" i="8"/>
  <c r="AE97" i="8"/>
  <c r="AF97" i="8"/>
  <c r="AG97" i="8"/>
  <c r="AD98" i="8"/>
  <c r="AE98" i="8"/>
  <c r="AF98" i="8"/>
  <c r="AG98" i="8"/>
  <c r="AC96" i="8"/>
  <c r="AC97" i="8"/>
  <c r="AC98" i="8"/>
  <c r="AC95" i="8"/>
  <c r="AD80" i="8"/>
  <c r="AE80" i="8"/>
  <c r="AF80" i="8"/>
  <c r="AG80" i="8"/>
  <c r="AD81" i="8"/>
  <c r="AE81" i="8"/>
  <c r="AF81" i="8"/>
  <c r="AG81" i="8"/>
  <c r="AD82" i="8"/>
  <c r="AE82" i="8"/>
  <c r="AF82" i="8"/>
  <c r="AG82" i="8"/>
  <c r="AD83" i="8"/>
  <c r="AE83" i="8"/>
  <c r="AF83" i="8"/>
  <c r="AG83" i="8"/>
  <c r="AD84" i="8"/>
  <c r="AE84" i="8"/>
  <c r="AF84" i="8"/>
  <c r="AG84" i="8"/>
  <c r="AD85" i="8"/>
  <c r="AE85" i="8"/>
  <c r="AF85" i="8"/>
  <c r="AG85" i="8"/>
  <c r="AD86" i="8"/>
  <c r="AE86" i="8"/>
  <c r="AF86" i="8"/>
  <c r="AG86" i="8"/>
  <c r="AD87" i="8"/>
  <c r="AE87" i="8"/>
  <c r="AF87" i="8"/>
  <c r="AG87" i="8"/>
  <c r="AD88" i="8"/>
  <c r="AE88" i="8"/>
  <c r="AF88" i="8"/>
  <c r="AG88" i="8"/>
  <c r="AD89" i="8"/>
  <c r="AE89" i="8"/>
  <c r="AF89" i="8"/>
  <c r="AG89" i="8"/>
  <c r="AD90" i="8"/>
  <c r="AE90" i="8"/>
  <c r="AF90" i="8"/>
  <c r="AG90" i="8"/>
  <c r="AD91" i="8"/>
  <c r="AE91" i="8"/>
  <c r="AF91" i="8"/>
  <c r="AG91" i="8"/>
  <c r="AD92" i="8"/>
  <c r="AE92" i="8"/>
  <c r="AF92" i="8"/>
  <c r="AG92" i="8"/>
  <c r="AD93" i="8"/>
  <c r="AE93" i="8"/>
  <c r="AF93" i="8"/>
  <c r="AG93" i="8"/>
  <c r="AD94" i="8"/>
  <c r="AE94" i="8"/>
  <c r="AF94" i="8"/>
  <c r="AG94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80" i="8"/>
  <c r="AA103" i="8"/>
  <c r="AA102" i="8"/>
  <c r="AA101" i="8"/>
  <c r="AA100" i="8"/>
  <c r="U103" i="8"/>
  <c r="U98" i="8"/>
  <c r="U93" i="8"/>
  <c r="U88" i="8"/>
  <c r="U83" i="8"/>
  <c r="AA92" i="8"/>
  <c r="AA91" i="8"/>
  <c r="AA90" i="8"/>
  <c r="AA87" i="8"/>
  <c r="AA86" i="8"/>
  <c r="AA85" i="8"/>
  <c r="AG92" i="7" l="1"/>
  <c r="AG95" i="7"/>
  <c r="AG88" i="7"/>
  <c r="AA93" i="8"/>
  <c r="AA88" i="8"/>
  <c r="M207" i="8"/>
  <c r="S206" i="8"/>
  <c r="S205" i="8"/>
  <c r="S204" i="8"/>
  <c r="M202" i="8"/>
  <c r="S207" i="8" s="1"/>
  <c r="M197" i="8"/>
  <c r="S196" i="8"/>
  <c r="S195" i="8"/>
  <c r="S194" i="8"/>
  <c r="S192" i="8"/>
  <c r="M192" i="8"/>
  <c r="S197" i="8" s="1"/>
  <c r="S191" i="8"/>
  <c r="S190" i="8"/>
  <c r="S189" i="8"/>
  <c r="M187" i="8"/>
  <c r="M181" i="8"/>
  <c r="S180" i="8"/>
  <c r="S179" i="8"/>
  <c r="S178" i="8"/>
  <c r="M176" i="8"/>
  <c r="M171" i="8"/>
  <c r="S170" i="8"/>
  <c r="S169" i="8"/>
  <c r="S168" i="8"/>
  <c r="M166" i="8"/>
  <c r="S171" i="8" s="1"/>
  <c r="S165" i="8"/>
  <c r="S164" i="8"/>
  <c r="S163" i="8"/>
  <c r="M161" i="8"/>
  <c r="S166" i="8" s="1"/>
  <c r="M155" i="8"/>
  <c r="S154" i="8"/>
  <c r="S153" i="8"/>
  <c r="S152" i="8"/>
  <c r="M150" i="8"/>
  <c r="S155" i="8" s="1"/>
  <c r="M145" i="8"/>
  <c r="S144" i="8"/>
  <c r="S143" i="8"/>
  <c r="S142" i="8"/>
  <c r="S140" i="8"/>
  <c r="M140" i="8"/>
  <c r="S139" i="8"/>
  <c r="S138" i="8"/>
  <c r="S137" i="8"/>
  <c r="M135" i="8"/>
  <c r="M129" i="8"/>
  <c r="S128" i="8"/>
  <c r="S127" i="8"/>
  <c r="S126" i="8"/>
  <c r="M124" i="8"/>
  <c r="S129" i="8" s="1"/>
  <c r="M119" i="8"/>
  <c r="S118" i="8"/>
  <c r="S117" i="8"/>
  <c r="S116" i="8"/>
  <c r="M114" i="8"/>
  <c r="S119" i="8" s="1"/>
  <c r="S113" i="8"/>
  <c r="S112" i="8"/>
  <c r="S111" i="8"/>
  <c r="M109" i="8"/>
  <c r="S114" i="8" s="1"/>
  <c r="M103" i="8"/>
  <c r="S102" i="8"/>
  <c r="S101" i="8"/>
  <c r="S100" i="8"/>
  <c r="M98" i="8"/>
  <c r="S103" i="8" s="1"/>
  <c r="M93" i="8"/>
  <c r="S92" i="8"/>
  <c r="S91" i="8"/>
  <c r="S90" i="8"/>
  <c r="M88" i="8"/>
  <c r="S93" i="8" s="1"/>
  <c r="S87" i="8"/>
  <c r="S86" i="8"/>
  <c r="S85" i="8"/>
  <c r="M83" i="8"/>
  <c r="S88" i="8" s="1"/>
  <c r="S77" i="8"/>
  <c r="M77" i="8"/>
  <c r="S76" i="8"/>
  <c r="S75" i="8"/>
  <c r="S74" i="8"/>
  <c r="M72" i="8"/>
  <c r="M67" i="8"/>
  <c r="S66" i="8"/>
  <c r="S65" i="8"/>
  <c r="S64" i="8"/>
  <c r="M62" i="8"/>
  <c r="S67" i="8" s="1"/>
  <c r="S61" i="8"/>
  <c r="S60" i="8"/>
  <c r="S59" i="8"/>
  <c r="M57" i="8"/>
  <c r="S62" i="8" s="1"/>
  <c r="M51" i="8"/>
  <c r="S50" i="8"/>
  <c r="S49" i="8"/>
  <c r="S48" i="8"/>
  <c r="M46" i="8"/>
  <c r="M41" i="8"/>
  <c r="S40" i="8"/>
  <c r="S39" i="8"/>
  <c r="S38" i="8"/>
  <c r="M36" i="8"/>
  <c r="S35" i="8"/>
  <c r="S34" i="8"/>
  <c r="S33" i="8"/>
  <c r="M31" i="8"/>
  <c r="S36" i="8" s="1"/>
  <c r="S25" i="8"/>
  <c r="S24" i="8"/>
  <c r="S23" i="8"/>
  <c r="S22" i="8"/>
  <c r="S15" i="8"/>
  <c r="S14" i="8"/>
  <c r="S13" i="8"/>
  <c r="S12" i="8"/>
  <c r="S10" i="8"/>
  <c r="S9" i="8"/>
  <c r="S8" i="8"/>
  <c r="S7" i="8"/>
  <c r="M5" i="8"/>
  <c r="M10" i="8"/>
  <c r="M15" i="8"/>
  <c r="M20" i="8"/>
  <c r="M25" i="8"/>
  <c r="E25" i="8"/>
  <c r="K24" i="8"/>
  <c r="K23" i="8"/>
  <c r="K22" i="8"/>
  <c r="E20" i="8"/>
  <c r="K25" i="8" s="1"/>
  <c r="E15" i="8"/>
  <c r="K14" i="8"/>
  <c r="K13" i="8"/>
  <c r="K12" i="8"/>
  <c r="K10" i="8"/>
  <c r="E10" i="8"/>
  <c r="K15" i="8" s="1"/>
  <c r="K9" i="8"/>
  <c r="K8" i="8"/>
  <c r="K7" i="8"/>
  <c r="E5" i="8"/>
  <c r="M121" i="7"/>
  <c r="M116" i="7"/>
  <c r="M131" i="7"/>
  <c r="S130" i="7"/>
  <c r="S129" i="7"/>
  <c r="S128" i="7"/>
  <c r="M126" i="7"/>
  <c r="S131" i="7" s="1"/>
  <c r="S120" i="7"/>
  <c r="S119" i="7"/>
  <c r="S118" i="7"/>
  <c r="S115" i="7"/>
  <c r="S114" i="7"/>
  <c r="S113" i="7"/>
  <c r="M111" i="7"/>
  <c r="S94" i="7"/>
  <c r="S93" i="7"/>
  <c r="S92" i="7"/>
  <c r="S89" i="7"/>
  <c r="S88" i="7"/>
  <c r="S87" i="7"/>
  <c r="M105" i="7"/>
  <c r="M100" i="7"/>
  <c r="M95" i="7"/>
  <c r="M90" i="7"/>
  <c r="S95" i="7" s="1"/>
  <c r="M85" i="7"/>
  <c r="S67" i="7"/>
  <c r="S66" i="7"/>
  <c r="S65" i="7"/>
  <c r="S62" i="7"/>
  <c r="S61" i="7"/>
  <c r="S60" i="7"/>
  <c r="S104" i="7"/>
  <c r="S103" i="7"/>
  <c r="S102" i="7"/>
  <c r="S77" i="7"/>
  <c r="S76" i="7"/>
  <c r="S75" i="7"/>
  <c r="M78" i="7"/>
  <c r="S78" i="7" s="1"/>
  <c r="M73" i="7"/>
  <c r="M68" i="7"/>
  <c r="M63" i="7"/>
  <c r="M58" i="7"/>
  <c r="S63" i="7" s="1"/>
  <c r="S51" i="7"/>
  <c r="S50" i="7"/>
  <c r="S49" i="7"/>
  <c r="S41" i="7"/>
  <c r="S40" i="7"/>
  <c r="S39" i="7"/>
  <c r="S36" i="7"/>
  <c r="S35" i="7"/>
  <c r="S34" i="7"/>
  <c r="M52" i="7"/>
  <c r="M47" i="7"/>
  <c r="M42" i="7"/>
  <c r="M37" i="7"/>
  <c r="M32" i="7"/>
  <c r="S37" i="7" s="1"/>
  <c r="S24" i="7"/>
  <c r="S25" i="7"/>
  <c r="S23" i="7"/>
  <c r="M26" i="7"/>
  <c r="S26" i="7" s="1"/>
  <c r="M21" i="7"/>
  <c r="M16" i="7"/>
  <c r="M11" i="7"/>
  <c r="M6" i="7"/>
  <c r="S11" i="7" s="1"/>
  <c r="S14" i="7"/>
  <c r="S15" i="7"/>
  <c r="S13" i="7"/>
  <c r="S9" i="7"/>
  <c r="S10" i="7"/>
  <c r="S8" i="7"/>
  <c r="E26" i="7"/>
  <c r="K25" i="7"/>
  <c r="K24" i="7"/>
  <c r="K23" i="7"/>
  <c r="E21" i="7"/>
  <c r="K26" i="7" s="1"/>
  <c r="E16" i="7"/>
  <c r="K15" i="7"/>
  <c r="K14" i="7"/>
  <c r="K13" i="7"/>
  <c r="E11" i="7"/>
  <c r="K16" i="7" s="1"/>
  <c r="K10" i="7"/>
  <c r="K9" i="7"/>
  <c r="K8" i="7"/>
  <c r="E6" i="7"/>
  <c r="K11" i="7" s="1"/>
  <c r="S52" i="7" l="1"/>
  <c r="S68" i="7"/>
  <c r="S90" i="7"/>
  <c r="S16" i="7"/>
  <c r="S42" i="7"/>
  <c r="S181" i="8"/>
  <c r="S145" i="8"/>
  <c r="S41" i="8"/>
  <c r="S51" i="8"/>
  <c r="S121" i="7"/>
  <c r="S116" i="7"/>
  <c r="S105" i="7"/>
  <c r="U246" i="6"/>
  <c r="V246" i="6"/>
  <c r="W246" i="6"/>
  <c r="X246" i="6"/>
  <c r="U247" i="6"/>
  <c r="V247" i="6"/>
  <c r="W247" i="6"/>
  <c r="X247" i="6"/>
  <c r="U248" i="6"/>
  <c r="V248" i="6"/>
  <c r="W248" i="6"/>
  <c r="X248" i="6"/>
  <c r="U251" i="6"/>
  <c r="V251" i="6"/>
  <c r="W251" i="6"/>
  <c r="X251" i="6"/>
  <c r="U252" i="6"/>
  <c r="V252" i="6"/>
  <c r="W252" i="6"/>
  <c r="X252" i="6"/>
  <c r="U253" i="6"/>
  <c r="V253" i="6"/>
  <c r="W253" i="6"/>
  <c r="X253" i="6"/>
  <c r="U256" i="6"/>
  <c r="V256" i="6"/>
  <c r="W256" i="6"/>
  <c r="X256" i="6"/>
  <c r="U257" i="6"/>
  <c r="V257" i="6"/>
  <c r="W257" i="6"/>
  <c r="X257" i="6"/>
  <c r="U258" i="6"/>
  <c r="V258" i="6"/>
  <c r="W258" i="6"/>
  <c r="X258" i="6"/>
  <c r="T246" i="6"/>
  <c r="T247" i="6"/>
  <c r="T248" i="6"/>
  <c r="T251" i="6"/>
  <c r="T252" i="6"/>
  <c r="T253" i="6"/>
  <c r="T256" i="6"/>
  <c r="T257" i="6"/>
  <c r="T258" i="6"/>
  <c r="U241" i="6"/>
  <c r="V241" i="6"/>
  <c r="W241" i="6"/>
  <c r="X241" i="6"/>
  <c r="U242" i="6"/>
  <c r="V242" i="6"/>
  <c r="W242" i="6"/>
  <c r="X242" i="6"/>
  <c r="U243" i="6"/>
  <c r="V243" i="6"/>
  <c r="W243" i="6"/>
  <c r="X243" i="6"/>
  <c r="T242" i="6"/>
  <c r="T243" i="6"/>
  <c r="T241" i="6"/>
  <c r="M247" i="6"/>
  <c r="M248" i="6"/>
  <c r="M249" i="6"/>
  <c r="M246" i="6"/>
  <c r="R239" i="6"/>
  <c r="R244" i="6"/>
  <c r="R249" i="6"/>
  <c r="M244" i="6"/>
  <c r="M243" i="6"/>
  <c r="M242" i="6"/>
  <c r="M241" i="6"/>
  <c r="R254" i="6"/>
  <c r="R259" i="6"/>
  <c r="M257" i="6"/>
  <c r="M258" i="6"/>
  <c r="M256" i="6"/>
  <c r="E467" i="6"/>
  <c r="K466" i="6"/>
  <c r="K465" i="6"/>
  <c r="K464" i="6"/>
  <c r="E462" i="6"/>
  <c r="K467" i="6" s="1"/>
  <c r="E457" i="6"/>
  <c r="K456" i="6"/>
  <c r="K455" i="6"/>
  <c r="K454" i="6"/>
  <c r="E452" i="6"/>
  <c r="K451" i="6"/>
  <c r="K450" i="6"/>
  <c r="K449" i="6"/>
  <c r="E447" i="6"/>
  <c r="K452" i="6" s="1"/>
  <c r="E441" i="6"/>
  <c r="K440" i="6"/>
  <c r="K439" i="6"/>
  <c r="K438" i="6"/>
  <c r="E436" i="6"/>
  <c r="E431" i="6"/>
  <c r="K430" i="6"/>
  <c r="K429" i="6"/>
  <c r="K428" i="6"/>
  <c r="E426" i="6"/>
  <c r="K425" i="6"/>
  <c r="K424" i="6"/>
  <c r="K423" i="6"/>
  <c r="E421" i="6"/>
  <c r="E415" i="6"/>
  <c r="K414" i="6"/>
  <c r="K413" i="6"/>
  <c r="K412" i="6"/>
  <c r="E410" i="6"/>
  <c r="E405" i="6"/>
  <c r="K404" i="6"/>
  <c r="K403" i="6"/>
  <c r="K402" i="6"/>
  <c r="K400" i="6"/>
  <c r="E400" i="6"/>
  <c r="K399" i="6"/>
  <c r="K398" i="6"/>
  <c r="K397" i="6"/>
  <c r="E395" i="6"/>
  <c r="E389" i="6"/>
  <c r="K388" i="6"/>
  <c r="K387" i="6"/>
  <c r="K386" i="6"/>
  <c r="E384" i="6"/>
  <c r="K389" i="6" s="1"/>
  <c r="E379" i="6"/>
  <c r="K378" i="6"/>
  <c r="K377" i="6"/>
  <c r="K376" i="6"/>
  <c r="E374" i="6"/>
  <c r="K373" i="6"/>
  <c r="K372" i="6"/>
  <c r="K371" i="6"/>
  <c r="E369" i="6"/>
  <c r="E363" i="6"/>
  <c r="K362" i="6"/>
  <c r="K361" i="6"/>
  <c r="K360" i="6"/>
  <c r="E358" i="6"/>
  <c r="K363" i="6" s="1"/>
  <c r="E353" i="6"/>
  <c r="K352" i="6"/>
  <c r="K351" i="6"/>
  <c r="K350" i="6"/>
  <c r="E348" i="6"/>
  <c r="K353" i="6" s="1"/>
  <c r="K347" i="6"/>
  <c r="K346" i="6"/>
  <c r="K345" i="6"/>
  <c r="E343" i="6"/>
  <c r="K348" i="6" s="1"/>
  <c r="E337" i="6"/>
  <c r="K336" i="6"/>
  <c r="K335" i="6"/>
  <c r="K334" i="6"/>
  <c r="E332" i="6"/>
  <c r="E327" i="6"/>
  <c r="K326" i="6"/>
  <c r="K325" i="6"/>
  <c r="K324" i="6"/>
  <c r="E322" i="6"/>
  <c r="K327" i="6" s="1"/>
  <c r="K321" i="6"/>
  <c r="K320" i="6"/>
  <c r="K319" i="6"/>
  <c r="E317" i="6"/>
  <c r="K322" i="6" s="1"/>
  <c r="E311" i="6"/>
  <c r="K310" i="6"/>
  <c r="K309" i="6"/>
  <c r="K308" i="6"/>
  <c r="E306" i="6"/>
  <c r="E301" i="6"/>
  <c r="K300" i="6"/>
  <c r="K299" i="6"/>
  <c r="K298" i="6"/>
  <c r="E296" i="6"/>
  <c r="K296" i="6" s="1"/>
  <c r="K295" i="6"/>
  <c r="K294" i="6"/>
  <c r="K293" i="6"/>
  <c r="E291" i="6"/>
  <c r="E285" i="6"/>
  <c r="K284" i="6"/>
  <c r="K283" i="6"/>
  <c r="K282" i="6"/>
  <c r="E280" i="6"/>
  <c r="K285" i="6" s="1"/>
  <c r="E275" i="6"/>
  <c r="K274" i="6"/>
  <c r="K273" i="6"/>
  <c r="K272" i="6"/>
  <c r="E270" i="6"/>
  <c r="K275" i="6" s="1"/>
  <c r="K269" i="6"/>
  <c r="K268" i="6"/>
  <c r="K267" i="6"/>
  <c r="E265" i="6"/>
  <c r="E259" i="6"/>
  <c r="K258" i="6"/>
  <c r="K257" i="6"/>
  <c r="K256" i="6"/>
  <c r="E254" i="6"/>
  <c r="E249" i="6"/>
  <c r="K248" i="6"/>
  <c r="K247" i="6"/>
  <c r="K246" i="6"/>
  <c r="E244" i="6"/>
  <c r="K249" i="6" s="1"/>
  <c r="K243" i="6"/>
  <c r="K242" i="6"/>
  <c r="K241" i="6"/>
  <c r="E239" i="6"/>
  <c r="K244" i="6" s="1"/>
  <c r="E233" i="6"/>
  <c r="K232" i="6"/>
  <c r="K231" i="6"/>
  <c r="K230" i="6"/>
  <c r="E228" i="6"/>
  <c r="K233" i="6" s="1"/>
  <c r="E223" i="6"/>
  <c r="K222" i="6"/>
  <c r="K221" i="6"/>
  <c r="K220" i="6"/>
  <c r="K218" i="6"/>
  <c r="E218" i="6"/>
  <c r="K217" i="6"/>
  <c r="K216" i="6"/>
  <c r="K215" i="6"/>
  <c r="E213" i="6"/>
  <c r="E207" i="6"/>
  <c r="K206" i="6"/>
  <c r="K205" i="6"/>
  <c r="K204" i="6"/>
  <c r="E202" i="6"/>
  <c r="K207" i="6" s="1"/>
  <c r="E197" i="6"/>
  <c r="K196" i="6"/>
  <c r="K195" i="6"/>
  <c r="K194" i="6"/>
  <c r="E192" i="6"/>
  <c r="K197" i="6" s="1"/>
  <c r="K191" i="6"/>
  <c r="K190" i="6"/>
  <c r="K189" i="6"/>
  <c r="E187" i="6"/>
  <c r="E181" i="6"/>
  <c r="K180" i="6"/>
  <c r="K179" i="6"/>
  <c r="K178" i="6"/>
  <c r="E176" i="6"/>
  <c r="K181" i="6" s="1"/>
  <c r="E171" i="6"/>
  <c r="K170" i="6"/>
  <c r="K169" i="6"/>
  <c r="K168" i="6"/>
  <c r="E166" i="6"/>
  <c r="K171" i="6" s="1"/>
  <c r="K165" i="6"/>
  <c r="K164" i="6"/>
  <c r="K163" i="6"/>
  <c r="E161" i="6"/>
  <c r="E155" i="6"/>
  <c r="K154" i="6"/>
  <c r="K153" i="6"/>
  <c r="K152" i="6"/>
  <c r="E150" i="6"/>
  <c r="E145" i="6"/>
  <c r="K144" i="6"/>
  <c r="K143" i="6"/>
  <c r="K142" i="6"/>
  <c r="E140" i="6"/>
  <c r="K145" i="6" s="1"/>
  <c r="K139" i="6"/>
  <c r="K138" i="6"/>
  <c r="K137" i="6"/>
  <c r="E135" i="6"/>
  <c r="E129" i="6"/>
  <c r="K128" i="6"/>
  <c r="K127" i="6"/>
  <c r="K126" i="6"/>
  <c r="E124" i="6"/>
  <c r="K129" i="6" s="1"/>
  <c r="E119" i="6"/>
  <c r="K119" i="6" s="1"/>
  <c r="K118" i="6"/>
  <c r="K117" i="6"/>
  <c r="K116" i="6"/>
  <c r="K114" i="6"/>
  <c r="E114" i="6"/>
  <c r="K113" i="6"/>
  <c r="K112" i="6"/>
  <c r="K111" i="6"/>
  <c r="E109" i="6"/>
  <c r="E103" i="6"/>
  <c r="K102" i="6"/>
  <c r="K101" i="6"/>
  <c r="K100" i="6"/>
  <c r="E98" i="6"/>
  <c r="K103" i="6" s="1"/>
  <c r="E93" i="6"/>
  <c r="K92" i="6"/>
  <c r="K91" i="6"/>
  <c r="K90" i="6"/>
  <c r="E88" i="6"/>
  <c r="K87" i="6"/>
  <c r="K86" i="6"/>
  <c r="K85" i="6"/>
  <c r="E83" i="6"/>
  <c r="K88" i="6" s="1"/>
  <c r="E77" i="6"/>
  <c r="K76" i="6"/>
  <c r="K75" i="6"/>
  <c r="K74" i="6"/>
  <c r="E72" i="6"/>
  <c r="E67" i="6"/>
  <c r="K66" i="6"/>
  <c r="K65" i="6"/>
  <c r="K64" i="6"/>
  <c r="E62" i="6"/>
  <c r="K67" i="6" s="1"/>
  <c r="K61" i="6"/>
  <c r="K60" i="6"/>
  <c r="K59" i="6"/>
  <c r="E57" i="6"/>
  <c r="E51" i="6"/>
  <c r="K50" i="6"/>
  <c r="K49" i="6"/>
  <c r="K48" i="6"/>
  <c r="E46" i="6"/>
  <c r="K51" i="6" s="1"/>
  <c r="E41" i="6"/>
  <c r="K40" i="6"/>
  <c r="K39" i="6"/>
  <c r="K38" i="6"/>
  <c r="E36" i="6"/>
  <c r="K41" i="6" s="1"/>
  <c r="K35" i="6"/>
  <c r="K34" i="6"/>
  <c r="K33" i="6"/>
  <c r="E31" i="6"/>
  <c r="E25" i="6"/>
  <c r="K24" i="6"/>
  <c r="K23" i="6"/>
  <c r="K22" i="6"/>
  <c r="E20" i="6"/>
  <c r="E15" i="6"/>
  <c r="K14" i="6"/>
  <c r="K13" i="6"/>
  <c r="K12" i="6"/>
  <c r="E10" i="6"/>
  <c r="K9" i="6"/>
  <c r="K8" i="6"/>
  <c r="K7" i="6"/>
  <c r="E5" i="6"/>
  <c r="K10" i="6" s="1"/>
  <c r="M259" i="6" l="1"/>
  <c r="K457" i="6"/>
  <c r="K426" i="6"/>
  <c r="K431" i="6"/>
  <c r="K441" i="6"/>
  <c r="K415" i="6"/>
  <c r="K405" i="6"/>
  <c r="K374" i="6"/>
  <c r="K379" i="6"/>
  <c r="K337" i="6"/>
  <c r="K311" i="6"/>
  <c r="K301" i="6"/>
  <c r="K270" i="6"/>
  <c r="K259" i="6"/>
  <c r="K223" i="6"/>
  <c r="K192" i="6"/>
  <c r="K166" i="6"/>
  <c r="K155" i="6"/>
  <c r="K140" i="6"/>
  <c r="K25" i="6"/>
  <c r="K15" i="6"/>
  <c r="K36" i="6"/>
  <c r="K77" i="6"/>
  <c r="K62" i="6"/>
  <c r="K93" i="6"/>
  <c r="AN382" i="5"/>
  <c r="AO382" i="5"/>
  <c r="AP382" i="5"/>
  <c r="AQ382" i="5"/>
  <c r="AR382" i="5"/>
  <c r="AN383" i="5"/>
  <c r="AO383" i="5"/>
  <c r="AP383" i="5"/>
  <c r="AQ383" i="5"/>
  <c r="AR383" i="5"/>
  <c r="AN386" i="5"/>
  <c r="AO386" i="5"/>
  <c r="AP386" i="5"/>
  <c r="AQ386" i="5"/>
  <c r="AR386" i="5"/>
  <c r="AN387" i="5"/>
  <c r="AO387" i="5"/>
  <c r="AP387" i="5"/>
  <c r="AQ387" i="5"/>
  <c r="AR387" i="5"/>
  <c r="AN388" i="5"/>
  <c r="AO388" i="5"/>
  <c r="AP388" i="5"/>
  <c r="AQ388" i="5"/>
  <c r="AR388" i="5"/>
  <c r="AO381" i="5"/>
  <c r="AP381" i="5"/>
  <c r="AQ381" i="5"/>
  <c r="AR381" i="5"/>
  <c r="AN381" i="5"/>
  <c r="AO371" i="5"/>
  <c r="AP371" i="5"/>
  <c r="AQ371" i="5"/>
  <c r="AR371" i="5"/>
  <c r="AO372" i="5"/>
  <c r="AP372" i="5"/>
  <c r="AQ372" i="5"/>
  <c r="AR372" i="5"/>
  <c r="AO373" i="5"/>
  <c r="AP373" i="5"/>
  <c r="AQ373" i="5"/>
  <c r="AR373" i="5"/>
  <c r="AO376" i="5"/>
  <c r="AP376" i="5"/>
  <c r="AQ376" i="5"/>
  <c r="AR376" i="5"/>
  <c r="AO377" i="5"/>
  <c r="AP377" i="5"/>
  <c r="AQ377" i="5"/>
  <c r="AR377" i="5"/>
  <c r="AO378" i="5"/>
  <c r="AP378" i="5"/>
  <c r="AQ378" i="5"/>
  <c r="AR378" i="5"/>
  <c r="AN376" i="5"/>
  <c r="AN377" i="5"/>
  <c r="AN378" i="5"/>
  <c r="AN372" i="5"/>
  <c r="AN373" i="5"/>
  <c r="AN371" i="5"/>
  <c r="Z649" i="5"/>
  <c r="AF648" i="5"/>
  <c r="AF647" i="5"/>
  <c r="AF646" i="5"/>
  <c r="Z644" i="5"/>
  <c r="AF649" i="5" s="1"/>
  <c r="Z639" i="5"/>
  <c r="AF638" i="5"/>
  <c r="AF637" i="5"/>
  <c r="AF636" i="5"/>
  <c r="AF634" i="5"/>
  <c r="Z634" i="5"/>
  <c r="AF639" i="5" s="1"/>
  <c r="AF633" i="5"/>
  <c r="AF632" i="5"/>
  <c r="AF631" i="5"/>
  <c r="Z629" i="5"/>
  <c r="Z623" i="5"/>
  <c r="AF622" i="5"/>
  <c r="AF621" i="5"/>
  <c r="AF620" i="5"/>
  <c r="Z618" i="5"/>
  <c r="Z613" i="5"/>
  <c r="AF612" i="5"/>
  <c r="AF611" i="5"/>
  <c r="AF610" i="5"/>
  <c r="Z608" i="5"/>
  <c r="AF613" i="5" s="1"/>
  <c r="AF607" i="5"/>
  <c r="AF606" i="5"/>
  <c r="AF605" i="5"/>
  <c r="Z603" i="5"/>
  <c r="AF608" i="5" s="1"/>
  <c r="Z597" i="5"/>
  <c r="AF596" i="5"/>
  <c r="AF595" i="5"/>
  <c r="AF594" i="5"/>
  <c r="Z592" i="5"/>
  <c r="Z587" i="5"/>
  <c r="AF586" i="5"/>
  <c r="AF585" i="5"/>
  <c r="AF584" i="5"/>
  <c r="AF582" i="5"/>
  <c r="Z582" i="5"/>
  <c r="AF581" i="5"/>
  <c r="AF580" i="5"/>
  <c r="AF579" i="5"/>
  <c r="Z577" i="5"/>
  <c r="Z571" i="5"/>
  <c r="AF570" i="5"/>
  <c r="AF569" i="5"/>
  <c r="AF568" i="5"/>
  <c r="Z566" i="5"/>
  <c r="AF571" i="5" s="1"/>
  <c r="Z561" i="5"/>
  <c r="AF560" i="5"/>
  <c r="AF559" i="5"/>
  <c r="AF558" i="5"/>
  <c r="Z556" i="5"/>
  <c r="AF555" i="5"/>
  <c r="AF554" i="5"/>
  <c r="AF553" i="5"/>
  <c r="Z551" i="5"/>
  <c r="AF556" i="5" s="1"/>
  <c r="Z545" i="5"/>
  <c r="AF544" i="5"/>
  <c r="AF543" i="5"/>
  <c r="AF542" i="5"/>
  <c r="Z540" i="5"/>
  <c r="AF545" i="5" s="1"/>
  <c r="Z535" i="5"/>
  <c r="AF534" i="5"/>
  <c r="AF533" i="5"/>
  <c r="AF532" i="5"/>
  <c r="Z530" i="5"/>
  <c r="AF529" i="5"/>
  <c r="AF528" i="5"/>
  <c r="AF527" i="5"/>
  <c r="Z525" i="5"/>
  <c r="Z519" i="5"/>
  <c r="AF518" i="5"/>
  <c r="AF517" i="5"/>
  <c r="AF516" i="5"/>
  <c r="Z514" i="5"/>
  <c r="Z509" i="5"/>
  <c r="AF508" i="5"/>
  <c r="AF507" i="5"/>
  <c r="AF506" i="5"/>
  <c r="Z504" i="5"/>
  <c r="AF509" i="5" s="1"/>
  <c r="AF503" i="5"/>
  <c r="AF502" i="5"/>
  <c r="AF501" i="5"/>
  <c r="Z499" i="5"/>
  <c r="AF504" i="5" s="1"/>
  <c r="Z493" i="5"/>
  <c r="AF492" i="5"/>
  <c r="AF491" i="5"/>
  <c r="AF490" i="5"/>
  <c r="Z488" i="5"/>
  <c r="AF493" i="5" s="1"/>
  <c r="Z483" i="5"/>
  <c r="AF482" i="5"/>
  <c r="AF481" i="5"/>
  <c r="AF480" i="5"/>
  <c r="AF478" i="5"/>
  <c r="Z478" i="5"/>
  <c r="AF477" i="5"/>
  <c r="AF476" i="5"/>
  <c r="AF475" i="5"/>
  <c r="Z473" i="5"/>
  <c r="Z467" i="5"/>
  <c r="AF466" i="5"/>
  <c r="AF465" i="5"/>
  <c r="AF464" i="5"/>
  <c r="Z462" i="5"/>
  <c r="AF467" i="5" s="1"/>
  <c r="Z457" i="5"/>
  <c r="AF456" i="5"/>
  <c r="AF455" i="5"/>
  <c r="AF454" i="5"/>
  <c r="Z452" i="5"/>
  <c r="AF457" i="5" s="1"/>
  <c r="AF451" i="5"/>
  <c r="AF450" i="5"/>
  <c r="AF449" i="5"/>
  <c r="Z447" i="5"/>
  <c r="Z441" i="5"/>
  <c r="AF440" i="5"/>
  <c r="AF439" i="5"/>
  <c r="AF438" i="5"/>
  <c r="Z436" i="5"/>
  <c r="Z431" i="5"/>
  <c r="AF430" i="5"/>
  <c r="AF429" i="5"/>
  <c r="AF428" i="5"/>
  <c r="Z426" i="5"/>
  <c r="AF425" i="5"/>
  <c r="AF424" i="5"/>
  <c r="AF423" i="5"/>
  <c r="Z421" i="5"/>
  <c r="Z415" i="5"/>
  <c r="AF414" i="5"/>
  <c r="AF413" i="5"/>
  <c r="AF412" i="5"/>
  <c r="Z410" i="5"/>
  <c r="Z405" i="5"/>
  <c r="AF404" i="5"/>
  <c r="AF403" i="5"/>
  <c r="AF402" i="5"/>
  <c r="AF400" i="5"/>
  <c r="Z400" i="5"/>
  <c r="AF399" i="5"/>
  <c r="AF398" i="5"/>
  <c r="AF397" i="5"/>
  <c r="Z395" i="5"/>
  <c r="Z389" i="5"/>
  <c r="AF388" i="5"/>
  <c r="AF387" i="5"/>
  <c r="AF386" i="5"/>
  <c r="Z384" i="5"/>
  <c r="AF389" i="5" s="1"/>
  <c r="Z379" i="5"/>
  <c r="AF378" i="5"/>
  <c r="AF377" i="5"/>
  <c r="AF376" i="5"/>
  <c r="Z374" i="5"/>
  <c r="AF379" i="5" s="1"/>
  <c r="AF373" i="5"/>
  <c r="AF372" i="5"/>
  <c r="AF371" i="5"/>
  <c r="Z369" i="5"/>
  <c r="Z363" i="5"/>
  <c r="AF362" i="5"/>
  <c r="AF361" i="5"/>
  <c r="AF360" i="5"/>
  <c r="Z358" i="5"/>
  <c r="AF363" i="5" s="1"/>
  <c r="Z353" i="5"/>
  <c r="AF352" i="5"/>
  <c r="AF351" i="5"/>
  <c r="AF350" i="5"/>
  <c r="Z348" i="5"/>
  <c r="AF353" i="5" s="1"/>
  <c r="AF347" i="5"/>
  <c r="AF346" i="5"/>
  <c r="AF345" i="5"/>
  <c r="Z343" i="5"/>
  <c r="AF348" i="5" s="1"/>
  <c r="Z337" i="5"/>
  <c r="AF336" i="5"/>
  <c r="AF335" i="5"/>
  <c r="AF334" i="5"/>
  <c r="Z332" i="5"/>
  <c r="Z327" i="5"/>
  <c r="AF326" i="5"/>
  <c r="AF325" i="5"/>
  <c r="AF324" i="5"/>
  <c r="Z322" i="5"/>
  <c r="AF327" i="5" s="1"/>
  <c r="AF321" i="5"/>
  <c r="AF320" i="5"/>
  <c r="AF319" i="5"/>
  <c r="Z317" i="5"/>
  <c r="AF322" i="5" s="1"/>
  <c r="Z311" i="5"/>
  <c r="AF310" i="5"/>
  <c r="AF309" i="5"/>
  <c r="AF308" i="5"/>
  <c r="Z306" i="5"/>
  <c r="AF311" i="5" s="1"/>
  <c r="Z301" i="5"/>
  <c r="AF300" i="5"/>
  <c r="AF299" i="5"/>
  <c r="AF298" i="5"/>
  <c r="Z296" i="5"/>
  <c r="AF301" i="5" s="1"/>
  <c r="AF295" i="5"/>
  <c r="AF294" i="5"/>
  <c r="AF293" i="5"/>
  <c r="Z291" i="5"/>
  <c r="Z285" i="5"/>
  <c r="AF284" i="5"/>
  <c r="AF283" i="5"/>
  <c r="AF282" i="5"/>
  <c r="Z280" i="5"/>
  <c r="AF285" i="5" s="1"/>
  <c r="Z275" i="5"/>
  <c r="AF274" i="5"/>
  <c r="AF273" i="5"/>
  <c r="AF272" i="5"/>
  <c r="Z270" i="5"/>
  <c r="AF275" i="5" s="1"/>
  <c r="AF269" i="5"/>
  <c r="AF268" i="5"/>
  <c r="AF267" i="5"/>
  <c r="Z265" i="5"/>
  <c r="Z259" i="5"/>
  <c r="AF258" i="5"/>
  <c r="AF257" i="5"/>
  <c r="AF256" i="5"/>
  <c r="Z254" i="5"/>
  <c r="Z249" i="5"/>
  <c r="AF248" i="5"/>
  <c r="AF247" i="5"/>
  <c r="AF246" i="5"/>
  <c r="Z244" i="5"/>
  <c r="AF249" i="5" s="1"/>
  <c r="AF243" i="5"/>
  <c r="AF242" i="5"/>
  <c r="AF241" i="5"/>
  <c r="Z239" i="5"/>
  <c r="Z233" i="5"/>
  <c r="AF232" i="5"/>
  <c r="AF231" i="5"/>
  <c r="AF230" i="5"/>
  <c r="Z228" i="5"/>
  <c r="Z223" i="5"/>
  <c r="AF222" i="5"/>
  <c r="AF221" i="5"/>
  <c r="AF220" i="5"/>
  <c r="Z218" i="5"/>
  <c r="AF217" i="5"/>
  <c r="AF216" i="5"/>
  <c r="AF215" i="5"/>
  <c r="Z213" i="5"/>
  <c r="Z187" i="5"/>
  <c r="AF189" i="5"/>
  <c r="AF190" i="5"/>
  <c r="AF191" i="5"/>
  <c r="Z192" i="5"/>
  <c r="Z207" i="5"/>
  <c r="AF206" i="5"/>
  <c r="AF205" i="5"/>
  <c r="AF204" i="5"/>
  <c r="Z202" i="5"/>
  <c r="Z197" i="5"/>
  <c r="AF197" i="5" s="1"/>
  <c r="AF196" i="5"/>
  <c r="AF195" i="5"/>
  <c r="AF194" i="5"/>
  <c r="AF623" i="5" l="1"/>
  <c r="AF587" i="5"/>
  <c r="AF597" i="5"/>
  <c r="AF561" i="5"/>
  <c r="AF530" i="5"/>
  <c r="AF535" i="5"/>
  <c r="AF519" i="5"/>
  <c r="AF483" i="5"/>
  <c r="AF452" i="5"/>
  <c r="AF426" i="5"/>
  <c r="AF431" i="5"/>
  <c r="AF441" i="5"/>
  <c r="AF415" i="5"/>
  <c r="AF405" i="5"/>
  <c r="AF374" i="5"/>
  <c r="AF337" i="5"/>
  <c r="AF296" i="5"/>
  <c r="AF270" i="5"/>
  <c r="AF244" i="5"/>
  <c r="AF259" i="5"/>
  <c r="AF233" i="5"/>
  <c r="AF218" i="5"/>
  <c r="AF223" i="5"/>
  <c r="AF207" i="5"/>
  <c r="AF192" i="5"/>
  <c r="Z181" i="5"/>
  <c r="AF180" i="5"/>
  <c r="AF179" i="5"/>
  <c r="AF178" i="5"/>
  <c r="Z176" i="5"/>
  <c r="AF181" i="5" s="1"/>
  <c r="Z171" i="5"/>
  <c r="AF170" i="5"/>
  <c r="AF169" i="5"/>
  <c r="AF168" i="5"/>
  <c r="Z166" i="5"/>
  <c r="AF171" i="5" s="1"/>
  <c r="AF165" i="5"/>
  <c r="AF164" i="5"/>
  <c r="AF163" i="5"/>
  <c r="Z161" i="5"/>
  <c r="Z155" i="5"/>
  <c r="AF154" i="5"/>
  <c r="AF153" i="5"/>
  <c r="AF152" i="5"/>
  <c r="Z150" i="5"/>
  <c r="Z145" i="5"/>
  <c r="AF144" i="5"/>
  <c r="AF143" i="5"/>
  <c r="AF142" i="5"/>
  <c r="Z140" i="5"/>
  <c r="AF145" i="5" s="1"/>
  <c r="AF139" i="5"/>
  <c r="AF138" i="5"/>
  <c r="AF137" i="5"/>
  <c r="Z135" i="5"/>
  <c r="AF140" i="5" s="1"/>
  <c r="Z129" i="5"/>
  <c r="AF128" i="5"/>
  <c r="AF127" i="5"/>
  <c r="AF126" i="5"/>
  <c r="Z124" i="5"/>
  <c r="AF129" i="5" s="1"/>
  <c r="Z119" i="5"/>
  <c r="AF119" i="5" s="1"/>
  <c r="AF118" i="5"/>
  <c r="AF117" i="5"/>
  <c r="AF116" i="5"/>
  <c r="AF114" i="5"/>
  <c r="Z114" i="5"/>
  <c r="AF113" i="5"/>
  <c r="AF112" i="5"/>
  <c r="AF111" i="5"/>
  <c r="Z109" i="5"/>
  <c r="Z103" i="5"/>
  <c r="AF102" i="5"/>
  <c r="AF101" i="5"/>
  <c r="AF100" i="5"/>
  <c r="Z98" i="5"/>
  <c r="AF103" i="5" s="1"/>
  <c r="Z93" i="5"/>
  <c r="AF92" i="5"/>
  <c r="AF91" i="5"/>
  <c r="AF90" i="5"/>
  <c r="Z88" i="5"/>
  <c r="AF93" i="5" s="1"/>
  <c r="AF87" i="5"/>
  <c r="AF86" i="5"/>
  <c r="AF85" i="5"/>
  <c r="Z83" i="5"/>
  <c r="Z77" i="5"/>
  <c r="AF76" i="5"/>
  <c r="AF75" i="5"/>
  <c r="AF74" i="5"/>
  <c r="Z72" i="5"/>
  <c r="AF77" i="5" s="1"/>
  <c r="Z67" i="5"/>
  <c r="AF66" i="5"/>
  <c r="AF65" i="5"/>
  <c r="AF64" i="5"/>
  <c r="Z62" i="5"/>
  <c r="AF67" i="5" s="1"/>
  <c r="AF61" i="5"/>
  <c r="AF60" i="5"/>
  <c r="AF59" i="5"/>
  <c r="Z57" i="5"/>
  <c r="Z51" i="5"/>
  <c r="AF50" i="5"/>
  <c r="AF49" i="5"/>
  <c r="AF48" i="5"/>
  <c r="Z46" i="5"/>
  <c r="AF51" i="5" s="1"/>
  <c r="Z41" i="5"/>
  <c r="AF40" i="5"/>
  <c r="AF39" i="5"/>
  <c r="AF38" i="5"/>
  <c r="AF36" i="5"/>
  <c r="Z36" i="5"/>
  <c r="AF41" i="5" s="1"/>
  <c r="AF35" i="5"/>
  <c r="AF34" i="5"/>
  <c r="AF33" i="5"/>
  <c r="Z31" i="5"/>
  <c r="Z25" i="5"/>
  <c r="AF24" i="5"/>
  <c r="AF23" i="5"/>
  <c r="AF22" i="5"/>
  <c r="Z20" i="5"/>
  <c r="AF25" i="5" s="1"/>
  <c r="AF15" i="5"/>
  <c r="Z15" i="5"/>
  <c r="AF14" i="5"/>
  <c r="AF13" i="5"/>
  <c r="AF12" i="5"/>
  <c r="AF10" i="5"/>
  <c r="Z10" i="5"/>
  <c r="AF9" i="5"/>
  <c r="AF8" i="5"/>
  <c r="AF7" i="5"/>
  <c r="Z5" i="5"/>
  <c r="O597" i="5"/>
  <c r="U596" i="5"/>
  <c r="U595" i="5"/>
  <c r="U594" i="5"/>
  <c r="O592" i="5"/>
  <c r="U597" i="5" s="1"/>
  <c r="O587" i="5"/>
  <c r="U586" i="5"/>
  <c r="U585" i="5"/>
  <c r="U584" i="5"/>
  <c r="O582" i="5"/>
  <c r="U587" i="5" s="1"/>
  <c r="U581" i="5"/>
  <c r="U580" i="5"/>
  <c r="U579" i="5"/>
  <c r="O577" i="5"/>
  <c r="O571" i="5"/>
  <c r="U570" i="5"/>
  <c r="U569" i="5"/>
  <c r="U568" i="5"/>
  <c r="O566" i="5"/>
  <c r="O561" i="5"/>
  <c r="U560" i="5"/>
  <c r="U559" i="5"/>
  <c r="U558" i="5"/>
  <c r="O556" i="5"/>
  <c r="U561" i="5" s="1"/>
  <c r="U555" i="5"/>
  <c r="U554" i="5"/>
  <c r="U553" i="5"/>
  <c r="O551" i="5"/>
  <c r="U556" i="5" s="1"/>
  <c r="O545" i="5"/>
  <c r="U544" i="5"/>
  <c r="U543" i="5"/>
  <c r="U542" i="5"/>
  <c r="O540" i="5"/>
  <c r="O535" i="5"/>
  <c r="U534" i="5"/>
  <c r="U533" i="5"/>
  <c r="U532" i="5"/>
  <c r="O530" i="5"/>
  <c r="U529" i="5"/>
  <c r="U528" i="5"/>
  <c r="U527" i="5"/>
  <c r="O525" i="5"/>
  <c r="O519" i="5"/>
  <c r="U518" i="5"/>
  <c r="U517" i="5"/>
  <c r="U516" i="5"/>
  <c r="O514" i="5"/>
  <c r="U519" i="5" s="1"/>
  <c r="O509" i="5"/>
  <c r="U508" i="5"/>
  <c r="U507" i="5"/>
  <c r="U506" i="5"/>
  <c r="O504" i="5"/>
  <c r="U509" i="5" s="1"/>
  <c r="U503" i="5"/>
  <c r="U502" i="5"/>
  <c r="U501" i="5"/>
  <c r="O499" i="5"/>
  <c r="U504" i="5" s="1"/>
  <c r="O493" i="5"/>
  <c r="U492" i="5"/>
  <c r="U491" i="5"/>
  <c r="U490" i="5"/>
  <c r="O488" i="5"/>
  <c r="O483" i="5"/>
  <c r="U482" i="5"/>
  <c r="U481" i="5"/>
  <c r="U480" i="5"/>
  <c r="O478" i="5"/>
  <c r="U483" i="5" s="1"/>
  <c r="U477" i="5"/>
  <c r="U476" i="5"/>
  <c r="U475" i="5"/>
  <c r="O473" i="5"/>
  <c r="O467" i="5"/>
  <c r="U466" i="5"/>
  <c r="U465" i="5"/>
  <c r="U464" i="5"/>
  <c r="O462" i="5"/>
  <c r="O457" i="5"/>
  <c r="U456" i="5"/>
  <c r="U455" i="5"/>
  <c r="U454" i="5"/>
  <c r="O452" i="5"/>
  <c r="U451" i="5"/>
  <c r="U450" i="5"/>
  <c r="U449" i="5"/>
  <c r="O447" i="5"/>
  <c r="O441" i="5"/>
  <c r="U440" i="5"/>
  <c r="U439" i="5"/>
  <c r="U438" i="5"/>
  <c r="O436" i="5"/>
  <c r="U441" i="5" s="1"/>
  <c r="O431" i="5"/>
  <c r="U430" i="5"/>
  <c r="U429" i="5"/>
  <c r="U428" i="5"/>
  <c r="O426" i="5"/>
  <c r="U425" i="5"/>
  <c r="U424" i="5"/>
  <c r="U423" i="5"/>
  <c r="O421" i="5"/>
  <c r="U426" i="5" s="1"/>
  <c r="O415" i="5"/>
  <c r="U414" i="5"/>
  <c r="U413" i="5"/>
  <c r="U412" i="5"/>
  <c r="O410" i="5"/>
  <c r="O405" i="5"/>
  <c r="U404" i="5"/>
  <c r="U403" i="5"/>
  <c r="U402" i="5"/>
  <c r="O400" i="5"/>
  <c r="U399" i="5"/>
  <c r="U398" i="5"/>
  <c r="U397" i="5"/>
  <c r="O395" i="5"/>
  <c r="O389" i="5"/>
  <c r="U388" i="5"/>
  <c r="U387" i="5"/>
  <c r="U386" i="5"/>
  <c r="O384" i="5"/>
  <c r="U389" i="5" s="1"/>
  <c r="O379" i="5"/>
  <c r="U378" i="5"/>
  <c r="U377" i="5"/>
  <c r="U376" i="5"/>
  <c r="O374" i="5"/>
  <c r="U373" i="5"/>
  <c r="U372" i="5"/>
  <c r="U371" i="5"/>
  <c r="O369" i="5"/>
  <c r="O363" i="5"/>
  <c r="U362" i="5"/>
  <c r="U361" i="5"/>
  <c r="U360" i="5"/>
  <c r="O358" i="5"/>
  <c r="O353" i="5"/>
  <c r="U352" i="5"/>
  <c r="U351" i="5"/>
  <c r="U350" i="5"/>
  <c r="O348" i="5"/>
  <c r="U353" i="5" s="1"/>
  <c r="U347" i="5"/>
  <c r="U346" i="5"/>
  <c r="U345" i="5"/>
  <c r="O343" i="5"/>
  <c r="U348" i="5" s="1"/>
  <c r="O337" i="5"/>
  <c r="U336" i="5"/>
  <c r="U335" i="5"/>
  <c r="U334" i="5"/>
  <c r="O332" i="5"/>
  <c r="U337" i="5" s="1"/>
  <c r="O327" i="5"/>
  <c r="U326" i="5"/>
  <c r="U325" i="5"/>
  <c r="U324" i="5"/>
  <c r="O322" i="5"/>
  <c r="U321" i="5"/>
  <c r="U320" i="5"/>
  <c r="U319" i="5"/>
  <c r="O317" i="5"/>
  <c r="O311" i="5"/>
  <c r="U310" i="5"/>
  <c r="U309" i="5"/>
  <c r="U308" i="5"/>
  <c r="O306" i="5"/>
  <c r="U311" i="5" s="1"/>
  <c r="O301" i="5"/>
  <c r="U300" i="5"/>
  <c r="U299" i="5"/>
  <c r="U298" i="5"/>
  <c r="O296" i="5"/>
  <c r="U301" i="5" s="1"/>
  <c r="U295" i="5"/>
  <c r="U294" i="5"/>
  <c r="U293" i="5"/>
  <c r="O291" i="5"/>
  <c r="U296" i="5" s="1"/>
  <c r="O285" i="5"/>
  <c r="U284" i="5"/>
  <c r="U283" i="5"/>
  <c r="U282" i="5"/>
  <c r="O280" i="5"/>
  <c r="O275" i="5"/>
  <c r="U274" i="5"/>
  <c r="U273" i="5"/>
  <c r="U272" i="5"/>
  <c r="O270" i="5"/>
  <c r="U269" i="5"/>
  <c r="U268" i="5"/>
  <c r="U267" i="5"/>
  <c r="O265" i="5"/>
  <c r="U270" i="5" s="1"/>
  <c r="O259" i="5"/>
  <c r="U258" i="5"/>
  <c r="U257" i="5"/>
  <c r="U256" i="5"/>
  <c r="O254" i="5"/>
  <c r="U259" i="5" s="1"/>
  <c r="O249" i="5"/>
  <c r="U248" i="5"/>
  <c r="U247" i="5"/>
  <c r="U246" i="5"/>
  <c r="U244" i="5"/>
  <c r="O244" i="5"/>
  <c r="U243" i="5"/>
  <c r="U242" i="5"/>
  <c r="U241" i="5"/>
  <c r="O239" i="5"/>
  <c r="O233" i="5"/>
  <c r="U232" i="5"/>
  <c r="U231" i="5"/>
  <c r="U230" i="5"/>
  <c r="O228" i="5"/>
  <c r="U233" i="5" s="1"/>
  <c r="O223" i="5"/>
  <c r="U222" i="5"/>
  <c r="U221" i="5"/>
  <c r="U220" i="5"/>
  <c r="O218" i="5"/>
  <c r="U217" i="5"/>
  <c r="U216" i="5"/>
  <c r="U215" i="5"/>
  <c r="O213" i="5"/>
  <c r="O207" i="5"/>
  <c r="U206" i="5"/>
  <c r="U205" i="5"/>
  <c r="U204" i="5"/>
  <c r="O202" i="5"/>
  <c r="U207" i="5" s="1"/>
  <c r="O197" i="5"/>
  <c r="U196" i="5"/>
  <c r="U195" i="5"/>
  <c r="U194" i="5"/>
  <c r="O192" i="5"/>
  <c r="U197" i="5" s="1"/>
  <c r="U191" i="5"/>
  <c r="U190" i="5"/>
  <c r="U189" i="5"/>
  <c r="O187" i="5"/>
  <c r="U192" i="5" s="1"/>
  <c r="O181" i="5"/>
  <c r="U180" i="5"/>
  <c r="U179" i="5"/>
  <c r="U178" i="5"/>
  <c r="O176" i="5"/>
  <c r="O171" i="5"/>
  <c r="U170" i="5"/>
  <c r="U169" i="5"/>
  <c r="U168" i="5"/>
  <c r="O166" i="5"/>
  <c r="U165" i="5"/>
  <c r="U164" i="5"/>
  <c r="U163" i="5"/>
  <c r="O161" i="5"/>
  <c r="U166" i="5" s="1"/>
  <c r="O155" i="5"/>
  <c r="U154" i="5"/>
  <c r="U153" i="5"/>
  <c r="U152" i="5"/>
  <c r="O150" i="5"/>
  <c r="O145" i="5"/>
  <c r="U144" i="5"/>
  <c r="U143" i="5"/>
  <c r="U142" i="5"/>
  <c r="O140" i="5"/>
  <c r="U139" i="5"/>
  <c r="U138" i="5"/>
  <c r="U137" i="5"/>
  <c r="O135" i="5"/>
  <c r="U140" i="5" s="1"/>
  <c r="O129" i="5"/>
  <c r="U128" i="5"/>
  <c r="U127" i="5"/>
  <c r="U126" i="5"/>
  <c r="O124" i="5"/>
  <c r="U129" i="5" s="1"/>
  <c r="O119" i="5"/>
  <c r="U118" i="5"/>
  <c r="U117" i="5"/>
  <c r="U116" i="5"/>
  <c r="O114" i="5"/>
  <c r="U113" i="5"/>
  <c r="U112" i="5"/>
  <c r="U111" i="5"/>
  <c r="O109" i="5"/>
  <c r="U114" i="5" s="1"/>
  <c r="O103" i="5"/>
  <c r="U102" i="5"/>
  <c r="U101" i="5"/>
  <c r="U100" i="5"/>
  <c r="O98" i="5"/>
  <c r="O93" i="5"/>
  <c r="U92" i="5"/>
  <c r="U91" i="5"/>
  <c r="U90" i="5"/>
  <c r="O88" i="5"/>
  <c r="U87" i="5"/>
  <c r="U86" i="5"/>
  <c r="U85" i="5"/>
  <c r="O83" i="5"/>
  <c r="O77" i="5"/>
  <c r="U76" i="5"/>
  <c r="U75" i="5"/>
  <c r="U74" i="5"/>
  <c r="O72" i="5"/>
  <c r="U77" i="5" s="1"/>
  <c r="O67" i="5"/>
  <c r="U66" i="5"/>
  <c r="U65" i="5"/>
  <c r="U64" i="5"/>
  <c r="O62" i="5"/>
  <c r="U67" i="5" s="1"/>
  <c r="U61" i="5"/>
  <c r="U60" i="5"/>
  <c r="U59" i="5"/>
  <c r="O57" i="5"/>
  <c r="U62" i="5" s="1"/>
  <c r="O51" i="5"/>
  <c r="U50" i="5"/>
  <c r="U49" i="5"/>
  <c r="U48" i="5"/>
  <c r="O46" i="5"/>
  <c r="O41" i="5"/>
  <c r="U40" i="5"/>
  <c r="U39" i="5"/>
  <c r="U38" i="5"/>
  <c r="O36" i="5"/>
  <c r="U35" i="5"/>
  <c r="U34" i="5"/>
  <c r="U33" i="5"/>
  <c r="O31" i="5"/>
  <c r="U36" i="5" s="1"/>
  <c r="O25" i="5"/>
  <c r="U24" i="5"/>
  <c r="U23" i="5"/>
  <c r="U22" i="5"/>
  <c r="O20" i="5"/>
  <c r="O15" i="5"/>
  <c r="U14" i="5"/>
  <c r="U13" i="5"/>
  <c r="U12" i="5"/>
  <c r="O10" i="5"/>
  <c r="U15" i="5" s="1"/>
  <c r="U9" i="5"/>
  <c r="U8" i="5"/>
  <c r="U7" i="5"/>
  <c r="O5" i="5"/>
  <c r="U10" i="5" s="1"/>
  <c r="AF166" i="5" l="1"/>
  <c r="AF155" i="5"/>
  <c r="AF88" i="5"/>
  <c r="AF62" i="5"/>
  <c r="U582" i="5"/>
  <c r="U571" i="5"/>
  <c r="U545" i="5"/>
  <c r="U530" i="5"/>
  <c r="U535" i="5"/>
  <c r="U493" i="5"/>
  <c r="U478" i="5"/>
  <c r="U457" i="5"/>
  <c r="U452" i="5"/>
  <c r="U467" i="5"/>
  <c r="U431" i="5"/>
  <c r="U405" i="5"/>
  <c r="U400" i="5"/>
  <c r="U415" i="5"/>
  <c r="U374" i="5"/>
  <c r="U363" i="5"/>
  <c r="U379" i="5"/>
  <c r="U322" i="5"/>
  <c r="U327" i="5"/>
  <c r="U285" i="5"/>
  <c r="U275" i="5"/>
  <c r="U249" i="5"/>
  <c r="U218" i="5"/>
  <c r="U223" i="5"/>
  <c r="U181" i="5"/>
  <c r="U171" i="5"/>
  <c r="U145" i="5"/>
  <c r="U155" i="5"/>
  <c r="U103" i="5"/>
  <c r="U88" i="5"/>
  <c r="U93" i="5"/>
  <c r="U41" i="5"/>
  <c r="U51" i="5"/>
  <c r="U25" i="5"/>
  <c r="U119" i="5"/>
  <c r="D25" i="5"/>
  <c r="J24" i="5"/>
  <c r="J23" i="5"/>
  <c r="J22" i="5"/>
  <c r="D20" i="5"/>
  <c r="J25" i="5" s="1"/>
  <c r="D15" i="5"/>
  <c r="J14" i="5"/>
  <c r="J13" i="5"/>
  <c r="J12" i="5"/>
  <c r="D10" i="5"/>
  <c r="J15" i="5" s="1"/>
  <c r="J9" i="5"/>
  <c r="J8" i="5"/>
  <c r="J7" i="5"/>
  <c r="D5" i="5"/>
  <c r="J10" i="5" s="1"/>
  <c r="D311" i="5"/>
  <c r="J310" i="5"/>
  <c r="J309" i="5"/>
  <c r="J308" i="5"/>
  <c r="D306" i="5"/>
  <c r="J311" i="5" s="1"/>
  <c r="D301" i="5"/>
  <c r="J300" i="5"/>
  <c r="J299" i="5"/>
  <c r="J298" i="5"/>
  <c r="D296" i="5"/>
  <c r="J301" i="5" s="1"/>
  <c r="J295" i="5"/>
  <c r="J294" i="5"/>
  <c r="J293" i="5"/>
  <c r="D291" i="5"/>
  <c r="J296" i="5" s="1"/>
  <c r="D285" i="5"/>
  <c r="J284" i="5"/>
  <c r="J283" i="5"/>
  <c r="J282" i="5"/>
  <c r="D280" i="5"/>
  <c r="J285" i="5" s="1"/>
  <c r="D275" i="5"/>
  <c r="J274" i="5"/>
  <c r="J273" i="5"/>
  <c r="J272" i="5"/>
  <c r="D270" i="5"/>
  <c r="J269" i="5"/>
  <c r="J268" i="5"/>
  <c r="J267" i="5"/>
  <c r="D265" i="5"/>
  <c r="J270" i="5" s="1"/>
  <c r="D259" i="5"/>
  <c r="J258" i="5"/>
  <c r="J257" i="5"/>
  <c r="J256" i="5"/>
  <c r="D254" i="5"/>
  <c r="J259" i="5" s="1"/>
  <c r="D249" i="5"/>
  <c r="J248" i="5"/>
  <c r="J247" i="5"/>
  <c r="J246" i="5"/>
  <c r="D244" i="5"/>
  <c r="J249" i="5" s="1"/>
  <c r="J243" i="5"/>
  <c r="J242" i="5"/>
  <c r="J241" i="5"/>
  <c r="D239" i="5"/>
  <c r="J244" i="5" s="1"/>
  <c r="D233" i="5"/>
  <c r="J232" i="5"/>
  <c r="J231" i="5"/>
  <c r="J230" i="5"/>
  <c r="D228" i="5"/>
  <c r="J233" i="5" s="1"/>
  <c r="D223" i="5"/>
  <c r="J222" i="5"/>
  <c r="J221" i="5"/>
  <c r="J220" i="5"/>
  <c r="D218" i="5"/>
  <c r="J223" i="5" s="1"/>
  <c r="J217" i="5"/>
  <c r="J216" i="5"/>
  <c r="J215" i="5"/>
  <c r="D213" i="5"/>
  <c r="J218" i="5" s="1"/>
  <c r="D207" i="5"/>
  <c r="J206" i="5"/>
  <c r="J205" i="5"/>
  <c r="J204" i="5"/>
  <c r="D202" i="5"/>
  <c r="J207" i="5" s="1"/>
  <c r="D197" i="5"/>
  <c r="J196" i="5"/>
  <c r="J195" i="5"/>
  <c r="J194" i="5"/>
  <c r="D192" i="5"/>
  <c r="J191" i="5"/>
  <c r="J190" i="5"/>
  <c r="J189" i="5"/>
  <c r="D187" i="5"/>
  <c r="J192" i="5" s="1"/>
  <c r="D181" i="5"/>
  <c r="J180" i="5"/>
  <c r="J179" i="5"/>
  <c r="J178" i="5"/>
  <c r="D176" i="5"/>
  <c r="J181" i="5" s="1"/>
  <c r="D171" i="5"/>
  <c r="J170" i="5"/>
  <c r="J169" i="5"/>
  <c r="J168" i="5"/>
  <c r="D166" i="5"/>
  <c r="J171" i="5" s="1"/>
  <c r="J165" i="5"/>
  <c r="J164" i="5"/>
  <c r="J163" i="5"/>
  <c r="D161" i="5"/>
  <c r="J166" i="5" s="1"/>
  <c r="D155" i="5"/>
  <c r="J154" i="5"/>
  <c r="J153" i="5"/>
  <c r="J152" i="5"/>
  <c r="D150" i="5"/>
  <c r="J155" i="5" s="1"/>
  <c r="D145" i="5"/>
  <c r="J144" i="5"/>
  <c r="J143" i="5"/>
  <c r="J142" i="5"/>
  <c r="D140" i="5"/>
  <c r="J145" i="5" s="1"/>
  <c r="J139" i="5"/>
  <c r="J138" i="5"/>
  <c r="J137" i="5"/>
  <c r="D135" i="5"/>
  <c r="J140" i="5" s="1"/>
  <c r="D103" i="5"/>
  <c r="J102" i="5"/>
  <c r="J101" i="5"/>
  <c r="J100" i="5"/>
  <c r="D98" i="5"/>
  <c r="D93" i="5"/>
  <c r="J92" i="5"/>
  <c r="J91" i="5"/>
  <c r="J90" i="5"/>
  <c r="D88" i="5"/>
  <c r="J87" i="5"/>
  <c r="J86" i="5"/>
  <c r="J85" i="5"/>
  <c r="D83" i="5"/>
  <c r="J88" i="5" s="1"/>
  <c r="D77" i="5"/>
  <c r="J76" i="5"/>
  <c r="J75" i="5"/>
  <c r="J74" i="5"/>
  <c r="D72" i="5"/>
  <c r="J77" i="5" s="1"/>
  <c r="D67" i="5"/>
  <c r="J66" i="5"/>
  <c r="J65" i="5"/>
  <c r="J64" i="5"/>
  <c r="J62" i="5"/>
  <c r="D62" i="5"/>
  <c r="J61" i="5"/>
  <c r="J60" i="5"/>
  <c r="J59" i="5"/>
  <c r="D57" i="5"/>
  <c r="D51" i="5"/>
  <c r="J50" i="5"/>
  <c r="J49" i="5"/>
  <c r="J48" i="5"/>
  <c r="D46" i="5"/>
  <c r="J51" i="5" s="1"/>
  <c r="D41" i="5"/>
  <c r="J40" i="5"/>
  <c r="J39" i="5"/>
  <c r="J38" i="5"/>
  <c r="D36" i="5"/>
  <c r="J35" i="5"/>
  <c r="J34" i="5"/>
  <c r="J33" i="5"/>
  <c r="D31" i="5"/>
  <c r="J117" i="5"/>
  <c r="J118" i="5"/>
  <c r="J116" i="5"/>
  <c r="D119" i="5"/>
  <c r="J127" i="5"/>
  <c r="J128" i="5"/>
  <c r="J112" i="5"/>
  <c r="J113" i="5"/>
  <c r="J126" i="5"/>
  <c r="D129" i="5"/>
  <c r="D109" i="5"/>
  <c r="J111" i="5"/>
  <c r="D114" i="5"/>
  <c r="J119" i="5" s="1"/>
  <c r="D124" i="5"/>
  <c r="J67" i="5" l="1"/>
  <c r="J93" i="5"/>
  <c r="J197" i="5"/>
  <c r="J275" i="5"/>
  <c r="J103" i="5"/>
  <c r="J36" i="5"/>
  <c r="J41" i="5"/>
  <c r="J129" i="5"/>
  <c r="J114" i="5"/>
  <c r="BE276" i="2"/>
  <c r="BF276" i="2"/>
  <c r="BG276" i="2"/>
  <c r="BE279" i="2"/>
  <c r="BF279" i="2"/>
  <c r="BG279" i="2"/>
  <c r="BE280" i="2"/>
  <c r="BF280" i="2"/>
  <c r="BG280" i="2"/>
  <c r="BE281" i="2"/>
  <c r="BF281" i="2"/>
  <c r="BG281" i="2"/>
  <c r="BD279" i="2"/>
  <c r="BD280" i="2"/>
  <c r="BD281" i="2"/>
  <c r="BC279" i="2"/>
  <c r="BC280" i="2"/>
  <c r="BC281" i="2"/>
  <c r="BA282" i="2"/>
  <c r="BD274" i="2"/>
  <c r="BE274" i="2"/>
  <c r="BF274" i="2"/>
  <c r="BG274" i="2"/>
  <c r="BD275" i="2"/>
  <c r="BE275" i="2"/>
  <c r="BF275" i="2"/>
  <c r="BG275" i="2"/>
  <c r="BD276" i="2"/>
  <c r="BC275" i="2"/>
  <c r="BC276" i="2"/>
  <c r="BC274" i="2"/>
  <c r="BA277" i="2"/>
  <c r="AW271" i="2"/>
  <c r="BG270" i="2"/>
  <c r="BF270" i="2"/>
  <c r="BE270" i="2"/>
  <c r="BD270" i="2"/>
  <c r="BC270" i="2"/>
  <c r="BG269" i="2"/>
  <c r="BF269" i="2"/>
  <c r="BE269" i="2"/>
  <c r="BD269" i="2"/>
  <c r="BC269" i="2"/>
  <c r="BG268" i="2"/>
  <c r="BF268" i="2"/>
  <c r="BE268" i="2"/>
  <c r="BD268" i="2"/>
  <c r="BC268" i="2"/>
  <c r="AW266" i="2"/>
  <c r="BC271" i="2" s="1"/>
  <c r="BG265" i="2"/>
  <c r="BF265" i="2"/>
  <c r="BE265" i="2"/>
  <c r="BD265" i="2"/>
  <c r="BC265" i="2"/>
  <c r="BG264" i="2"/>
  <c r="BF264" i="2"/>
  <c r="BE264" i="2"/>
  <c r="BD264" i="2"/>
  <c r="BC264" i="2"/>
  <c r="BG263" i="2"/>
  <c r="BF263" i="2"/>
  <c r="BE263" i="2"/>
  <c r="BD263" i="2"/>
  <c r="BC263" i="2"/>
  <c r="AW261" i="2"/>
  <c r="BC266" i="2" s="1"/>
  <c r="AW255" i="2"/>
  <c r="BG254" i="2"/>
  <c r="BF254" i="2"/>
  <c r="BE254" i="2"/>
  <c r="BD254" i="2"/>
  <c r="BC254" i="2"/>
  <c r="BG253" i="2"/>
  <c r="BF253" i="2"/>
  <c r="BE253" i="2"/>
  <c r="BD253" i="2"/>
  <c r="BC253" i="2"/>
  <c r="BG252" i="2"/>
  <c r="BF252" i="2"/>
  <c r="BE252" i="2"/>
  <c r="BD252" i="2"/>
  <c r="BC252" i="2"/>
  <c r="AW250" i="2"/>
  <c r="BC255" i="2" s="1"/>
  <c r="BG249" i="2"/>
  <c r="BF249" i="2"/>
  <c r="BE249" i="2"/>
  <c r="BD249" i="2"/>
  <c r="BC249" i="2"/>
  <c r="BG248" i="2"/>
  <c r="BF248" i="2"/>
  <c r="BE248" i="2"/>
  <c r="BD248" i="2"/>
  <c r="BC248" i="2"/>
  <c r="BG247" i="2"/>
  <c r="BF247" i="2"/>
  <c r="BE247" i="2"/>
  <c r="BD247" i="2"/>
  <c r="BC247" i="2"/>
  <c r="AW245" i="2"/>
  <c r="BC250" i="2" s="1"/>
  <c r="AW240" i="2"/>
  <c r="BG239" i="2"/>
  <c r="BF239" i="2"/>
  <c r="BE239" i="2"/>
  <c r="BD239" i="2"/>
  <c r="BC239" i="2"/>
  <c r="BG238" i="2"/>
  <c r="BF238" i="2"/>
  <c r="BE238" i="2"/>
  <c r="BD238" i="2"/>
  <c r="BC238" i="2"/>
  <c r="BG237" i="2"/>
  <c r="BF237" i="2"/>
  <c r="BE237" i="2"/>
  <c r="BD237" i="2"/>
  <c r="BC237" i="2"/>
  <c r="AW235" i="2"/>
  <c r="BC240" i="2" s="1"/>
  <c r="BG234" i="2"/>
  <c r="BF234" i="2"/>
  <c r="BE234" i="2"/>
  <c r="BD234" i="2"/>
  <c r="BC234" i="2"/>
  <c r="BG233" i="2"/>
  <c r="BF233" i="2"/>
  <c r="BE233" i="2"/>
  <c r="BD233" i="2"/>
  <c r="BC233" i="2"/>
  <c r="BG232" i="2"/>
  <c r="BF232" i="2"/>
  <c r="BE232" i="2"/>
  <c r="BD232" i="2"/>
  <c r="BC232" i="2"/>
  <c r="AW230" i="2"/>
  <c r="BC235" i="2" s="1"/>
  <c r="AW225" i="2"/>
  <c r="BG224" i="2"/>
  <c r="BF224" i="2"/>
  <c r="BE224" i="2"/>
  <c r="BD224" i="2"/>
  <c r="BC224" i="2"/>
  <c r="BG223" i="2"/>
  <c r="BF223" i="2"/>
  <c r="BE223" i="2"/>
  <c r="BD223" i="2"/>
  <c r="BC223" i="2"/>
  <c r="BG222" i="2"/>
  <c r="BF222" i="2"/>
  <c r="BE222" i="2"/>
  <c r="BD222" i="2"/>
  <c r="BC222" i="2"/>
  <c r="AW220" i="2"/>
  <c r="BG219" i="2"/>
  <c r="BF219" i="2"/>
  <c r="BE219" i="2"/>
  <c r="BD219" i="2"/>
  <c r="BC219" i="2"/>
  <c r="BG218" i="2"/>
  <c r="BF218" i="2"/>
  <c r="BE218" i="2"/>
  <c r="BD218" i="2"/>
  <c r="BC218" i="2"/>
  <c r="BG217" i="2"/>
  <c r="BF217" i="2"/>
  <c r="BE217" i="2"/>
  <c r="BD217" i="2"/>
  <c r="BC217" i="2"/>
  <c r="AW215" i="2"/>
  <c r="AW210" i="2"/>
  <c r="BG209" i="2"/>
  <c r="BF209" i="2"/>
  <c r="BE209" i="2"/>
  <c r="BD209" i="2"/>
  <c r="BC209" i="2"/>
  <c r="BG208" i="2"/>
  <c r="BF208" i="2"/>
  <c r="BE208" i="2"/>
  <c r="BD208" i="2"/>
  <c r="BC208" i="2"/>
  <c r="BG207" i="2"/>
  <c r="BF207" i="2"/>
  <c r="BE207" i="2"/>
  <c r="BD207" i="2"/>
  <c r="BC207" i="2"/>
  <c r="AW205" i="2"/>
  <c r="BC210" i="2" s="1"/>
  <c r="BG204" i="2"/>
  <c r="BF204" i="2"/>
  <c r="BE204" i="2"/>
  <c r="BD204" i="2"/>
  <c r="BC204" i="2"/>
  <c r="BG203" i="2"/>
  <c r="BF203" i="2"/>
  <c r="BE203" i="2"/>
  <c r="BD203" i="2"/>
  <c r="BC203" i="2"/>
  <c r="BG202" i="2"/>
  <c r="BF202" i="2"/>
  <c r="BE202" i="2"/>
  <c r="BD202" i="2"/>
  <c r="BC202" i="2"/>
  <c r="AW200" i="2"/>
  <c r="BC205" i="2" s="1"/>
  <c r="AW195" i="2"/>
  <c r="BG194" i="2"/>
  <c r="BF194" i="2"/>
  <c r="BE194" i="2"/>
  <c r="BD194" i="2"/>
  <c r="BC194" i="2"/>
  <c r="BG193" i="2"/>
  <c r="BF193" i="2"/>
  <c r="BE193" i="2"/>
  <c r="BD193" i="2"/>
  <c r="BC193" i="2"/>
  <c r="BG192" i="2"/>
  <c r="BF192" i="2"/>
  <c r="BE192" i="2"/>
  <c r="BD192" i="2"/>
  <c r="BC192" i="2"/>
  <c r="AW190" i="2"/>
  <c r="BC195" i="2" s="1"/>
  <c r="BG189" i="2"/>
  <c r="BF189" i="2"/>
  <c r="BE189" i="2"/>
  <c r="BD189" i="2"/>
  <c r="BC189" i="2"/>
  <c r="BG188" i="2"/>
  <c r="BF188" i="2"/>
  <c r="BE188" i="2"/>
  <c r="BD188" i="2"/>
  <c r="BC188" i="2"/>
  <c r="BG187" i="2"/>
  <c r="BF187" i="2"/>
  <c r="BE187" i="2"/>
  <c r="BD187" i="2"/>
  <c r="BC187" i="2"/>
  <c r="AW185" i="2"/>
  <c r="BC190" i="2" s="1"/>
  <c r="AW180" i="2"/>
  <c r="BG179" i="2"/>
  <c r="BF179" i="2"/>
  <c r="BE179" i="2"/>
  <c r="BD179" i="2"/>
  <c r="BC179" i="2"/>
  <c r="BG178" i="2"/>
  <c r="BF178" i="2"/>
  <c r="BE178" i="2"/>
  <c r="BD178" i="2"/>
  <c r="BC178" i="2"/>
  <c r="BG177" i="2"/>
  <c r="BF177" i="2"/>
  <c r="BE177" i="2"/>
  <c r="BD177" i="2"/>
  <c r="BC177" i="2"/>
  <c r="AW175" i="2"/>
  <c r="BC180" i="2" s="1"/>
  <c r="BG174" i="2"/>
  <c r="BF174" i="2"/>
  <c r="BE174" i="2"/>
  <c r="BD174" i="2"/>
  <c r="BC174" i="2"/>
  <c r="BG173" i="2"/>
  <c r="BF173" i="2"/>
  <c r="BE173" i="2"/>
  <c r="BD173" i="2"/>
  <c r="BC173" i="2"/>
  <c r="BG172" i="2"/>
  <c r="BF172" i="2"/>
  <c r="BE172" i="2"/>
  <c r="BD172" i="2"/>
  <c r="BC172" i="2"/>
  <c r="AW170" i="2"/>
  <c r="AW165" i="2"/>
  <c r="BG164" i="2"/>
  <c r="BF164" i="2"/>
  <c r="BE164" i="2"/>
  <c r="BD164" i="2"/>
  <c r="BC164" i="2"/>
  <c r="BG163" i="2"/>
  <c r="BF163" i="2"/>
  <c r="BE163" i="2"/>
  <c r="BD163" i="2"/>
  <c r="BC163" i="2"/>
  <c r="BG162" i="2"/>
  <c r="BF162" i="2"/>
  <c r="BE162" i="2"/>
  <c r="BD162" i="2"/>
  <c r="BC162" i="2"/>
  <c r="AW160" i="2"/>
  <c r="BG159" i="2"/>
  <c r="BF159" i="2"/>
  <c r="BE159" i="2"/>
  <c r="BD159" i="2"/>
  <c r="BC159" i="2"/>
  <c r="BG158" i="2"/>
  <c r="BF158" i="2"/>
  <c r="BE158" i="2"/>
  <c r="BD158" i="2"/>
  <c r="BC158" i="2"/>
  <c r="BG157" i="2"/>
  <c r="BF157" i="2"/>
  <c r="BE157" i="2"/>
  <c r="BD157" i="2"/>
  <c r="BC157" i="2"/>
  <c r="AW155" i="2"/>
  <c r="AW150" i="2"/>
  <c r="BG149" i="2"/>
  <c r="BF149" i="2"/>
  <c r="BE149" i="2"/>
  <c r="BD149" i="2"/>
  <c r="BC149" i="2"/>
  <c r="BG148" i="2"/>
  <c r="BF148" i="2"/>
  <c r="BE148" i="2"/>
  <c r="BD148" i="2"/>
  <c r="BC148" i="2"/>
  <c r="BG147" i="2"/>
  <c r="BF147" i="2"/>
  <c r="BE147" i="2"/>
  <c r="BD147" i="2"/>
  <c r="BC147" i="2"/>
  <c r="BC145" i="2"/>
  <c r="AW145" i="2"/>
  <c r="BG144" i="2"/>
  <c r="BF144" i="2"/>
  <c r="BE144" i="2"/>
  <c r="BD144" i="2"/>
  <c r="BC144" i="2"/>
  <c r="BG143" i="2"/>
  <c r="BF143" i="2"/>
  <c r="BE143" i="2"/>
  <c r="BD143" i="2"/>
  <c r="BC143" i="2"/>
  <c r="BG142" i="2"/>
  <c r="BF142" i="2"/>
  <c r="BE142" i="2"/>
  <c r="BD142" i="2"/>
  <c r="BC142" i="2"/>
  <c r="AW140" i="2"/>
  <c r="AW125" i="2"/>
  <c r="BC127" i="2"/>
  <c r="BD127" i="2"/>
  <c r="BE127" i="2"/>
  <c r="BF127" i="2"/>
  <c r="BG127" i="2"/>
  <c r="BC128" i="2"/>
  <c r="BD128" i="2"/>
  <c r="BE128" i="2"/>
  <c r="BF128" i="2"/>
  <c r="BG128" i="2"/>
  <c r="BC129" i="2"/>
  <c r="BD129" i="2"/>
  <c r="BE129" i="2"/>
  <c r="BF129" i="2"/>
  <c r="BG129" i="2"/>
  <c r="AW130" i="2"/>
  <c r="BC130" i="2" s="1"/>
  <c r="BC132" i="2"/>
  <c r="BD132" i="2"/>
  <c r="BE132" i="2"/>
  <c r="BF132" i="2"/>
  <c r="BG132" i="2"/>
  <c r="BC133" i="2"/>
  <c r="BD133" i="2"/>
  <c r="BE133" i="2"/>
  <c r="BF133" i="2"/>
  <c r="BG133" i="2"/>
  <c r="BC134" i="2"/>
  <c r="BD134" i="2"/>
  <c r="BE134" i="2"/>
  <c r="BF134" i="2"/>
  <c r="BG134" i="2"/>
  <c r="AW135" i="2"/>
  <c r="BC135" i="2" s="1"/>
  <c r="AW120" i="2"/>
  <c r="BG119" i="2"/>
  <c r="BF119" i="2"/>
  <c r="BE119" i="2"/>
  <c r="BD119" i="2"/>
  <c r="BC119" i="2"/>
  <c r="BG118" i="2"/>
  <c r="BF118" i="2"/>
  <c r="BE118" i="2"/>
  <c r="BD118" i="2"/>
  <c r="BC118" i="2"/>
  <c r="BG117" i="2"/>
  <c r="BF117" i="2"/>
  <c r="BE117" i="2"/>
  <c r="BD117" i="2"/>
  <c r="BC117" i="2"/>
  <c r="AW115" i="2"/>
  <c r="BC120" i="2" s="1"/>
  <c r="BG114" i="2"/>
  <c r="BF114" i="2"/>
  <c r="BE114" i="2"/>
  <c r="BD114" i="2"/>
  <c r="BC114" i="2"/>
  <c r="BG113" i="2"/>
  <c r="BF113" i="2"/>
  <c r="BE113" i="2"/>
  <c r="BD113" i="2"/>
  <c r="BC113" i="2"/>
  <c r="BG112" i="2"/>
  <c r="BF112" i="2"/>
  <c r="BE112" i="2"/>
  <c r="BD112" i="2"/>
  <c r="BC112" i="2"/>
  <c r="AW110" i="2"/>
  <c r="BC115" i="2" s="1"/>
  <c r="AW105" i="2"/>
  <c r="BG104" i="2"/>
  <c r="BF104" i="2"/>
  <c r="BE104" i="2"/>
  <c r="BD104" i="2"/>
  <c r="BC104" i="2"/>
  <c r="BG103" i="2"/>
  <c r="BF103" i="2"/>
  <c r="BE103" i="2"/>
  <c r="BD103" i="2"/>
  <c r="BC103" i="2"/>
  <c r="BG102" i="2"/>
  <c r="BF102" i="2"/>
  <c r="BE102" i="2"/>
  <c r="BD102" i="2"/>
  <c r="BC102" i="2"/>
  <c r="AW100" i="2"/>
  <c r="BC105" i="2" s="1"/>
  <c r="BG99" i="2"/>
  <c r="BF99" i="2"/>
  <c r="BE99" i="2"/>
  <c r="BD99" i="2"/>
  <c r="BC99" i="2"/>
  <c r="BG98" i="2"/>
  <c r="BF98" i="2"/>
  <c r="BE98" i="2"/>
  <c r="BD98" i="2"/>
  <c r="BC98" i="2"/>
  <c r="BG97" i="2"/>
  <c r="BF97" i="2"/>
  <c r="BE97" i="2"/>
  <c r="BD97" i="2"/>
  <c r="BC97" i="2"/>
  <c r="AW95" i="2"/>
  <c r="AW90" i="2"/>
  <c r="BG89" i="2"/>
  <c r="BF89" i="2"/>
  <c r="BE89" i="2"/>
  <c r="BD89" i="2"/>
  <c r="BC89" i="2"/>
  <c r="BG88" i="2"/>
  <c r="BF88" i="2"/>
  <c r="BE88" i="2"/>
  <c r="BD88" i="2"/>
  <c r="BC88" i="2"/>
  <c r="BG87" i="2"/>
  <c r="BF87" i="2"/>
  <c r="BE87" i="2"/>
  <c r="BD87" i="2"/>
  <c r="BC87" i="2"/>
  <c r="AW85" i="2"/>
  <c r="BG84" i="2"/>
  <c r="BF84" i="2"/>
  <c r="BE84" i="2"/>
  <c r="BD84" i="2"/>
  <c r="BC84" i="2"/>
  <c r="BG83" i="2"/>
  <c r="BF83" i="2"/>
  <c r="BE83" i="2"/>
  <c r="BD83" i="2"/>
  <c r="BC83" i="2"/>
  <c r="BG82" i="2"/>
  <c r="BF82" i="2"/>
  <c r="BE82" i="2"/>
  <c r="BD82" i="2"/>
  <c r="BC82" i="2"/>
  <c r="AW80" i="2"/>
  <c r="AW75" i="2"/>
  <c r="BG74" i="2"/>
  <c r="BF74" i="2"/>
  <c r="BE74" i="2"/>
  <c r="BD74" i="2"/>
  <c r="BC74" i="2"/>
  <c r="BG73" i="2"/>
  <c r="BF73" i="2"/>
  <c r="BE73" i="2"/>
  <c r="BD73" i="2"/>
  <c r="BC73" i="2"/>
  <c r="BG72" i="2"/>
  <c r="BF72" i="2"/>
  <c r="BE72" i="2"/>
  <c r="BD72" i="2"/>
  <c r="BC72" i="2"/>
  <c r="AW70" i="2"/>
  <c r="BC75" i="2" s="1"/>
  <c r="BG69" i="2"/>
  <c r="BF69" i="2"/>
  <c r="BE69" i="2"/>
  <c r="BD69" i="2"/>
  <c r="BC69" i="2"/>
  <c r="BG68" i="2"/>
  <c r="BF68" i="2"/>
  <c r="BE68" i="2"/>
  <c r="BD68" i="2"/>
  <c r="BC68" i="2"/>
  <c r="BG67" i="2"/>
  <c r="BF67" i="2"/>
  <c r="BE67" i="2"/>
  <c r="BD67" i="2"/>
  <c r="BC67" i="2"/>
  <c r="AW65" i="2"/>
  <c r="BC70" i="2" s="1"/>
  <c r="BG59" i="2"/>
  <c r="BF59" i="2"/>
  <c r="BE59" i="2"/>
  <c r="BD59" i="2"/>
  <c r="BC59" i="2"/>
  <c r="BG58" i="2"/>
  <c r="BF58" i="2"/>
  <c r="BE58" i="2"/>
  <c r="BD58" i="2"/>
  <c r="BC58" i="2"/>
  <c r="BG57" i="2"/>
  <c r="BF57" i="2"/>
  <c r="BE57" i="2"/>
  <c r="BD57" i="2"/>
  <c r="BC57" i="2"/>
  <c r="AW55" i="2"/>
  <c r="BG54" i="2"/>
  <c r="BF54" i="2"/>
  <c r="BE54" i="2"/>
  <c r="BD54" i="2"/>
  <c r="BC54" i="2"/>
  <c r="BG53" i="2"/>
  <c r="BF53" i="2"/>
  <c r="BE53" i="2"/>
  <c r="BD53" i="2"/>
  <c r="BC53" i="2"/>
  <c r="BG52" i="2"/>
  <c r="BF52" i="2"/>
  <c r="BE52" i="2"/>
  <c r="BD52" i="2"/>
  <c r="BC52" i="2"/>
  <c r="AW50" i="2"/>
  <c r="BC55" i="2" s="1"/>
  <c r="BG44" i="2"/>
  <c r="BF44" i="2"/>
  <c r="BE44" i="2"/>
  <c r="BD44" i="2"/>
  <c r="BC44" i="2"/>
  <c r="BG43" i="2"/>
  <c r="BF43" i="2"/>
  <c r="BE43" i="2"/>
  <c r="BD43" i="2"/>
  <c r="BC43" i="2"/>
  <c r="BG42" i="2"/>
  <c r="BF42" i="2"/>
  <c r="BE42" i="2"/>
  <c r="BD42" i="2"/>
  <c r="BC42" i="2"/>
  <c r="AW40" i="2"/>
  <c r="BG39" i="2"/>
  <c r="BF39" i="2"/>
  <c r="BE39" i="2"/>
  <c r="BD39" i="2"/>
  <c r="BC39" i="2"/>
  <c r="BG38" i="2"/>
  <c r="BF38" i="2"/>
  <c r="BE38" i="2"/>
  <c r="BD38" i="2"/>
  <c r="BC38" i="2"/>
  <c r="BG37" i="2"/>
  <c r="BF37" i="2"/>
  <c r="BE37" i="2"/>
  <c r="BD37" i="2"/>
  <c r="BC37" i="2"/>
  <c r="AW35" i="2"/>
  <c r="BG29" i="2"/>
  <c r="BF29" i="2"/>
  <c r="BE29" i="2"/>
  <c r="BD29" i="2"/>
  <c r="BC29" i="2"/>
  <c r="BG28" i="2"/>
  <c r="BF28" i="2"/>
  <c r="BE28" i="2"/>
  <c r="BD28" i="2"/>
  <c r="BC28" i="2"/>
  <c r="BG27" i="2"/>
  <c r="BF27" i="2"/>
  <c r="BE27" i="2"/>
  <c r="BD27" i="2"/>
  <c r="BC27" i="2"/>
  <c r="AW25" i="2"/>
  <c r="BC30" i="2" s="1"/>
  <c r="BG24" i="2"/>
  <c r="BF24" i="2"/>
  <c r="BE24" i="2"/>
  <c r="BD24" i="2"/>
  <c r="BC24" i="2"/>
  <c r="BG23" i="2"/>
  <c r="BF23" i="2"/>
  <c r="BE23" i="2"/>
  <c r="BD23" i="2"/>
  <c r="BC23" i="2"/>
  <c r="BG22" i="2"/>
  <c r="BF22" i="2"/>
  <c r="BE22" i="2"/>
  <c r="BD22" i="2"/>
  <c r="BC22" i="2"/>
  <c r="AW20" i="2"/>
  <c r="BC25" i="2" s="1"/>
  <c r="AW60" i="2"/>
  <c r="BC60" i="2" s="1"/>
  <c r="AW45" i="2"/>
  <c r="AW30" i="2"/>
  <c r="AW15" i="2"/>
  <c r="BG14" i="2"/>
  <c r="BF14" i="2"/>
  <c r="BE14" i="2"/>
  <c r="BD14" i="2"/>
  <c r="BC14" i="2"/>
  <c r="BG13" i="2"/>
  <c r="BF13" i="2"/>
  <c r="BE13" i="2"/>
  <c r="BD13" i="2"/>
  <c r="BC13" i="2"/>
  <c r="BG12" i="2"/>
  <c r="BF12" i="2"/>
  <c r="BE12" i="2"/>
  <c r="BD12" i="2"/>
  <c r="BC12" i="2"/>
  <c r="AW10" i="2"/>
  <c r="BG9" i="2"/>
  <c r="BF9" i="2"/>
  <c r="BE9" i="2"/>
  <c r="BD9" i="2"/>
  <c r="BC9" i="2"/>
  <c r="BG8" i="2"/>
  <c r="BF8" i="2"/>
  <c r="BE8" i="2"/>
  <c r="BD8" i="2"/>
  <c r="BC8" i="2"/>
  <c r="BG7" i="2"/>
  <c r="BF7" i="2"/>
  <c r="BE7" i="2"/>
  <c r="BD7" i="2"/>
  <c r="BC7" i="2"/>
  <c r="AW5" i="2"/>
  <c r="AH45" i="2"/>
  <c r="AR44" i="2"/>
  <c r="AQ44" i="2"/>
  <c r="AP44" i="2"/>
  <c r="AO44" i="2"/>
  <c r="AN44" i="2"/>
  <c r="AR43" i="2"/>
  <c r="AQ43" i="2"/>
  <c r="AP43" i="2"/>
  <c r="AO43" i="2"/>
  <c r="AN43" i="2"/>
  <c r="AR42" i="2"/>
  <c r="AQ42" i="2"/>
  <c r="AP42" i="2"/>
  <c r="AO42" i="2"/>
  <c r="AN42" i="2"/>
  <c r="AH40" i="2"/>
  <c r="AN45" i="2" s="1"/>
  <c r="AR39" i="2"/>
  <c r="AQ39" i="2"/>
  <c r="AP39" i="2"/>
  <c r="AO39" i="2"/>
  <c r="AN39" i="2"/>
  <c r="AR38" i="2"/>
  <c r="AQ38" i="2"/>
  <c r="AP38" i="2"/>
  <c r="AO38" i="2"/>
  <c r="AN38" i="2"/>
  <c r="AR37" i="2"/>
  <c r="AQ37" i="2"/>
  <c r="AP37" i="2"/>
  <c r="AO37" i="2"/>
  <c r="AN37" i="2"/>
  <c r="AH35" i="2"/>
  <c r="AN40" i="2" s="1"/>
  <c r="AH30" i="2"/>
  <c r="AR29" i="2"/>
  <c r="AQ29" i="2"/>
  <c r="AP29" i="2"/>
  <c r="AO29" i="2"/>
  <c r="AN29" i="2"/>
  <c r="AR28" i="2"/>
  <c r="AQ28" i="2"/>
  <c r="AP28" i="2"/>
  <c r="AO28" i="2"/>
  <c r="AN28" i="2"/>
  <c r="AR27" i="2"/>
  <c r="AQ27" i="2"/>
  <c r="AP27" i="2"/>
  <c r="AO27" i="2"/>
  <c r="AN27" i="2"/>
  <c r="AH25" i="2"/>
  <c r="AR24" i="2"/>
  <c r="AQ24" i="2"/>
  <c r="AP24" i="2"/>
  <c r="AO24" i="2"/>
  <c r="AN24" i="2"/>
  <c r="AR23" i="2"/>
  <c r="AQ23" i="2"/>
  <c r="AP23" i="2"/>
  <c r="AO23" i="2"/>
  <c r="AN23" i="2"/>
  <c r="AR22" i="2"/>
  <c r="AQ22" i="2"/>
  <c r="AP22" i="2"/>
  <c r="AO22" i="2"/>
  <c r="AN22" i="2"/>
  <c r="AH20" i="2"/>
  <c r="AN25" i="2" s="1"/>
  <c r="AH15" i="2"/>
  <c r="AR14" i="2"/>
  <c r="AQ14" i="2"/>
  <c r="AP14" i="2"/>
  <c r="AO14" i="2"/>
  <c r="AN14" i="2"/>
  <c r="AR13" i="2"/>
  <c r="AQ13" i="2"/>
  <c r="AP13" i="2"/>
  <c r="AO13" i="2"/>
  <c r="AN13" i="2"/>
  <c r="AR12" i="2"/>
  <c r="AQ12" i="2"/>
  <c r="AP12" i="2"/>
  <c r="AO12" i="2"/>
  <c r="AN12" i="2"/>
  <c r="AH10" i="2"/>
  <c r="AN15" i="2" s="1"/>
  <c r="AR9" i="2"/>
  <c r="AQ9" i="2"/>
  <c r="AP9" i="2"/>
  <c r="AO9" i="2"/>
  <c r="AN9" i="2"/>
  <c r="AR8" i="2"/>
  <c r="AQ8" i="2"/>
  <c r="AP8" i="2"/>
  <c r="AO8" i="2"/>
  <c r="AN8" i="2"/>
  <c r="AR7" i="2"/>
  <c r="AQ7" i="2"/>
  <c r="AP7" i="2"/>
  <c r="AO7" i="2"/>
  <c r="AN7" i="2"/>
  <c r="AH5" i="2"/>
  <c r="AN10" i="2" s="1"/>
  <c r="S45" i="2"/>
  <c r="AC44" i="2"/>
  <c r="AB44" i="2"/>
  <c r="AA44" i="2"/>
  <c r="Z44" i="2"/>
  <c r="Y44" i="2"/>
  <c r="AC43" i="2"/>
  <c r="AB43" i="2"/>
  <c r="AA43" i="2"/>
  <c r="Z43" i="2"/>
  <c r="Y43" i="2"/>
  <c r="AC42" i="2"/>
  <c r="AB42" i="2"/>
  <c r="AA42" i="2"/>
  <c r="Z42" i="2"/>
  <c r="Y42" i="2"/>
  <c r="S40" i="2"/>
  <c r="Y45" i="2" s="1"/>
  <c r="AC39" i="2"/>
  <c r="AB39" i="2"/>
  <c r="AA39" i="2"/>
  <c r="Z39" i="2"/>
  <c r="Y39" i="2"/>
  <c r="AC38" i="2"/>
  <c r="AB38" i="2"/>
  <c r="AA38" i="2"/>
  <c r="Z38" i="2"/>
  <c r="Y38" i="2"/>
  <c r="AC37" i="2"/>
  <c r="AB37" i="2"/>
  <c r="AA37" i="2"/>
  <c r="Z37" i="2"/>
  <c r="Y37" i="2"/>
  <c r="S35" i="2"/>
  <c r="Y40" i="2" s="1"/>
  <c r="S30" i="2"/>
  <c r="AC29" i="2"/>
  <c r="AB29" i="2"/>
  <c r="AA29" i="2"/>
  <c r="Z29" i="2"/>
  <c r="Y29" i="2"/>
  <c r="AC28" i="2"/>
  <c r="AB28" i="2"/>
  <c r="AA28" i="2"/>
  <c r="Z28" i="2"/>
  <c r="Y28" i="2"/>
  <c r="AC27" i="2"/>
  <c r="AB27" i="2"/>
  <c r="AA27" i="2"/>
  <c r="Z27" i="2"/>
  <c r="Y27" i="2"/>
  <c r="S25" i="2"/>
  <c r="Y30" i="2" s="1"/>
  <c r="AC24" i="2"/>
  <c r="AB24" i="2"/>
  <c r="AA24" i="2"/>
  <c r="Z24" i="2"/>
  <c r="Y24" i="2"/>
  <c r="AC23" i="2"/>
  <c r="AB23" i="2"/>
  <c r="AA23" i="2"/>
  <c r="Z23" i="2"/>
  <c r="Y23" i="2"/>
  <c r="AC22" i="2"/>
  <c r="AB22" i="2"/>
  <c r="AA22" i="2"/>
  <c r="Z22" i="2"/>
  <c r="Y22" i="2"/>
  <c r="S20" i="2"/>
  <c r="Y25" i="2" s="1"/>
  <c r="S15" i="2"/>
  <c r="AC14" i="2"/>
  <c r="AB14" i="2"/>
  <c r="AA14" i="2"/>
  <c r="Z14" i="2"/>
  <c r="Y14" i="2"/>
  <c r="AC13" i="2"/>
  <c r="AB13" i="2"/>
  <c r="AA13" i="2"/>
  <c r="Z13" i="2"/>
  <c r="Y13" i="2"/>
  <c r="AC12" i="2"/>
  <c r="AB12" i="2"/>
  <c r="AA12" i="2"/>
  <c r="Z12" i="2"/>
  <c r="Y12" i="2"/>
  <c r="S10" i="2"/>
  <c r="Y15" i="2" s="1"/>
  <c r="AC9" i="2"/>
  <c r="AB9" i="2"/>
  <c r="AA9" i="2"/>
  <c r="Z9" i="2"/>
  <c r="Y9" i="2"/>
  <c r="AC8" i="2"/>
  <c r="AB8" i="2"/>
  <c r="AA8" i="2"/>
  <c r="Z8" i="2"/>
  <c r="Y8" i="2"/>
  <c r="AC7" i="2"/>
  <c r="AB7" i="2"/>
  <c r="AA7" i="2"/>
  <c r="Z7" i="2"/>
  <c r="Y7" i="2"/>
  <c r="S5" i="2"/>
  <c r="Y10" i="2" s="1"/>
  <c r="AH165" i="2"/>
  <c r="AR164" i="2"/>
  <c r="AQ164" i="2"/>
  <c r="AP164" i="2"/>
  <c r="AO164" i="2"/>
  <c r="AN164" i="2"/>
  <c r="AR163" i="2"/>
  <c r="AQ163" i="2"/>
  <c r="AP163" i="2"/>
  <c r="AO163" i="2"/>
  <c r="AN163" i="2"/>
  <c r="AR162" i="2"/>
  <c r="AQ162" i="2"/>
  <c r="AP162" i="2"/>
  <c r="AO162" i="2"/>
  <c r="AN162" i="2"/>
  <c r="AH160" i="2"/>
  <c r="AR159" i="2"/>
  <c r="AQ159" i="2"/>
  <c r="AP159" i="2"/>
  <c r="AO159" i="2"/>
  <c r="AN159" i="2"/>
  <c r="AR158" i="2"/>
  <c r="AQ158" i="2"/>
  <c r="AP158" i="2"/>
  <c r="AO158" i="2"/>
  <c r="AN158" i="2"/>
  <c r="AR157" i="2"/>
  <c r="AQ157" i="2"/>
  <c r="AP157" i="2"/>
  <c r="AO157" i="2"/>
  <c r="AN157" i="2"/>
  <c r="AH155" i="2"/>
  <c r="AN160" i="2" s="1"/>
  <c r="AH150" i="2"/>
  <c r="AR149" i="2"/>
  <c r="AQ149" i="2"/>
  <c r="AP149" i="2"/>
  <c r="AO149" i="2"/>
  <c r="AN149" i="2"/>
  <c r="AR148" i="2"/>
  <c r="AQ148" i="2"/>
  <c r="AP148" i="2"/>
  <c r="AO148" i="2"/>
  <c r="AN148" i="2"/>
  <c r="AR147" i="2"/>
  <c r="AQ147" i="2"/>
  <c r="AP147" i="2"/>
  <c r="AO147" i="2"/>
  <c r="AN147" i="2"/>
  <c r="AH145" i="2"/>
  <c r="AR144" i="2"/>
  <c r="AQ144" i="2"/>
  <c r="AP144" i="2"/>
  <c r="AO144" i="2"/>
  <c r="AN144" i="2"/>
  <c r="AR143" i="2"/>
  <c r="AQ143" i="2"/>
  <c r="AP143" i="2"/>
  <c r="AO143" i="2"/>
  <c r="AN143" i="2"/>
  <c r="AR142" i="2"/>
  <c r="AQ142" i="2"/>
  <c r="AP142" i="2"/>
  <c r="AO142" i="2"/>
  <c r="AN142" i="2"/>
  <c r="AH140" i="2"/>
  <c r="AH135" i="2"/>
  <c r="AR134" i="2"/>
  <c r="AQ134" i="2"/>
  <c r="AP134" i="2"/>
  <c r="AO134" i="2"/>
  <c r="AN134" i="2"/>
  <c r="AR133" i="2"/>
  <c r="AQ133" i="2"/>
  <c r="AP133" i="2"/>
  <c r="AO133" i="2"/>
  <c r="AN133" i="2"/>
  <c r="AR132" i="2"/>
  <c r="AQ132" i="2"/>
  <c r="AP132" i="2"/>
  <c r="AO132" i="2"/>
  <c r="AN132" i="2"/>
  <c r="AH130" i="2"/>
  <c r="AN135" i="2" s="1"/>
  <c r="AR129" i="2"/>
  <c r="AQ129" i="2"/>
  <c r="AP129" i="2"/>
  <c r="AO129" i="2"/>
  <c r="AN129" i="2"/>
  <c r="AR128" i="2"/>
  <c r="AQ128" i="2"/>
  <c r="AP128" i="2"/>
  <c r="AO128" i="2"/>
  <c r="AN128" i="2"/>
  <c r="AR127" i="2"/>
  <c r="AQ127" i="2"/>
  <c r="AP127" i="2"/>
  <c r="AO127" i="2"/>
  <c r="AN127" i="2"/>
  <c r="AH125" i="2"/>
  <c r="AN130" i="2" s="1"/>
  <c r="AH120" i="2"/>
  <c r="AR119" i="2"/>
  <c r="AQ119" i="2"/>
  <c r="AP119" i="2"/>
  <c r="AO119" i="2"/>
  <c r="AN119" i="2"/>
  <c r="AR118" i="2"/>
  <c r="AQ118" i="2"/>
  <c r="AP118" i="2"/>
  <c r="AO118" i="2"/>
  <c r="AN118" i="2"/>
  <c r="AR117" i="2"/>
  <c r="AQ117" i="2"/>
  <c r="AP117" i="2"/>
  <c r="AO117" i="2"/>
  <c r="AN117" i="2"/>
  <c r="AH115" i="2"/>
  <c r="AN120" i="2" s="1"/>
  <c r="AR114" i="2"/>
  <c r="AQ114" i="2"/>
  <c r="AP114" i="2"/>
  <c r="AO114" i="2"/>
  <c r="AN114" i="2"/>
  <c r="AR113" i="2"/>
  <c r="AQ113" i="2"/>
  <c r="AP113" i="2"/>
  <c r="AO113" i="2"/>
  <c r="AN113" i="2"/>
  <c r="AR112" i="2"/>
  <c r="AQ112" i="2"/>
  <c r="AP112" i="2"/>
  <c r="AO112" i="2"/>
  <c r="AN112" i="2"/>
  <c r="AH110" i="2"/>
  <c r="AH105" i="2"/>
  <c r="AR104" i="2"/>
  <c r="AQ104" i="2"/>
  <c r="AP104" i="2"/>
  <c r="AO104" i="2"/>
  <c r="AN104" i="2"/>
  <c r="AR103" i="2"/>
  <c r="AQ103" i="2"/>
  <c r="AP103" i="2"/>
  <c r="AO103" i="2"/>
  <c r="AN103" i="2"/>
  <c r="AR102" i="2"/>
  <c r="AQ102" i="2"/>
  <c r="AP102" i="2"/>
  <c r="AO102" i="2"/>
  <c r="AN102" i="2"/>
  <c r="AH100" i="2"/>
  <c r="AN105" i="2" s="1"/>
  <c r="AR99" i="2"/>
  <c r="AQ99" i="2"/>
  <c r="AP99" i="2"/>
  <c r="AO99" i="2"/>
  <c r="AN99" i="2"/>
  <c r="AR98" i="2"/>
  <c r="AQ98" i="2"/>
  <c r="AP98" i="2"/>
  <c r="AO98" i="2"/>
  <c r="AN98" i="2"/>
  <c r="AR97" i="2"/>
  <c r="AQ97" i="2"/>
  <c r="AP97" i="2"/>
  <c r="AO97" i="2"/>
  <c r="AN97" i="2"/>
  <c r="AH95" i="2"/>
  <c r="AN100" i="2" s="1"/>
  <c r="AH90" i="2"/>
  <c r="AR89" i="2"/>
  <c r="AQ89" i="2"/>
  <c r="AP89" i="2"/>
  <c r="AO89" i="2"/>
  <c r="AN89" i="2"/>
  <c r="AR88" i="2"/>
  <c r="AQ88" i="2"/>
  <c r="AP88" i="2"/>
  <c r="AO88" i="2"/>
  <c r="AN88" i="2"/>
  <c r="AR87" i="2"/>
  <c r="AQ87" i="2"/>
  <c r="AP87" i="2"/>
  <c r="AO87" i="2"/>
  <c r="AN87" i="2"/>
  <c r="AH85" i="2"/>
  <c r="AN90" i="2" s="1"/>
  <c r="AR84" i="2"/>
  <c r="AQ84" i="2"/>
  <c r="AP84" i="2"/>
  <c r="AO84" i="2"/>
  <c r="AN84" i="2"/>
  <c r="AR83" i="2"/>
  <c r="AQ83" i="2"/>
  <c r="AP83" i="2"/>
  <c r="AO83" i="2"/>
  <c r="AN83" i="2"/>
  <c r="AR82" i="2"/>
  <c r="AQ82" i="2"/>
  <c r="AP82" i="2"/>
  <c r="AO82" i="2"/>
  <c r="AN82" i="2"/>
  <c r="AH80" i="2"/>
  <c r="AN85" i="2" s="1"/>
  <c r="AH75" i="2"/>
  <c r="AR74" i="2"/>
  <c r="AQ74" i="2"/>
  <c r="AP74" i="2"/>
  <c r="AO74" i="2"/>
  <c r="AN74" i="2"/>
  <c r="AR73" i="2"/>
  <c r="AQ73" i="2"/>
  <c r="AP73" i="2"/>
  <c r="AO73" i="2"/>
  <c r="AN73" i="2"/>
  <c r="AR72" i="2"/>
  <c r="AQ72" i="2"/>
  <c r="AP72" i="2"/>
  <c r="AO72" i="2"/>
  <c r="AN72" i="2"/>
  <c r="AH70" i="2"/>
  <c r="AN75" i="2" s="1"/>
  <c r="AR69" i="2"/>
  <c r="AQ69" i="2"/>
  <c r="AP69" i="2"/>
  <c r="AO69" i="2"/>
  <c r="AN69" i="2"/>
  <c r="AR68" i="2"/>
  <c r="AQ68" i="2"/>
  <c r="AP68" i="2"/>
  <c r="AO68" i="2"/>
  <c r="AN68" i="2"/>
  <c r="AR67" i="2"/>
  <c r="AQ67" i="2"/>
  <c r="AP67" i="2"/>
  <c r="AO67" i="2"/>
  <c r="AN67" i="2"/>
  <c r="AH65" i="2"/>
  <c r="AN70" i="2" s="1"/>
  <c r="AH60" i="2"/>
  <c r="AR59" i="2"/>
  <c r="AQ59" i="2"/>
  <c r="AP59" i="2"/>
  <c r="AO59" i="2"/>
  <c r="AN59" i="2"/>
  <c r="AR58" i="2"/>
  <c r="AQ58" i="2"/>
  <c r="AP58" i="2"/>
  <c r="AO58" i="2"/>
  <c r="AN58" i="2"/>
  <c r="AR57" i="2"/>
  <c r="AQ57" i="2"/>
  <c r="AP57" i="2"/>
  <c r="AO57" i="2"/>
  <c r="AN57" i="2"/>
  <c r="AH55" i="2"/>
  <c r="AR54" i="2"/>
  <c r="AQ54" i="2"/>
  <c r="AP54" i="2"/>
  <c r="AO54" i="2"/>
  <c r="AN54" i="2"/>
  <c r="AR53" i="2"/>
  <c r="AQ53" i="2"/>
  <c r="AP53" i="2"/>
  <c r="AO53" i="2"/>
  <c r="AN53" i="2"/>
  <c r="AR52" i="2"/>
  <c r="AQ52" i="2"/>
  <c r="AP52" i="2"/>
  <c r="AO52" i="2"/>
  <c r="AN52" i="2"/>
  <c r="AH50" i="2"/>
  <c r="AN55" i="2" s="1"/>
  <c r="S165" i="2"/>
  <c r="AC164" i="2"/>
  <c r="AB164" i="2"/>
  <c r="AA164" i="2"/>
  <c r="Z164" i="2"/>
  <c r="Y164" i="2"/>
  <c r="AC163" i="2"/>
  <c r="AB163" i="2"/>
  <c r="AA163" i="2"/>
  <c r="Z163" i="2"/>
  <c r="Y163" i="2"/>
  <c r="AC162" i="2"/>
  <c r="AB162" i="2"/>
  <c r="AA162" i="2"/>
  <c r="Z162" i="2"/>
  <c r="Y162" i="2"/>
  <c r="S160" i="2"/>
  <c r="Y165" i="2" s="1"/>
  <c r="AC159" i="2"/>
  <c r="AB159" i="2"/>
  <c r="AA159" i="2"/>
  <c r="Z159" i="2"/>
  <c r="Y159" i="2"/>
  <c r="AC158" i="2"/>
  <c r="AB158" i="2"/>
  <c r="AA158" i="2"/>
  <c r="Z158" i="2"/>
  <c r="Y158" i="2"/>
  <c r="AC157" i="2"/>
  <c r="AB157" i="2"/>
  <c r="AA157" i="2"/>
  <c r="Z157" i="2"/>
  <c r="Y157" i="2"/>
  <c r="S155" i="2"/>
  <c r="Y160" i="2" s="1"/>
  <c r="S150" i="2"/>
  <c r="AC149" i="2"/>
  <c r="AB149" i="2"/>
  <c r="AA149" i="2"/>
  <c r="Z149" i="2"/>
  <c r="Y149" i="2"/>
  <c r="AC148" i="2"/>
  <c r="AB148" i="2"/>
  <c r="AA148" i="2"/>
  <c r="Z148" i="2"/>
  <c r="Y148" i="2"/>
  <c r="AC147" i="2"/>
  <c r="AB147" i="2"/>
  <c r="AA147" i="2"/>
  <c r="Z147" i="2"/>
  <c r="Y147" i="2"/>
  <c r="S145" i="2"/>
  <c r="Y150" i="2" s="1"/>
  <c r="AC144" i="2"/>
  <c r="AB144" i="2"/>
  <c r="AA144" i="2"/>
  <c r="Z144" i="2"/>
  <c r="Y144" i="2"/>
  <c r="AC143" i="2"/>
  <c r="AB143" i="2"/>
  <c r="AA143" i="2"/>
  <c r="Z143" i="2"/>
  <c r="Y143" i="2"/>
  <c r="AC142" i="2"/>
  <c r="AB142" i="2"/>
  <c r="AA142" i="2"/>
  <c r="Z142" i="2"/>
  <c r="Y142" i="2"/>
  <c r="S140" i="2"/>
  <c r="Y145" i="2" s="1"/>
  <c r="S135" i="2"/>
  <c r="AC134" i="2"/>
  <c r="AB134" i="2"/>
  <c r="AA134" i="2"/>
  <c r="Z134" i="2"/>
  <c r="Y134" i="2"/>
  <c r="AC133" i="2"/>
  <c r="AB133" i="2"/>
  <c r="AA133" i="2"/>
  <c r="Z133" i="2"/>
  <c r="Y133" i="2"/>
  <c r="AC132" i="2"/>
  <c r="AB132" i="2"/>
  <c r="AA132" i="2"/>
  <c r="Z132" i="2"/>
  <c r="Y132" i="2"/>
  <c r="S130" i="2"/>
  <c r="Y135" i="2" s="1"/>
  <c r="AC129" i="2"/>
  <c r="AB129" i="2"/>
  <c r="AA129" i="2"/>
  <c r="Z129" i="2"/>
  <c r="Y129" i="2"/>
  <c r="AC128" i="2"/>
  <c r="AB128" i="2"/>
  <c r="AA128" i="2"/>
  <c r="Z128" i="2"/>
  <c r="Y128" i="2"/>
  <c r="AC127" i="2"/>
  <c r="AB127" i="2"/>
  <c r="AA127" i="2"/>
  <c r="Z127" i="2"/>
  <c r="Y127" i="2"/>
  <c r="S125" i="2"/>
  <c r="Y130" i="2" s="1"/>
  <c r="S120" i="2"/>
  <c r="AC119" i="2"/>
  <c r="AB119" i="2"/>
  <c r="AA119" i="2"/>
  <c r="Z119" i="2"/>
  <c r="Y119" i="2"/>
  <c r="AC118" i="2"/>
  <c r="AB118" i="2"/>
  <c r="AA118" i="2"/>
  <c r="Z118" i="2"/>
  <c r="Y118" i="2"/>
  <c r="AC117" i="2"/>
  <c r="AB117" i="2"/>
  <c r="AA117" i="2"/>
  <c r="Z117" i="2"/>
  <c r="Y117" i="2"/>
  <c r="S115" i="2"/>
  <c r="AC114" i="2"/>
  <c r="AB114" i="2"/>
  <c r="AA114" i="2"/>
  <c r="Z114" i="2"/>
  <c r="Y114" i="2"/>
  <c r="AC113" i="2"/>
  <c r="AB113" i="2"/>
  <c r="AA113" i="2"/>
  <c r="Z113" i="2"/>
  <c r="Y113" i="2"/>
  <c r="AC112" i="2"/>
  <c r="AB112" i="2"/>
  <c r="AA112" i="2"/>
  <c r="Z112" i="2"/>
  <c r="Y112" i="2"/>
  <c r="S110" i="2"/>
  <c r="S105" i="2"/>
  <c r="AC104" i="2"/>
  <c r="AB104" i="2"/>
  <c r="AA104" i="2"/>
  <c r="Z104" i="2"/>
  <c r="Y104" i="2"/>
  <c r="AC103" i="2"/>
  <c r="AB103" i="2"/>
  <c r="AA103" i="2"/>
  <c r="Z103" i="2"/>
  <c r="Y103" i="2"/>
  <c r="AC102" i="2"/>
  <c r="AB102" i="2"/>
  <c r="AA102" i="2"/>
  <c r="Z102" i="2"/>
  <c r="Y102" i="2"/>
  <c r="S100" i="2"/>
  <c r="Y105" i="2" s="1"/>
  <c r="AC99" i="2"/>
  <c r="AB99" i="2"/>
  <c r="AA99" i="2"/>
  <c r="Z99" i="2"/>
  <c r="Y99" i="2"/>
  <c r="AC98" i="2"/>
  <c r="AB98" i="2"/>
  <c r="AA98" i="2"/>
  <c r="Z98" i="2"/>
  <c r="Y98" i="2"/>
  <c r="AC97" i="2"/>
  <c r="AB97" i="2"/>
  <c r="AA97" i="2"/>
  <c r="Z97" i="2"/>
  <c r="Y97" i="2"/>
  <c r="S95" i="2"/>
  <c r="Y100" i="2" s="1"/>
  <c r="S90" i="2"/>
  <c r="AC89" i="2"/>
  <c r="AB89" i="2"/>
  <c r="AA89" i="2"/>
  <c r="Z89" i="2"/>
  <c r="Y89" i="2"/>
  <c r="AC88" i="2"/>
  <c r="AB88" i="2"/>
  <c r="AA88" i="2"/>
  <c r="Z88" i="2"/>
  <c r="Y88" i="2"/>
  <c r="AC87" i="2"/>
  <c r="AB87" i="2"/>
  <c r="AA87" i="2"/>
  <c r="Z87" i="2"/>
  <c r="Y87" i="2"/>
  <c r="S85" i="2"/>
  <c r="Y90" i="2" s="1"/>
  <c r="AC84" i="2"/>
  <c r="AB84" i="2"/>
  <c r="AA84" i="2"/>
  <c r="Z84" i="2"/>
  <c r="Y84" i="2"/>
  <c r="AC83" i="2"/>
  <c r="AB83" i="2"/>
  <c r="AA83" i="2"/>
  <c r="Z83" i="2"/>
  <c r="Y83" i="2"/>
  <c r="AC82" i="2"/>
  <c r="AB82" i="2"/>
  <c r="AA82" i="2"/>
  <c r="Z82" i="2"/>
  <c r="Y82" i="2"/>
  <c r="S80" i="2"/>
  <c r="Y85" i="2" s="1"/>
  <c r="S75" i="2"/>
  <c r="AC74" i="2"/>
  <c r="AB74" i="2"/>
  <c r="AA74" i="2"/>
  <c r="Z74" i="2"/>
  <c r="Y74" i="2"/>
  <c r="AC73" i="2"/>
  <c r="AB73" i="2"/>
  <c r="AA73" i="2"/>
  <c r="Z73" i="2"/>
  <c r="Y73" i="2"/>
  <c r="AC72" i="2"/>
  <c r="AB72" i="2"/>
  <c r="AA72" i="2"/>
  <c r="Z72" i="2"/>
  <c r="Y72" i="2"/>
  <c r="S70" i="2"/>
  <c r="Y75" i="2" s="1"/>
  <c r="AC69" i="2"/>
  <c r="AB69" i="2"/>
  <c r="AA69" i="2"/>
  <c r="Z69" i="2"/>
  <c r="Y69" i="2"/>
  <c r="AC68" i="2"/>
  <c r="AB68" i="2"/>
  <c r="AA68" i="2"/>
  <c r="Z68" i="2"/>
  <c r="Y68" i="2"/>
  <c r="AC67" i="2"/>
  <c r="AB67" i="2"/>
  <c r="AA67" i="2"/>
  <c r="Z67" i="2"/>
  <c r="Y67" i="2"/>
  <c r="S65" i="2"/>
  <c r="Y70" i="2" s="1"/>
  <c r="S60" i="2"/>
  <c r="AC59" i="2"/>
  <c r="AB59" i="2"/>
  <c r="AA59" i="2"/>
  <c r="Z59" i="2"/>
  <c r="Y59" i="2"/>
  <c r="AC58" i="2"/>
  <c r="AB58" i="2"/>
  <c r="AA58" i="2"/>
  <c r="Z58" i="2"/>
  <c r="Y58" i="2"/>
  <c r="AC57" i="2"/>
  <c r="AB57" i="2"/>
  <c r="AA57" i="2"/>
  <c r="Z57" i="2"/>
  <c r="Y57" i="2"/>
  <c r="S55" i="2"/>
  <c r="Y60" i="2" s="1"/>
  <c r="AC54" i="2"/>
  <c r="AB54" i="2"/>
  <c r="AA54" i="2"/>
  <c r="Z54" i="2"/>
  <c r="Y54" i="2"/>
  <c r="AC53" i="2"/>
  <c r="AB53" i="2"/>
  <c r="AA53" i="2"/>
  <c r="Z53" i="2"/>
  <c r="Y53" i="2"/>
  <c r="AC52" i="2"/>
  <c r="AB52" i="2"/>
  <c r="AA52" i="2"/>
  <c r="Z52" i="2"/>
  <c r="Y52" i="2"/>
  <c r="S50" i="2"/>
  <c r="Y55" i="2" s="1"/>
  <c r="D70" i="2"/>
  <c r="D65" i="2"/>
  <c r="J70" i="2" s="1"/>
  <c r="D55" i="2"/>
  <c r="D50" i="2"/>
  <c r="J55" i="2" s="1"/>
  <c r="BO170" i="3"/>
  <c r="BN170" i="3"/>
  <c r="BN166" i="3"/>
  <c r="BN161" i="3"/>
  <c r="BN156" i="3"/>
  <c r="BO168" i="3"/>
  <c r="BO169" i="3"/>
  <c r="BO167" i="3"/>
  <c r="BN168" i="3"/>
  <c r="BN169" i="3"/>
  <c r="BN167" i="3"/>
  <c r="BX165" i="3"/>
  <c r="BW165" i="3"/>
  <c r="BV165" i="3"/>
  <c r="BU165" i="3"/>
  <c r="BT165" i="3"/>
  <c r="BX164" i="3"/>
  <c r="BW164" i="3"/>
  <c r="BV164" i="3"/>
  <c r="BU164" i="3"/>
  <c r="BT164" i="3"/>
  <c r="BX163" i="3"/>
  <c r="BW163" i="3"/>
  <c r="BV163" i="3"/>
  <c r="BU163" i="3"/>
  <c r="BT163" i="3"/>
  <c r="BX160" i="3"/>
  <c r="BW160" i="3"/>
  <c r="BV160" i="3"/>
  <c r="BU160" i="3"/>
  <c r="BT160" i="3"/>
  <c r="BX159" i="3"/>
  <c r="BW159" i="3"/>
  <c r="BV159" i="3"/>
  <c r="BU159" i="3"/>
  <c r="BT159" i="3"/>
  <c r="BX158" i="3"/>
  <c r="BW158" i="3"/>
  <c r="BV158" i="3"/>
  <c r="BU158" i="3"/>
  <c r="BT158" i="3"/>
  <c r="BV153" i="3"/>
  <c r="BV154" i="3"/>
  <c r="BV155" i="3"/>
  <c r="BT154" i="3"/>
  <c r="BU154" i="3"/>
  <c r="BW154" i="3"/>
  <c r="BX154" i="3"/>
  <c r="BT155" i="3"/>
  <c r="BU155" i="3"/>
  <c r="BW155" i="3"/>
  <c r="BX155" i="3"/>
  <c r="BU153" i="3"/>
  <c r="BW153" i="3"/>
  <c r="BX153" i="3"/>
  <c r="BT153" i="3"/>
  <c r="DB165" i="3"/>
  <c r="DA165" i="3"/>
  <c r="CZ165" i="3"/>
  <c r="CY165" i="3"/>
  <c r="CX165" i="3"/>
  <c r="DB164" i="3"/>
  <c r="DA164" i="3"/>
  <c r="CZ164" i="3"/>
  <c r="CY164" i="3"/>
  <c r="CX164" i="3"/>
  <c r="DB163" i="3"/>
  <c r="DA163" i="3"/>
  <c r="CZ163" i="3"/>
  <c r="CY163" i="3"/>
  <c r="CX163" i="3"/>
  <c r="CR161" i="3"/>
  <c r="DB160" i="3"/>
  <c r="DA160" i="3"/>
  <c r="CZ160" i="3"/>
  <c r="CY160" i="3"/>
  <c r="CX160" i="3"/>
  <c r="DB159" i="3"/>
  <c r="DA159" i="3"/>
  <c r="CZ159" i="3"/>
  <c r="CY159" i="3"/>
  <c r="CX159" i="3"/>
  <c r="DB158" i="3"/>
  <c r="DA158" i="3"/>
  <c r="CZ158" i="3"/>
  <c r="CY158" i="3"/>
  <c r="CX158" i="3"/>
  <c r="CR156" i="3"/>
  <c r="CX143" i="3"/>
  <c r="CY143" i="3"/>
  <c r="CZ143" i="3"/>
  <c r="DA143" i="3"/>
  <c r="DB143" i="3"/>
  <c r="CX144" i="3"/>
  <c r="CY144" i="3"/>
  <c r="CZ144" i="3"/>
  <c r="DA144" i="3"/>
  <c r="DB144" i="3"/>
  <c r="CX145" i="3"/>
  <c r="CY145" i="3"/>
  <c r="CZ145" i="3"/>
  <c r="DA145" i="3"/>
  <c r="DB145" i="3"/>
  <c r="CR146" i="3"/>
  <c r="CX148" i="3"/>
  <c r="CY148" i="3"/>
  <c r="CZ148" i="3"/>
  <c r="DA148" i="3"/>
  <c r="DB148" i="3"/>
  <c r="CX149" i="3"/>
  <c r="CY149" i="3"/>
  <c r="CZ149" i="3"/>
  <c r="DA149" i="3"/>
  <c r="DB149" i="3"/>
  <c r="CX150" i="3"/>
  <c r="CY150" i="3"/>
  <c r="CZ150" i="3"/>
  <c r="DA150" i="3"/>
  <c r="DB150" i="3"/>
  <c r="CR141" i="3"/>
  <c r="CX146" i="3" s="1"/>
  <c r="DB135" i="3"/>
  <c r="DA135" i="3"/>
  <c r="CZ135" i="3"/>
  <c r="CY135" i="3"/>
  <c r="CX135" i="3"/>
  <c r="DB134" i="3"/>
  <c r="DA134" i="3"/>
  <c r="CZ134" i="3"/>
  <c r="CY134" i="3"/>
  <c r="CX134" i="3"/>
  <c r="DB133" i="3"/>
  <c r="DA133" i="3"/>
  <c r="CZ133" i="3"/>
  <c r="CY133" i="3"/>
  <c r="CX133" i="3"/>
  <c r="CR131" i="3"/>
  <c r="DB130" i="3"/>
  <c r="DA130" i="3"/>
  <c r="CZ130" i="3"/>
  <c r="CY130" i="3"/>
  <c r="CX130" i="3"/>
  <c r="DB129" i="3"/>
  <c r="DA129" i="3"/>
  <c r="CZ129" i="3"/>
  <c r="CY129" i="3"/>
  <c r="CX129" i="3"/>
  <c r="DB128" i="3"/>
  <c r="DA128" i="3"/>
  <c r="CZ128" i="3"/>
  <c r="CY128" i="3"/>
  <c r="CX128" i="3"/>
  <c r="CR126" i="3"/>
  <c r="CX131" i="3" s="1"/>
  <c r="CM135" i="3"/>
  <c r="CL135" i="3"/>
  <c r="CK135" i="3"/>
  <c r="CJ135" i="3"/>
  <c r="CI135" i="3"/>
  <c r="CM134" i="3"/>
  <c r="CL134" i="3"/>
  <c r="CK134" i="3"/>
  <c r="CJ134" i="3"/>
  <c r="CI134" i="3"/>
  <c r="CM133" i="3"/>
  <c r="CL133" i="3"/>
  <c r="CK133" i="3"/>
  <c r="CJ133" i="3"/>
  <c r="CI133" i="3"/>
  <c r="CC131" i="3"/>
  <c r="CM130" i="3"/>
  <c r="CL130" i="3"/>
  <c r="CK130" i="3"/>
  <c r="CJ130" i="3"/>
  <c r="CI130" i="3"/>
  <c r="CM129" i="3"/>
  <c r="CL129" i="3"/>
  <c r="CK129" i="3"/>
  <c r="CJ129" i="3"/>
  <c r="CI129" i="3"/>
  <c r="CM128" i="3"/>
  <c r="CL128" i="3"/>
  <c r="CK128" i="3"/>
  <c r="CJ128" i="3"/>
  <c r="CI128" i="3"/>
  <c r="CC126" i="3"/>
  <c r="CI131" i="3" s="1"/>
  <c r="CM150" i="3"/>
  <c r="CL150" i="3"/>
  <c r="CK150" i="3"/>
  <c r="CJ150" i="3"/>
  <c r="CI150" i="3"/>
  <c r="CM149" i="3"/>
  <c r="CL149" i="3"/>
  <c r="CK149" i="3"/>
  <c r="CJ149" i="3"/>
  <c r="CI149" i="3"/>
  <c r="CM148" i="3"/>
  <c r="CL148" i="3"/>
  <c r="CK148" i="3"/>
  <c r="CJ148" i="3"/>
  <c r="CI148" i="3"/>
  <c r="CC146" i="3"/>
  <c r="CM145" i="3"/>
  <c r="CL145" i="3"/>
  <c r="CK145" i="3"/>
  <c r="CJ145" i="3"/>
  <c r="CI145" i="3"/>
  <c r="CM144" i="3"/>
  <c r="CL144" i="3"/>
  <c r="CK144" i="3"/>
  <c r="CJ144" i="3"/>
  <c r="CI144" i="3"/>
  <c r="CM143" i="3"/>
  <c r="CL143" i="3"/>
  <c r="CK143" i="3"/>
  <c r="CJ143" i="3"/>
  <c r="CI143" i="3"/>
  <c r="CC141" i="3"/>
  <c r="CI146" i="3" s="1"/>
  <c r="BN136" i="3"/>
  <c r="BX150" i="3"/>
  <c r="BW150" i="3"/>
  <c r="BV150" i="3"/>
  <c r="BU150" i="3"/>
  <c r="BT150" i="3"/>
  <c r="BX149" i="3"/>
  <c r="BW149" i="3"/>
  <c r="BV149" i="3"/>
  <c r="BU149" i="3"/>
  <c r="BT149" i="3"/>
  <c r="BX148" i="3"/>
  <c r="BW148" i="3"/>
  <c r="BV148" i="3"/>
  <c r="BU148" i="3"/>
  <c r="BT148" i="3"/>
  <c r="BN146" i="3"/>
  <c r="BX145" i="3"/>
  <c r="BW145" i="3"/>
  <c r="BV145" i="3"/>
  <c r="BU145" i="3"/>
  <c r="BT145" i="3"/>
  <c r="BX144" i="3"/>
  <c r="BW144" i="3"/>
  <c r="BV144" i="3"/>
  <c r="BU144" i="3"/>
  <c r="BT144" i="3"/>
  <c r="BX143" i="3"/>
  <c r="BW143" i="3"/>
  <c r="BV143" i="3"/>
  <c r="BU143" i="3"/>
  <c r="BT143" i="3"/>
  <c r="BN141" i="3"/>
  <c r="BT146" i="3" s="1"/>
  <c r="BX135" i="3"/>
  <c r="BW135" i="3"/>
  <c r="BV135" i="3"/>
  <c r="BU135" i="3"/>
  <c r="BT135" i="3"/>
  <c r="BX134" i="3"/>
  <c r="BW134" i="3"/>
  <c r="BV134" i="3"/>
  <c r="BU134" i="3"/>
  <c r="BT134" i="3"/>
  <c r="BX133" i="3"/>
  <c r="BW133" i="3"/>
  <c r="BV133" i="3"/>
  <c r="BU133" i="3"/>
  <c r="BT133" i="3"/>
  <c r="BN131" i="3"/>
  <c r="BT136" i="3" s="1"/>
  <c r="BX130" i="3"/>
  <c r="BW130" i="3"/>
  <c r="BV130" i="3"/>
  <c r="BU130" i="3"/>
  <c r="BT130" i="3"/>
  <c r="BX129" i="3"/>
  <c r="BW129" i="3"/>
  <c r="BV129" i="3"/>
  <c r="BU129" i="3"/>
  <c r="BT129" i="3"/>
  <c r="BX128" i="3"/>
  <c r="BW128" i="3"/>
  <c r="BV128" i="3"/>
  <c r="BU128" i="3"/>
  <c r="BT128" i="3"/>
  <c r="BN126" i="3"/>
  <c r="BT131" i="3" s="1"/>
  <c r="BX120" i="3"/>
  <c r="BW120" i="3"/>
  <c r="BV120" i="3"/>
  <c r="BU120" i="3"/>
  <c r="BT120" i="3"/>
  <c r="BX119" i="3"/>
  <c r="BW119" i="3"/>
  <c r="BV119" i="3"/>
  <c r="BU119" i="3"/>
  <c r="BT119" i="3"/>
  <c r="BX118" i="3"/>
  <c r="BW118" i="3"/>
  <c r="BV118" i="3"/>
  <c r="BU118" i="3"/>
  <c r="BT118" i="3"/>
  <c r="BN116" i="3"/>
  <c r="BX115" i="3"/>
  <c r="BW115" i="3"/>
  <c r="BV115" i="3"/>
  <c r="BU115" i="3"/>
  <c r="BT115" i="3"/>
  <c r="BX114" i="3"/>
  <c r="BW114" i="3"/>
  <c r="BV114" i="3"/>
  <c r="BU114" i="3"/>
  <c r="BT114" i="3"/>
  <c r="BX113" i="3"/>
  <c r="BW113" i="3"/>
  <c r="BV113" i="3"/>
  <c r="BU113" i="3"/>
  <c r="BT113" i="3"/>
  <c r="BN111" i="3"/>
  <c r="BX105" i="3"/>
  <c r="BW105" i="3"/>
  <c r="BV105" i="3"/>
  <c r="BU105" i="3"/>
  <c r="BT105" i="3"/>
  <c r="BX104" i="3"/>
  <c r="BW104" i="3"/>
  <c r="BV104" i="3"/>
  <c r="BU104" i="3"/>
  <c r="BT104" i="3"/>
  <c r="BX103" i="3"/>
  <c r="BW103" i="3"/>
  <c r="BV103" i="3"/>
  <c r="BU103" i="3"/>
  <c r="BT103" i="3"/>
  <c r="BN101" i="3"/>
  <c r="BX100" i="3"/>
  <c r="BW100" i="3"/>
  <c r="BV100" i="3"/>
  <c r="BU100" i="3"/>
  <c r="BT100" i="3"/>
  <c r="BX99" i="3"/>
  <c r="BW99" i="3"/>
  <c r="BV99" i="3"/>
  <c r="BU99" i="3"/>
  <c r="BT99" i="3"/>
  <c r="BX98" i="3"/>
  <c r="BW98" i="3"/>
  <c r="BV98" i="3"/>
  <c r="BU98" i="3"/>
  <c r="BT98" i="3"/>
  <c r="BN96" i="3"/>
  <c r="AY106" i="3"/>
  <c r="BI105" i="3"/>
  <c r="BH105" i="3"/>
  <c r="BG105" i="3"/>
  <c r="BF105" i="3"/>
  <c r="BE105" i="3"/>
  <c r="BI104" i="3"/>
  <c r="BH104" i="3"/>
  <c r="BG104" i="3"/>
  <c r="BF104" i="3"/>
  <c r="BE104" i="3"/>
  <c r="BI103" i="3"/>
  <c r="BH103" i="3"/>
  <c r="BG103" i="3"/>
  <c r="BF103" i="3"/>
  <c r="BE103" i="3"/>
  <c r="AY101" i="3"/>
  <c r="BE106" i="3" s="1"/>
  <c r="BI100" i="3"/>
  <c r="BH100" i="3"/>
  <c r="BG100" i="3"/>
  <c r="BF100" i="3"/>
  <c r="BE100" i="3"/>
  <c r="BI99" i="3"/>
  <c r="BH99" i="3"/>
  <c r="BG99" i="3"/>
  <c r="BF99" i="3"/>
  <c r="BE99" i="3"/>
  <c r="BI98" i="3"/>
  <c r="BH98" i="3"/>
  <c r="BG98" i="3"/>
  <c r="BF98" i="3"/>
  <c r="BE98" i="3"/>
  <c r="AY96" i="3"/>
  <c r="AY121" i="3"/>
  <c r="BI120" i="3"/>
  <c r="BH120" i="3"/>
  <c r="BG120" i="3"/>
  <c r="BF120" i="3"/>
  <c r="BE120" i="3"/>
  <c r="BI119" i="3"/>
  <c r="BH119" i="3"/>
  <c r="BG119" i="3"/>
  <c r="BF119" i="3"/>
  <c r="BE119" i="3"/>
  <c r="BI118" i="3"/>
  <c r="BH118" i="3"/>
  <c r="BG118" i="3"/>
  <c r="BF118" i="3"/>
  <c r="BE118" i="3"/>
  <c r="AY116" i="3"/>
  <c r="BE121" i="3" s="1"/>
  <c r="BI115" i="3"/>
  <c r="BH115" i="3"/>
  <c r="BG115" i="3"/>
  <c r="BF115" i="3"/>
  <c r="BE115" i="3"/>
  <c r="BI114" i="3"/>
  <c r="BH114" i="3"/>
  <c r="BG114" i="3"/>
  <c r="BF114" i="3"/>
  <c r="BE114" i="3"/>
  <c r="BI113" i="3"/>
  <c r="BH113" i="3"/>
  <c r="BG113" i="3"/>
  <c r="BF113" i="3"/>
  <c r="BE113" i="3"/>
  <c r="AY111" i="3"/>
  <c r="BE116" i="3" s="1"/>
  <c r="AY136" i="3"/>
  <c r="BI135" i="3"/>
  <c r="BH135" i="3"/>
  <c r="BG135" i="3"/>
  <c r="BF135" i="3"/>
  <c r="BE135" i="3"/>
  <c r="BI134" i="3"/>
  <c r="BH134" i="3"/>
  <c r="BG134" i="3"/>
  <c r="BF134" i="3"/>
  <c r="BE134" i="3"/>
  <c r="BI133" i="3"/>
  <c r="BH133" i="3"/>
  <c r="BG133" i="3"/>
  <c r="BF133" i="3"/>
  <c r="BE133" i="3"/>
  <c r="AY131" i="3"/>
  <c r="BE136" i="3" s="1"/>
  <c r="BI130" i="3"/>
  <c r="BH130" i="3"/>
  <c r="BG130" i="3"/>
  <c r="BF130" i="3"/>
  <c r="BE130" i="3"/>
  <c r="BI129" i="3"/>
  <c r="BH129" i="3"/>
  <c r="BG129" i="3"/>
  <c r="BF129" i="3"/>
  <c r="BE129" i="3"/>
  <c r="BI128" i="3"/>
  <c r="BH128" i="3"/>
  <c r="BG128" i="3"/>
  <c r="BF128" i="3"/>
  <c r="BE128" i="3"/>
  <c r="AY126" i="3"/>
  <c r="BE131" i="3" s="1"/>
  <c r="AY151" i="3"/>
  <c r="BI150" i="3"/>
  <c r="BH150" i="3"/>
  <c r="BG150" i="3"/>
  <c r="BF150" i="3"/>
  <c r="BE150" i="3"/>
  <c r="BI149" i="3"/>
  <c r="BH149" i="3"/>
  <c r="BG149" i="3"/>
  <c r="BF149" i="3"/>
  <c r="BE149" i="3"/>
  <c r="BI148" i="3"/>
  <c r="BH148" i="3"/>
  <c r="BG148" i="3"/>
  <c r="BF148" i="3"/>
  <c r="BE148" i="3"/>
  <c r="AY146" i="3"/>
  <c r="BE151" i="3" s="1"/>
  <c r="BI145" i="3"/>
  <c r="BH145" i="3"/>
  <c r="BG145" i="3"/>
  <c r="BF145" i="3"/>
  <c r="BE145" i="3"/>
  <c r="BI144" i="3"/>
  <c r="BH144" i="3"/>
  <c r="BG144" i="3"/>
  <c r="BF144" i="3"/>
  <c r="BE144" i="3"/>
  <c r="BI143" i="3"/>
  <c r="BH143" i="3"/>
  <c r="BG143" i="3"/>
  <c r="BF143" i="3"/>
  <c r="BE143" i="3"/>
  <c r="AY141" i="3"/>
  <c r="BE146" i="3" s="1"/>
  <c r="AY167" i="3"/>
  <c r="BI166" i="3"/>
  <c r="BH166" i="3"/>
  <c r="BG166" i="3"/>
  <c r="BF166" i="3"/>
  <c r="BE166" i="3"/>
  <c r="BI165" i="3"/>
  <c r="BH165" i="3"/>
  <c r="BG165" i="3"/>
  <c r="BF165" i="3"/>
  <c r="BE165" i="3"/>
  <c r="BI164" i="3"/>
  <c r="BH164" i="3"/>
  <c r="BG164" i="3"/>
  <c r="BF164" i="3"/>
  <c r="BE164" i="3"/>
  <c r="AY162" i="3"/>
  <c r="BE167" i="3" s="1"/>
  <c r="BI161" i="3"/>
  <c r="BH161" i="3"/>
  <c r="BG161" i="3"/>
  <c r="BF161" i="3"/>
  <c r="BE161" i="3"/>
  <c r="BI160" i="3"/>
  <c r="BH160" i="3"/>
  <c r="BG160" i="3"/>
  <c r="BF160" i="3"/>
  <c r="BE160" i="3"/>
  <c r="BI159" i="3"/>
  <c r="BH159" i="3"/>
  <c r="BG159" i="3"/>
  <c r="BF159" i="3"/>
  <c r="BE159" i="3"/>
  <c r="AY157" i="3"/>
  <c r="BE162" i="3" s="1"/>
  <c r="AJ167" i="3"/>
  <c r="AT166" i="3"/>
  <c r="AS166" i="3"/>
  <c r="AR166" i="3"/>
  <c r="AQ166" i="3"/>
  <c r="AP166" i="3"/>
  <c r="AT165" i="3"/>
  <c r="AS165" i="3"/>
  <c r="AR165" i="3"/>
  <c r="AQ165" i="3"/>
  <c r="AP165" i="3"/>
  <c r="AT164" i="3"/>
  <c r="AS164" i="3"/>
  <c r="AR164" i="3"/>
  <c r="AQ164" i="3"/>
  <c r="AP164" i="3"/>
  <c r="AJ162" i="3"/>
  <c r="AP167" i="3" s="1"/>
  <c r="AT161" i="3"/>
  <c r="AS161" i="3"/>
  <c r="AR161" i="3"/>
  <c r="AQ161" i="3"/>
  <c r="AP161" i="3"/>
  <c r="AT160" i="3"/>
  <c r="AS160" i="3"/>
  <c r="AR160" i="3"/>
  <c r="AQ160" i="3"/>
  <c r="AP160" i="3"/>
  <c r="AT159" i="3"/>
  <c r="AS159" i="3"/>
  <c r="AR159" i="3"/>
  <c r="AQ159" i="3"/>
  <c r="AP159" i="3"/>
  <c r="AJ157" i="3"/>
  <c r="AP162" i="3" s="1"/>
  <c r="AJ151" i="3"/>
  <c r="AT150" i="3"/>
  <c r="AS150" i="3"/>
  <c r="AR150" i="3"/>
  <c r="AQ150" i="3"/>
  <c r="AP150" i="3"/>
  <c r="AT149" i="3"/>
  <c r="AS149" i="3"/>
  <c r="AR149" i="3"/>
  <c r="AQ149" i="3"/>
  <c r="AP149" i="3"/>
  <c r="AT148" i="3"/>
  <c r="AS148" i="3"/>
  <c r="AR148" i="3"/>
  <c r="AQ148" i="3"/>
  <c r="AP148" i="3"/>
  <c r="AJ146" i="3"/>
  <c r="AP151" i="3" s="1"/>
  <c r="AT145" i="3"/>
  <c r="AS145" i="3"/>
  <c r="AR145" i="3"/>
  <c r="AQ145" i="3"/>
  <c r="AP145" i="3"/>
  <c r="AT144" i="3"/>
  <c r="AS144" i="3"/>
  <c r="AR144" i="3"/>
  <c r="AQ144" i="3"/>
  <c r="AP144" i="3"/>
  <c r="AT143" i="3"/>
  <c r="AS143" i="3"/>
  <c r="AR143" i="3"/>
  <c r="AQ143" i="3"/>
  <c r="AP143" i="3"/>
  <c r="AJ141" i="3"/>
  <c r="AP146" i="3" s="1"/>
  <c r="AJ136" i="3"/>
  <c r="AT135" i="3"/>
  <c r="AS135" i="3"/>
  <c r="AR135" i="3"/>
  <c r="AQ135" i="3"/>
  <c r="AP135" i="3"/>
  <c r="AT134" i="3"/>
  <c r="AS134" i="3"/>
  <c r="AR134" i="3"/>
  <c r="AQ134" i="3"/>
  <c r="AP134" i="3"/>
  <c r="AT133" i="3"/>
  <c r="AS133" i="3"/>
  <c r="AR133" i="3"/>
  <c r="AQ133" i="3"/>
  <c r="AP133" i="3"/>
  <c r="AJ131" i="3"/>
  <c r="AP136" i="3" s="1"/>
  <c r="AT130" i="3"/>
  <c r="AS130" i="3"/>
  <c r="AR130" i="3"/>
  <c r="AQ130" i="3"/>
  <c r="AP130" i="3"/>
  <c r="AT129" i="3"/>
  <c r="AS129" i="3"/>
  <c r="AR129" i="3"/>
  <c r="AQ129" i="3"/>
  <c r="AP129" i="3"/>
  <c r="AT128" i="3"/>
  <c r="AS128" i="3"/>
  <c r="AR128" i="3"/>
  <c r="AQ128" i="3"/>
  <c r="AP128" i="3"/>
  <c r="AJ126" i="3"/>
  <c r="AP131" i="3" s="1"/>
  <c r="AJ121" i="3"/>
  <c r="AT120" i="3"/>
  <c r="AS120" i="3"/>
  <c r="AR120" i="3"/>
  <c r="AQ120" i="3"/>
  <c r="AP120" i="3"/>
  <c r="AT119" i="3"/>
  <c r="AS119" i="3"/>
  <c r="AR119" i="3"/>
  <c r="AQ119" i="3"/>
  <c r="AP119" i="3"/>
  <c r="AT118" i="3"/>
  <c r="AS118" i="3"/>
  <c r="AR118" i="3"/>
  <c r="AQ118" i="3"/>
  <c r="AP118" i="3"/>
  <c r="AJ116" i="3"/>
  <c r="AP121" i="3" s="1"/>
  <c r="AT115" i="3"/>
  <c r="AS115" i="3"/>
  <c r="AR115" i="3"/>
  <c r="AQ115" i="3"/>
  <c r="AP115" i="3"/>
  <c r="AT114" i="3"/>
  <c r="AS114" i="3"/>
  <c r="AR114" i="3"/>
  <c r="AQ114" i="3"/>
  <c r="AP114" i="3"/>
  <c r="AT113" i="3"/>
  <c r="AS113" i="3"/>
  <c r="AR113" i="3"/>
  <c r="AQ113" i="3"/>
  <c r="AP113" i="3"/>
  <c r="AJ111" i="3"/>
  <c r="AP116" i="3" s="1"/>
  <c r="AJ106" i="3"/>
  <c r="AT105" i="3"/>
  <c r="AS105" i="3"/>
  <c r="AR105" i="3"/>
  <c r="AQ105" i="3"/>
  <c r="AP105" i="3"/>
  <c r="AT104" i="3"/>
  <c r="AS104" i="3"/>
  <c r="AR104" i="3"/>
  <c r="AQ104" i="3"/>
  <c r="AP104" i="3"/>
  <c r="AT103" i="3"/>
  <c r="AS103" i="3"/>
  <c r="AR103" i="3"/>
  <c r="AQ103" i="3"/>
  <c r="AP103" i="3"/>
  <c r="AJ101" i="3"/>
  <c r="AP106" i="3" s="1"/>
  <c r="AT100" i="3"/>
  <c r="AS100" i="3"/>
  <c r="AR100" i="3"/>
  <c r="AQ100" i="3"/>
  <c r="AP100" i="3"/>
  <c r="AT99" i="3"/>
  <c r="AS99" i="3"/>
  <c r="AR99" i="3"/>
  <c r="AQ99" i="3"/>
  <c r="AP99" i="3"/>
  <c r="AT98" i="3"/>
  <c r="AS98" i="3"/>
  <c r="AR98" i="3"/>
  <c r="AQ98" i="3"/>
  <c r="AP98" i="3"/>
  <c r="AJ96" i="3"/>
  <c r="AP101" i="3" s="1"/>
  <c r="AJ91" i="3"/>
  <c r="AT90" i="3"/>
  <c r="AS90" i="3"/>
  <c r="AR90" i="3"/>
  <c r="AQ90" i="3"/>
  <c r="AP90" i="3"/>
  <c r="AT89" i="3"/>
  <c r="AS89" i="3"/>
  <c r="AR89" i="3"/>
  <c r="AQ89" i="3"/>
  <c r="AP89" i="3"/>
  <c r="AT88" i="3"/>
  <c r="AS88" i="3"/>
  <c r="AR88" i="3"/>
  <c r="AQ88" i="3"/>
  <c r="AP88" i="3"/>
  <c r="AJ86" i="3"/>
  <c r="AP91" i="3" s="1"/>
  <c r="AT85" i="3"/>
  <c r="AS85" i="3"/>
  <c r="AR85" i="3"/>
  <c r="AQ85" i="3"/>
  <c r="AP85" i="3"/>
  <c r="AT84" i="3"/>
  <c r="AS84" i="3"/>
  <c r="AR84" i="3"/>
  <c r="AQ84" i="3"/>
  <c r="AP84" i="3"/>
  <c r="AT83" i="3"/>
  <c r="AS83" i="3"/>
  <c r="AR83" i="3"/>
  <c r="AQ83" i="3"/>
  <c r="AP83" i="3"/>
  <c r="AJ81" i="3"/>
  <c r="AJ60" i="3"/>
  <c r="AT59" i="3"/>
  <c r="AS59" i="3"/>
  <c r="AR59" i="3"/>
  <c r="AQ59" i="3"/>
  <c r="AP59" i="3"/>
  <c r="AT58" i="3"/>
  <c r="AS58" i="3"/>
  <c r="AR58" i="3"/>
  <c r="AQ58" i="3"/>
  <c r="AP58" i="3"/>
  <c r="AT57" i="3"/>
  <c r="AS57" i="3"/>
  <c r="AR57" i="3"/>
  <c r="AQ57" i="3"/>
  <c r="AP57" i="3"/>
  <c r="AJ55" i="3"/>
  <c r="AP60" i="3" s="1"/>
  <c r="AT54" i="3"/>
  <c r="AS54" i="3"/>
  <c r="AR54" i="3"/>
  <c r="AQ54" i="3"/>
  <c r="AP54" i="3"/>
  <c r="AT53" i="3"/>
  <c r="AS53" i="3"/>
  <c r="AR53" i="3"/>
  <c r="AQ53" i="3"/>
  <c r="AP53" i="3"/>
  <c r="AT52" i="3"/>
  <c r="AS52" i="3"/>
  <c r="AR52" i="3"/>
  <c r="AQ52" i="3"/>
  <c r="AP52" i="3"/>
  <c r="AJ50" i="3"/>
  <c r="AP55" i="3" s="1"/>
  <c r="BC220" i="2" l="1"/>
  <c r="BC225" i="2"/>
  <c r="BC175" i="2"/>
  <c r="BC160" i="2"/>
  <c r="BC165" i="2"/>
  <c r="BC150" i="2"/>
  <c r="BC100" i="2"/>
  <c r="BC85" i="2"/>
  <c r="BC90" i="2"/>
  <c r="BC10" i="2"/>
  <c r="BC40" i="2"/>
  <c r="BC45" i="2"/>
  <c r="BC15" i="2"/>
  <c r="AN165" i="2"/>
  <c r="AN150" i="2"/>
  <c r="AN145" i="2"/>
  <c r="AN115" i="2"/>
  <c r="AN30" i="2"/>
  <c r="AN60" i="2"/>
  <c r="Y115" i="2"/>
  <c r="Y120" i="2"/>
  <c r="CX161" i="3"/>
  <c r="BT116" i="3"/>
  <c r="BT101" i="3"/>
  <c r="BE101" i="3"/>
  <c r="AP86" i="3"/>
  <c r="U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U55" i="3"/>
  <c r="AA60" i="3" s="1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U50" i="3"/>
  <c r="U91" i="3"/>
  <c r="U121" i="3"/>
  <c r="AE120" i="3"/>
  <c r="AD120" i="3"/>
  <c r="AC120" i="3"/>
  <c r="AB120" i="3"/>
  <c r="AA120" i="3"/>
  <c r="AE119" i="3"/>
  <c r="AD119" i="3"/>
  <c r="AC119" i="3"/>
  <c r="AB119" i="3"/>
  <c r="AA119" i="3"/>
  <c r="AE118" i="3"/>
  <c r="AD118" i="3"/>
  <c r="AC118" i="3"/>
  <c r="AB118" i="3"/>
  <c r="AA118" i="3"/>
  <c r="U116" i="3"/>
  <c r="AA121" i="3" s="1"/>
  <c r="AE115" i="3"/>
  <c r="AD115" i="3"/>
  <c r="AC115" i="3"/>
  <c r="AB115" i="3"/>
  <c r="AA115" i="3"/>
  <c r="AE114" i="3"/>
  <c r="AD114" i="3"/>
  <c r="AC114" i="3"/>
  <c r="AB114" i="3"/>
  <c r="AA114" i="3"/>
  <c r="AE113" i="3"/>
  <c r="AD113" i="3"/>
  <c r="AC113" i="3"/>
  <c r="AB113" i="3"/>
  <c r="AA113" i="3"/>
  <c r="U111" i="3"/>
  <c r="U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U101" i="3"/>
  <c r="AE100" i="3"/>
  <c r="AD100" i="3"/>
  <c r="AC100" i="3"/>
  <c r="AB100" i="3"/>
  <c r="AA100" i="3"/>
  <c r="AE99" i="3"/>
  <c r="AD99" i="3"/>
  <c r="AC99" i="3"/>
  <c r="AB99" i="3"/>
  <c r="AA99" i="3"/>
  <c r="AE98" i="3"/>
  <c r="AD98" i="3"/>
  <c r="AC98" i="3"/>
  <c r="AB98" i="3"/>
  <c r="AA98" i="3"/>
  <c r="U96" i="3"/>
  <c r="AA101" i="3" s="1"/>
  <c r="AE90" i="3"/>
  <c r="AD90" i="3"/>
  <c r="AC90" i="3"/>
  <c r="AB90" i="3"/>
  <c r="AA90" i="3"/>
  <c r="AE89" i="3"/>
  <c r="AD89" i="3"/>
  <c r="AC89" i="3"/>
  <c r="AB89" i="3"/>
  <c r="AA89" i="3"/>
  <c r="AE88" i="3"/>
  <c r="AD88" i="3"/>
  <c r="AC88" i="3"/>
  <c r="AB88" i="3"/>
  <c r="AA88" i="3"/>
  <c r="U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U81" i="3"/>
  <c r="AA86" i="3" s="1"/>
  <c r="AE75" i="3"/>
  <c r="AD75" i="3"/>
  <c r="AC75" i="3"/>
  <c r="AB75" i="3"/>
  <c r="AA75" i="3"/>
  <c r="AE74" i="3"/>
  <c r="AD74" i="3"/>
  <c r="AC74" i="3"/>
  <c r="AB74" i="3"/>
  <c r="AA74" i="3"/>
  <c r="AE73" i="3"/>
  <c r="AD73" i="3"/>
  <c r="AC73" i="3"/>
  <c r="AB73" i="3"/>
  <c r="AA73" i="3"/>
  <c r="U71" i="3"/>
  <c r="AE70" i="3"/>
  <c r="AD70" i="3"/>
  <c r="AC70" i="3"/>
  <c r="AB70" i="3"/>
  <c r="AA70" i="3"/>
  <c r="AE69" i="3"/>
  <c r="AD69" i="3"/>
  <c r="AC69" i="3"/>
  <c r="AB69" i="3"/>
  <c r="AA69" i="3"/>
  <c r="AE68" i="3"/>
  <c r="AD68" i="3"/>
  <c r="AC68" i="3"/>
  <c r="AB68" i="3"/>
  <c r="AA68" i="3"/>
  <c r="U66" i="3"/>
  <c r="AA71" i="3" s="1"/>
  <c r="P120" i="3"/>
  <c r="O120" i="3"/>
  <c r="N120" i="3"/>
  <c r="M120" i="3"/>
  <c r="L120" i="3"/>
  <c r="P119" i="3"/>
  <c r="O119" i="3"/>
  <c r="N119" i="3"/>
  <c r="M119" i="3"/>
  <c r="L119" i="3"/>
  <c r="P118" i="3"/>
  <c r="O118" i="3"/>
  <c r="N118" i="3"/>
  <c r="M118" i="3"/>
  <c r="L118" i="3"/>
  <c r="F116" i="3"/>
  <c r="P115" i="3"/>
  <c r="O115" i="3"/>
  <c r="N115" i="3"/>
  <c r="M115" i="3"/>
  <c r="L115" i="3"/>
  <c r="P114" i="3"/>
  <c r="O114" i="3"/>
  <c r="N114" i="3"/>
  <c r="M114" i="3"/>
  <c r="L114" i="3"/>
  <c r="P113" i="3"/>
  <c r="O113" i="3"/>
  <c r="N113" i="3"/>
  <c r="M113" i="3"/>
  <c r="L113" i="3"/>
  <c r="F111" i="3"/>
  <c r="P105" i="3"/>
  <c r="O105" i="3"/>
  <c r="N105" i="3"/>
  <c r="M105" i="3"/>
  <c r="L105" i="3"/>
  <c r="P104" i="3"/>
  <c r="O104" i="3"/>
  <c r="N104" i="3"/>
  <c r="M104" i="3"/>
  <c r="L104" i="3"/>
  <c r="P103" i="3"/>
  <c r="O103" i="3"/>
  <c r="N103" i="3"/>
  <c r="M103" i="3"/>
  <c r="L103" i="3"/>
  <c r="F101" i="3"/>
  <c r="P100" i="3"/>
  <c r="O100" i="3"/>
  <c r="N100" i="3"/>
  <c r="M100" i="3"/>
  <c r="L100" i="3"/>
  <c r="P99" i="3"/>
  <c r="O99" i="3"/>
  <c r="N99" i="3"/>
  <c r="M99" i="3"/>
  <c r="L99" i="3"/>
  <c r="P98" i="3"/>
  <c r="O98" i="3"/>
  <c r="N98" i="3"/>
  <c r="M98" i="3"/>
  <c r="L98" i="3"/>
  <c r="F96" i="3"/>
  <c r="P90" i="3"/>
  <c r="O90" i="3"/>
  <c r="N90" i="3"/>
  <c r="M90" i="3"/>
  <c r="L90" i="3"/>
  <c r="P89" i="3"/>
  <c r="O89" i="3"/>
  <c r="N89" i="3"/>
  <c r="M89" i="3"/>
  <c r="L89" i="3"/>
  <c r="P88" i="3"/>
  <c r="O88" i="3"/>
  <c r="N88" i="3"/>
  <c r="M88" i="3"/>
  <c r="L88" i="3"/>
  <c r="F86" i="3"/>
  <c r="P85" i="3"/>
  <c r="O85" i="3"/>
  <c r="N85" i="3"/>
  <c r="M85" i="3"/>
  <c r="L85" i="3"/>
  <c r="P84" i="3"/>
  <c r="O84" i="3"/>
  <c r="N84" i="3"/>
  <c r="M84" i="3"/>
  <c r="L84" i="3"/>
  <c r="P83" i="3"/>
  <c r="O83" i="3"/>
  <c r="N83" i="3"/>
  <c r="M83" i="3"/>
  <c r="L83" i="3"/>
  <c r="F81" i="3"/>
  <c r="P75" i="3"/>
  <c r="O75" i="3"/>
  <c r="N75" i="3"/>
  <c r="M75" i="3"/>
  <c r="L75" i="3"/>
  <c r="P74" i="3"/>
  <c r="O74" i="3"/>
  <c r="N74" i="3"/>
  <c r="M74" i="3"/>
  <c r="L74" i="3"/>
  <c r="P73" i="3"/>
  <c r="O73" i="3"/>
  <c r="N73" i="3"/>
  <c r="M73" i="3"/>
  <c r="L73" i="3"/>
  <c r="F71" i="3"/>
  <c r="P70" i="3"/>
  <c r="O70" i="3"/>
  <c r="N70" i="3"/>
  <c r="M70" i="3"/>
  <c r="L70" i="3"/>
  <c r="P69" i="3"/>
  <c r="O69" i="3"/>
  <c r="N69" i="3"/>
  <c r="M69" i="3"/>
  <c r="L69" i="3"/>
  <c r="P68" i="3"/>
  <c r="O68" i="3"/>
  <c r="N68" i="3"/>
  <c r="M68" i="3"/>
  <c r="L68" i="3"/>
  <c r="F66" i="3"/>
  <c r="AA116" i="3" l="1"/>
  <c r="AA91" i="3"/>
  <c r="AA106" i="3"/>
  <c r="AA55" i="3"/>
  <c r="L116" i="3"/>
  <c r="L101" i="3"/>
  <c r="L86" i="3"/>
  <c r="L71" i="3"/>
  <c r="F55" i="3"/>
  <c r="F50" i="3"/>
  <c r="F40" i="3"/>
  <c r="F35" i="3"/>
  <c r="L40" i="3" s="1"/>
  <c r="F25" i="3"/>
  <c r="F20" i="3"/>
  <c r="F10" i="3"/>
  <c r="F5" i="3"/>
  <c r="L55" i="3" l="1"/>
  <c r="L25" i="3"/>
  <c r="L10" i="3"/>
  <c r="X24" i="1"/>
  <c r="P59" i="3"/>
  <c r="O59" i="3"/>
  <c r="N59" i="3"/>
  <c r="M59" i="3"/>
  <c r="L59" i="3"/>
  <c r="P58" i="3"/>
  <c r="O58" i="3"/>
  <c r="N58" i="3"/>
  <c r="M58" i="3"/>
  <c r="L58" i="3"/>
  <c r="P57" i="3"/>
  <c r="O57" i="3"/>
  <c r="N57" i="3"/>
  <c r="M57" i="3"/>
  <c r="L57" i="3"/>
  <c r="P54" i="3"/>
  <c r="O54" i="3"/>
  <c r="N54" i="3"/>
  <c r="M54" i="3"/>
  <c r="L54" i="3"/>
  <c r="P53" i="3"/>
  <c r="O53" i="3"/>
  <c r="N53" i="3"/>
  <c r="M53" i="3"/>
  <c r="L53" i="3"/>
  <c r="P52" i="3"/>
  <c r="O52" i="3"/>
  <c r="N52" i="3"/>
  <c r="M52" i="3"/>
  <c r="L52" i="3"/>
  <c r="P44" i="3"/>
  <c r="O44" i="3"/>
  <c r="N44" i="3"/>
  <c r="M44" i="3"/>
  <c r="L44" i="3"/>
  <c r="P43" i="3"/>
  <c r="O43" i="3"/>
  <c r="N43" i="3"/>
  <c r="M43" i="3"/>
  <c r="L43" i="3"/>
  <c r="P42" i="3"/>
  <c r="O42" i="3"/>
  <c r="N42" i="3"/>
  <c r="M42" i="3"/>
  <c r="L42" i="3"/>
  <c r="P39" i="3"/>
  <c r="O39" i="3"/>
  <c r="N39" i="3"/>
  <c r="M39" i="3"/>
  <c r="L39" i="3"/>
  <c r="P38" i="3"/>
  <c r="O38" i="3"/>
  <c r="N38" i="3"/>
  <c r="M38" i="3"/>
  <c r="L38" i="3"/>
  <c r="P37" i="3"/>
  <c r="O37" i="3"/>
  <c r="N37" i="3"/>
  <c r="M37" i="3"/>
  <c r="L37" i="3"/>
  <c r="L27" i="3"/>
  <c r="M27" i="3"/>
  <c r="N27" i="3"/>
  <c r="O27" i="3"/>
  <c r="P27" i="3"/>
  <c r="L28" i="3"/>
  <c r="M28" i="3"/>
  <c r="N28" i="3"/>
  <c r="O28" i="3"/>
  <c r="P28" i="3"/>
  <c r="L29" i="3"/>
  <c r="M29" i="3"/>
  <c r="N29" i="3"/>
  <c r="O29" i="3"/>
  <c r="P29" i="3"/>
  <c r="P24" i="3"/>
  <c r="O24" i="3"/>
  <c r="N24" i="3"/>
  <c r="M24" i="3"/>
  <c r="L24" i="3"/>
  <c r="P23" i="3"/>
  <c r="O23" i="3"/>
  <c r="N23" i="3"/>
  <c r="M23" i="3"/>
  <c r="L23" i="3"/>
  <c r="P22" i="3"/>
  <c r="O22" i="3"/>
  <c r="N22" i="3"/>
  <c r="M22" i="3"/>
  <c r="L22" i="3"/>
  <c r="P14" i="3"/>
  <c r="O14" i="3"/>
  <c r="N14" i="3"/>
  <c r="M14" i="3"/>
  <c r="L14" i="3"/>
  <c r="P13" i="3"/>
  <c r="O13" i="3"/>
  <c r="N13" i="3"/>
  <c r="M13" i="3"/>
  <c r="L13" i="3"/>
  <c r="P12" i="3"/>
  <c r="O12" i="3"/>
  <c r="N12" i="3"/>
  <c r="M12" i="3"/>
  <c r="L12" i="3"/>
  <c r="P9" i="3"/>
  <c r="O9" i="3"/>
  <c r="N9" i="3"/>
  <c r="M9" i="3"/>
  <c r="L9" i="3"/>
  <c r="P8" i="3"/>
  <c r="O8" i="3"/>
  <c r="N8" i="3"/>
  <c r="M8" i="3"/>
  <c r="L8" i="3"/>
  <c r="P7" i="3"/>
  <c r="O7" i="3"/>
  <c r="N7" i="3"/>
  <c r="M7" i="3"/>
  <c r="L7" i="3"/>
  <c r="AC209" i="1"/>
  <c r="AB209" i="1"/>
  <c r="AA209" i="1"/>
  <c r="Z209" i="1"/>
  <c r="Y209" i="1"/>
  <c r="AC208" i="1"/>
  <c r="AB208" i="1"/>
  <c r="AA208" i="1"/>
  <c r="Z208" i="1"/>
  <c r="Y208" i="1"/>
  <c r="AC207" i="1"/>
  <c r="AB207" i="1"/>
  <c r="AA207" i="1"/>
  <c r="Z207" i="1"/>
  <c r="Y207" i="1"/>
  <c r="AC204" i="1"/>
  <c r="AB204" i="1"/>
  <c r="AA204" i="1"/>
  <c r="Z204" i="1"/>
  <c r="Y204" i="1"/>
  <c r="AC203" i="1"/>
  <c r="AB203" i="1"/>
  <c r="AA203" i="1"/>
  <c r="Z203" i="1"/>
  <c r="Y203" i="1"/>
  <c r="AC202" i="1"/>
  <c r="AB202" i="1"/>
  <c r="AA202" i="1"/>
  <c r="Z202" i="1"/>
  <c r="Y202" i="1"/>
  <c r="AC194" i="1"/>
  <c r="AB194" i="1"/>
  <c r="AA194" i="1"/>
  <c r="Z194" i="1"/>
  <c r="Y194" i="1"/>
  <c r="AC193" i="1"/>
  <c r="AB193" i="1"/>
  <c r="AA193" i="1"/>
  <c r="Z193" i="1"/>
  <c r="Y193" i="1"/>
  <c r="AC192" i="1"/>
  <c r="AB192" i="1"/>
  <c r="AA192" i="1"/>
  <c r="Z192" i="1"/>
  <c r="Y192" i="1"/>
  <c r="AC189" i="1"/>
  <c r="AB189" i="1"/>
  <c r="AA189" i="1"/>
  <c r="Z189" i="1"/>
  <c r="Y189" i="1"/>
  <c r="AC188" i="1"/>
  <c r="AB188" i="1"/>
  <c r="AA188" i="1"/>
  <c r="Z188" i="1"/>
  <c r="Y188" i="1"/>
  <c r="AC187" i="1"/>
  <c r="AB187" i="1"/>
  <c r="AA187" i="1"/>
  <c r="Z187" i="1"/>
  <c r="Y187" i="1"/>
  <c r="AC179" i="1"/>
  <c r="AB179" i="1"/>
  <c r="AA179" i="1"/>
  <c r="Z179" i="1"/>
  <c r="Y179" i="1"/>
  <c r="AC178" i="1"/>
  <c r="AB178" i="1"/>
  <c r="AA178" i="1"/>
  <c r="Z178" i="1"/>
  <c r="Y178" i="1"/>
  <c r="AC177" i="1"/>
  <c r="AB177" i="1"/>
  <c r="AA177" i="1"/>
  <c r="Z177" i="1"/>
  <c r="Y177" i="1"/>
  <c r="AC174" i="1"/>
  <c r="AB174" i="1"/>
  <c r="AA174" i="1"/>
  <c r="Z174" i="1"/>
  <c r="Y174" i="1"/>
  <c r="AC173" i="1"/>
  <c r="AB173" i="1"/>
  <c r="AA173" i="1"/>
  <c r="Z173" i="1"/>
  <c r="Y173" i="1"/>
  <c r="AC172" i="1"/>
  <c r="AB172" i="1"/>
  <c r="AA172" i="1"/>
  <c r="Z172" i="1"/>
  <c r="Y172" i="1"/>
  <c r="AC164" i="1"/>
  <c r="AB164" i="1"/>
  <c r="AA164" i="1"/>
  <c r="Z164" i="1"/>
  <c r="Y164" i="1"/>
  <c r="AC163" i="1"/>
  <c r="AB163" i="1"/>
  <c r="AA163" i="1"/>
  <c r="Z163" i="1"/>
  <c r="Y163" i="1"/>
  <c r="AC162" i="1"/>
  <c r="AB162" i="1"/>
  <c r="AA162" i="1"/>
  <c r="Z162" i="1"/>
  <c r="Y162" i="1"/>
  <c r="AC159" i="1"/>
  <c r="AB159" i="1"/>
  <c r="AA159" i="1"/>
  <c r="Z159" i="1"/>
  <c r="Y159" i="1"/>
  <c r="AC158" i="1"/>
  <c r="AB158" i="1"/>
  <c r="AA158" i="1"/>
  <c r="Z158" i="1"/>
  <c r="Y158" i="1"/>
  <c r="AC157" i="1"/>
  <c r="AB157" i="1"/>
  <c r="AA157" i="1"/>
  <c r="Z157" i="1"/>
  <c r="Y157" i="1"/>
  <c r="AC149" i="1"/>
  <c r="AB149" i="1"/>
  <c r="AA149" i="1"/>
  <c r="Z149" i="1"/>
  <c r="Y149" i="1"/>
  <c r="AC148" i="1"/>
  <c r="AB148" i="1"/>
  <c r="AA148" i="1"/>
  <c r="Z148" i="1"/>
  <c r="Y148" i="1"/>
  <c r="AC147" i="1"/>
  <c r="AB147" i="1"/>
  <c r="AA147" i="1"/>
  <c r="Z147" i="1"/>
  <c r="Y147" i="1"/>
  <c r="AC144" i="1"/>
  <c r="AB144" i="1"/>
  <c r="AA144" i="1"/>
  <c r="Z144" i="1"/>
  <c r="Y144" i="1"/>
  <c r="AC143" i="1"/>
  <c r="AB143" i="1"/>
  <c r="AA143" i="1"/>
  <c r="Z143" i="1"/>
  <c r="Y143" i="1"/>
  <c r="AC142" i="1"/>
  <c r="AB142" i="1"/>
  <c r="AA142" i="1"/>
  <c r="Z142" i="1"/>
  <c r="Y142" i="1"/>
  <c r="AC134" i="1"/>
  <c r="AB134" i="1"/>
  <c r="AA134" i="1"/>
  <c r="Z134" i="1"/>
  <c r="Y134" i="1"/>
  <c r="AC133" i="1"/>
  <c r="AB133" i="1"/>
  <c r="AA133" i="1"/>
  <c r="Z133" i="1"/>
  <c r="Y133" i="1"/>
  <c r="AC132" i="1"/>
  <c r="AB132" i="1"/>
  <c r="AA132" i="1"/>
  <c r="Z132" i="1"/>
  <c r="Y132" i="1"/>
  <c r="AC129" i="1"/>
  <c r="AB129" i="1"/>
  <c r="AA129" i="1"/>
  <c r="Z129" i="1"/>
  <c r="Y129" i="1"/>
  <c r="AC128" i="1"/>
  <c r="AB128" i="1"/>
  <c r="AA128" i="1"/>
  <c r="Z128" i="1"/>
  <c r="Y128" i="1"/>
  <c r="AC127" i="1"/>
  <c r="AB127" i="1"/>
  <c r="AA127" i="1"/>
  <c r="Z127" i="1"/>
  <c r="Y127" i="1"/>
  <c r="AC119" i="1"/>
  <c r="AB119" i="1"/>
  <c r="AA119" i="1"/>
  <c r="Z119" i="1"/>
  <c r="Y119" i="1"/>
  <c r="AC118" i="1"/>
  <c r="AB118" i="1"/>
  <c r="AA118" i="1"/>
  <c r="Z118" i="1"/>
  <c r="Y118" i="1"/>
  <c r="AC117" i="1"/>
  <c r="AB117" i="1"/>
  <c r="AA117" i="1"/>
  <c r="Z117" i="1"/>
  <c r="Y117" i="1"/>
  <c r="AC114" i="1"/>
  <c r="AB114" i="1"/>
  <c r="AA114" i="1"/>
  <c r="Z114" i="1"/>
  <c r="Y114" i="1"/>
  <c r="AC113" i="1"/>
  <c r="AB113" i="1"/>
  <c r="AA113" i="1"/>
  <c r="Z113" i="1"/>
  <c r="Y113" i="1"/>
  <c r="AC112" i="1"/>
  <c r="AB112" i="1"/>
  <c r="AA112" i="1"/>
  <c r="Z112" i="1"/>
  <c r="Y112" i="1"/>
  <c r="AC104" i="1"/>
  <c r="AB104" i="1"/>
  <c r="AA104" i="1"/>
  <c r="Z104" i="1"/>
  <c r="Y104" i="1"/>
  <c r="AC103" i="1"/>
  <c r="AB103" i="1"/>
  <c r="AA103" i="1"/>
  <c r="Z103" i="1"/>
  <c r="Y103" i="1"/>
  <c r="AC102" i="1"/>
  <c r="AB102" i="1"/>
  <c r="AA102" i="1"/>
  <c r="Z102" i="1"/>
  <c r="Y102" i="1"/>
  <c r="AC99" i="1"/>
  <c r="AB99" i="1"/>
  <c r="AA99" i="1"/>
  <c r="Z99" i="1"/>
  <c r="Y99" i="1"/>
  <c r="AC98" i="1"/>
  <c r="AB98" i="1"/>
  <c r="AA98" i="1"/>
  <c r="Z98" i="1"/>
  <c r="Y98" i="1"/>
  <c r="AC97" i="1"/>
  <c r="AB97" i="1"/>
  <c r="AA97" i="1"/>
  <c r="Z97" i="1"/>
  <c r="Y97" i="1"/>
  <c r="AC89" i="1"/>
  <c r="AB89" i="1"/>
  <c r="AA89" i="1"/>
  <c r="Z89" i="1"/>
  <c r="Y89" i="1"/>
  <c r="AC88" i="1"/>
  <c r="AB88" i="1"/>
  <c r="AA88" i="1"/>
  <c r="Z88" i="1"/>
  <c r="Y88" i="1"/>
  <c r="AC87" i="1"/>
  <c r="AB87" i="1"/>
  <c r="AA87" i="1"/>
  <c r="Z87" i="1"/>
  <c r="Y87" i="1"/>
  <c r="AC84" i="1"/>
  <c r="AB84" i="1"/>
  <c r="AA84" i="1"/>
  <c r="Z84" i="1"/>
  <c r="Y84" i="1"/>
  <c r="AC83" i="1"/>
  <c r="AB83" i="1"/>
  <c r="AA83" i="1"/>
  <c r="Z83" i="1"/>
  <c r="Y83" i="1"/>
  <c r="AC82" i="1"/>
  <c r="AB82" i="1"/>
  <c r="AA82" i="1"/>
  <c r="Z82" i="1"/>
  <c r="Y82" i="1"/>
  <c r="AC74" i="1"/>
  <c r="AB74" i="1"/>
  <c r="AA74" i="1"/>
  <c r="Z74" i="1"/>
  <c r="Y74" i="1"/>
  <c r="AC73" i="1"/>
  <c r="AB73" i="1"/>
  <c r="AA73" i="1"/>
  <c r="Z73" i="1"/>
  <c r="Y73" i="1"/>
  <c r="AC72" i="1"/>
  <c r="AB72" i="1"/>
  <c r="AA72" i="1"/>
  <c r="Z72" i="1"/>
  <c r="Y72" i="1"/>
  <c r="AC69" i="1"/>
  <c r="AB69" i="1"/>
  <c r="AA69" i="1"/>
  <c r="Z69" i="1"/>
  <c r="Y69" i="1"/>
  <c r="AC68" i="1"/>
  <c r="AB68" i="1"/>
  <c r="AA68" i="1"/>
  <c r="Z68" i="1"/>
  <c r="Y68" i="1"/>
  <c r="AC67" i="1"/>
  <c r="AB67" i="1"/>
  <c r="AA67" i="1"/>
  <c r="Z67" i="1"/>
  <c r="Y67" i="1"/>
  <c r="N74" i="2" l="1"/>
  <c r="M74" i="2"/>
  <c r="L74" i="2"/>
  <c r="K74" i="2"/>
  <c r="J74" i="2"/>
  <c r="N73" i="2"/>
  <c r="M73" i="2"/>
  <c r="L73" i="2"/>
  <c r="K73" i="2"/>
  <c r="J73" i="2"/>
  <c r="N72" i="2"/>
  <c r="M72" i="2"/>
  <c r="L72" i="2"/>
  <c r="K72" i="2"/>
  <c r="J72" i="2"/>
  <c r="N69" i="2"/>
  <c r="M69" i="2"/>
  <c r="L69" i="2"/>
  <c r="K69" i="2"/>
  <c r="J69" i="2"/>
  <c r="N68" i="2"/>
  <c r="M68" i="2"/>
  <c r="L68" i="2"/>
  <c r="K68" i="2"/>
  <c r="J68" i="2"/>
  <c r="N67" i="2"/>
  <c r="M67" i="2"/>
  <c r="L67" i="2"/>
  <c r="K67" i="2"/>
  <c r="J67" i="2"/>
  <c r="K57" i="2"/>
  <c r="L57" i="2"/>
  <c r="M57" i="2"/>
  <c r="N57" i="2"/>
  <c r="K58" i="2"/>
  <c r="L58" i="2"/>
  <c r="M58" i="2"/>
  <c r="N58" i="2"/>
  <c r="K59" i="2"/>
  <c r="L59" i="2"/>
  <c r="M59" i="2"/>
  <c r="N59" i="2"/>
  <c r="J58" i="2"/>
  <c r="J59" i="2"/>
  <c r="J57" i="2"/>
  <c r="K52" i="2"/>
  <c r="L52" i="2"/>
  <c r="M52" i="2"/>
  <c r="N52" i="2"/>
  <c r="K53" i="2"/>
  <c r="L53" i="2"/>
  <c r="M53" i="2"/>
  <c r="N53" i="2"/>
  <c r="K54" i="2"/>
  <c r="L54" i="2"/>
  <c r="M54" i="2"/>
  <c r="N54" i="2"/>
  <c r="J53" i="2"/>
  <c r="J54" i="2"/>
  <c r="J52" i="2"/>
  <c r="AC59" i="1"/>
  <c r="AB59" i="1"/>
  <c r="AA59" i="1"/>
  <c r="Z59" i="1"/>
  <c r="Y59" i="1"/>
  <c r="AC58" i="1"/>
  <c r="AB58" i="1"/>
  <c r="AA58" i="1"/>
  <c r="Z58" i="1"/>
  <c r="Y58" i="1"/>
  <c r="AC57" i="1"/>
  <c r="AB57" i="1"/>
  <c r="AA57" i="1"/>
  <c r="Z57" i="1"/>
  <c r="Y57" i="1"/>
  <c r="AC54" i="1"/>
  <c r="AB54" i="1"/>
  <c r="AA54" i="1"/>
  <c r="Z54" i="1"/>
  <c r="Y54" i="1"/>
  <c r="AC53" i="1"/>
  <c r="AB53" i="1"/>
  <c r="AA53" i="1"/>
  <c r="Z53" i="1"/>
  <c r="Y53" i="1"/>
  <c r="AC52" i="1"/>
  <c r="AB52" i="1"/>
  <c r="AA52" i="1"/>
  <c r="Z52" i="1"/>
  <c r="Y52" i="1"/>
  <c r="AC44" i="1"/>
  <c r="AB44" i="1"/>
  <c r="AA44" i="1"/>
  <c r="Z44" i="1"/>
  <c r="Y44" i="1"/>
  <c r="AC43" i="1"/>
  <c r="AB43" i="1"/>
  <c r="AA43" i="1"/>
  <c r="Z43" i="1"/>
  <c r="Y43" i="1"/>
  <c r="AC42" i="1"/>
  <c r="AB42" i="1"/>
  <c r="AA42" i="1"/>
  <c r="Z42" i="1"/>
  <c r="Y42" i="1"/>
  <c r="AC39" i="1"/>
  <c r="AB39" i="1"/>
  <c r="AA39" i="1"/>
  <c r="Z39" i="1"/>
  <c r="Y39" i="1"/>
  <c r="AC38" i="1"/>
  <c r="AB38" i="1"/>
  <c r="AA38" i="1"/>
  <c r="Z38" i="1"/>
  <c r="Y38" i="1"/>
  <c r="AC37" i="1"/>
  <c r="AB37" i="1"/>
  <c r="AA37" i="1"/>
  <c r="Z37" i="1"/>
  <c r="Y37" i="1"/>
  <c r="AC29" i="1"/>
  <c r="AB29" i="1"/>
  <c r="AA29" i="1"/>
  <c r="Z29" i="1"/>
  <c r="Y29" i="1"/>
  <c r="AC28" i="1"/>
  <c r="AB28" i="1"/>
  <c r="AA28" i="1"/>
  <c r="Z28" i="1"/>
  <c r="Y28" i="1"/>
  <c r="AC27" i="1"/>
  <c r="AB27" i="1"/>
  <c r="AA27" i="1"/>
  <c r="Z27" i="1"/>
  <c r="Y27" i="1"/>
  <c r="AC24" i="1"/>
  <c r="AB24" i="1"/>
  <c r="AA24" i="1"/>
  <c r="Z24" i="1"/>
  <c r="Y24" i="1"/>
  <c r="AC23" i="1"/>
  <c r="AB23" i="1"/>
  <c r="AA23" i="1"/>
  <c r="Z23" i="1"/>
  <c r="Y23" i="1"/>
  <c r="AC22" i="1"/>
  <c r="AB22" i="1"/>
  <c r="AA22" i="1"/>
  <c r="Z22" i="1"/>
  <c r="Y22" i="1"/>
  <c r="AC14" i="1"/>
  <c r="AB14" i="1"/>
  <c r="AA14" i="1"/>
  <c r="Z14" i="1"/>
  <c r="Y14" i="1"/>
  <c r="AC13" i="1"/>
  <c r="AB13" i="1"/>
  <c r="AA13" i="1"/>
  <c r="Z13" i="1"/>
  <c r="Y13" i="1"/>
  <c r="AC12" i="1"/>
  <c r="AB12" i="1"/>
  <c r="AA12" i="1"/>
  <c r="Z12" i="1"/>
  <c r="Y12" i="1"/>
  <c r="AC9" i="1"/>
  <c r="AB9" i="1"/>
  <c r="AA9" i="1"/>
  <c r="Z9" i="1"/>
  <c r="Y9" i="1"/>
  <c r="AC8" i="1"/>
  <c r="AB8" i="1"/>
  <c r="AA8" i="1"/>
  <c r="Z8" i="1"/>
  <c r="Y8" i="1"/>
  <c r="AC7" i="1"/>
  <c r="AB7" i="1"/>
  <c r="AA7" i="1"/>
  <c r="Z7" i="1"/>
  <c r="Y7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M9" i="1"/>
  <c r="K12" i="1"/>
  <c r="L12" i="1"/>
  <c r="M12" i="1"/>
  <c r="N12" i="1"/>
  <c r="K13" i="1"/>
  <c r="L13" i="1"/>
  <c r="M13" i="1"/>
  <c r="N13" i="1"/>
  <c r="K14" i="1"/>
  <c r="L14" i="1"/>
  <c r="M14" i="1"/>
  <c r="N14" i="1"/>
  <c r="J13" i="1"/>
  <c r="J14" i="1"/>
  <c r="J12" i="1"/>
  <c r="K8" i="1"/>
  <c r="K9" i="1"/>
  <c r="L8" i="1"/>
  <c r="L9" i="1"/>
  <c r="M8" i="1"/>
  <c r="N8" i="1"/>
  <c r="N9" i="1"/>
  <c r="K7" i="1"/>
  <c r="L7" i="1"/>
  <c r="M7" i="1"/>
  <c r="N7" i="1"/>
  <c r="J8" i="1"/>
  <c r="J9" i="1"/>
  <c r="J7" i="1"/>
</calcChain>
</file>

<file path=xl/sharedStrings.xml><?xml version="1.0" encoding="utf-8"?>
<sst xmlns="http://schemas.openxmlformats.org/spreadsheetml/2006/main" count="3760" uniqueCount="40">
  <si>
    <t>acc_mea</t>
    <phoneticPr fontId="1" type="noConversion"/>
  </si>
  <si>
    <t>rms</t>
    <phoneticPr fontId="1" type="noConversion"/>
  </si>
  <si>
    <t>std</t>
    <phoneticPr fontId="1" type="noConversion"/>
  </si>
  <si>
    <t>mean</t>
    <phoneticPr fontId="1" type="noConversion"/>
  </si>
  <si>
    <t>max</t>
    <phoneticPr fontId="1" type="noConversion"/>
  </si>
  <si>
    <t>min</t>
    <phoneticPr fontId="1" type="noConversion"/>
  </si>
  <si>
    <t>theta1</t>
    <phoneticPr fontId="1" type="noConversion"/>
  </si>
  <si>
    <t>theta2</t>
    <phoneticPr fontId="1" type="noConversion"/>
  </si>
  <si>
    <t>n</t>
    <phoneticPr fontId="1" type="noConversion"/>
  </si>
  <si>
    <t>rms_mea</t>
    <phoneticPr fontId="1" type="noConversion"/>
  </si>
  <si>
    <t>std_mea</t>
    <phoneticPr fontId="1" type="noConversion"/>
  </si>
  <si>
    <t>mean_mea</t>
    <phoneticPr fontId="1" type="noConversion"/>
  </si>
  <si>
    <t>max_mea</t>
    <phoneticPr fontId="1" type="noConversion"/>
  </si>
  <si>
    <t>min_mea</t>
    <phoneticPr fontId="1" type="noConversion"/>
  </si>
  <si>
    <t>acc_est</t>
    <phoneticPr fontId="1" type="noConversion"/>
  </si>
  <si>
    <t>rms_est</t>
    <phoneticPr fontId="1" type="noConversion"/>
  </si>
  <si>
    <t>std_est</t>
    <phoneticPr fontId="1" type="noConversion"/>
  </si>
  <si>
    <t>mean_est</t>
    <phoneticPr fontId="1" type="noConversion"/>
  </si>
  <si>
    <t>max_est</t>
    <phoneticPr fontId="1" type="noConversion"/>
  </si>
  <si>
    <t>min_est</t>
    <phoneticPr fontId="1" type="noConversion"/>
  </si>
  <si>
    <t>提升百分比</t>
    <phoneticPr fontId="1" type="noConversion"/>
  </si>
  <si>
    <t>accZ</t>
    <phoneticPr fontId="1" type="noConversion"/>
  </si>
  <si>
    <t>clo</t>
    <phoneticPr fontId="1" type="noConversion"/>
  </si>
  <si>
    <t>min_mea</t>
  </si>
  <si>
    <t>max_mea</t>
  </si>
  <si>
    <t>mean_mea</t>
  </si>
  <si>
    <t>std_mea</t>
  </si>
  <si>
    <t>rms_mea</t>
  </si>
  <si>
    <t>q_acc_mea</t>
    <phoneticPr fontId="1" type="noConversion"/>
  </si>
  <si>
    <t>q_acc_est</t>
    <phoneticPr fontId="1" type="noConversion"/>
  </si>
  <si>
    <t>w_acc_mea</t>
    <phoneticPr fontId="1" type="noConversion"/>
  </si>
  <si>
    <t>w_acc_est</t>
    <phoneticPr fontId="1" type="noConversion"/>
  </si>
  <si>
    <t>q_accZ</t>
    <phoneticPr fontId="1" type="noConversion"/>
  </si>
  <si>
    <t>四元数测量的</t>
    <phoneticPr fontId="1" type="noConversion"/>
  </si>
  <si>
    <t>四元数估计的</t>
    <phoneticPr fontId="1" type="noConversion"/>
  </si>
  <si>
    <t>生成的测量值的真实误差</t>
    <phoneticPr fontId="1" type="noConversion"/>
  </si>
  <si>
    <t>差分方法所得角速率</t>
    <phoneticPr fontId="1" type="noConversion"/>
  </si>
  <si>
    <t>所提方法的角速率</t>
    <phoneticPr fontId="1" type="noConversion"/>
  </si>
  <si>
    <t>生成测量值的真实误差</t>
    <phoneticPr fontId="1" type="noConversion"/>
  </si>
  <si>
    <t>选此作为输出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</si>
</sst>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2" fillId="0" borderId="4" xfId="0" applyFont="1" applyBorder="1"/>
    <xf numFmtId="0" fontId="2" fillId="0" borderId="0" xfId="0" applyFont="1" applyBorder="1"/>
    <xf numFmtId="0" fontId="0" fillId="0" borderId="0" xfId="0" applyBorder="1"/>
    <xf numFmtId="0" fontId="0" fillId="0" borderId="5" xfId="0" applyBorder="1"/>
    <xf numFmtId="0" fontId="2" fillId="0" borderId="5" xfId="0" applyFont="1" applyBorder="1"/>
    <xf numFmtId="0" fontId="0" fillId="0" borderId="4" xfId="0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1" fontId="0" fillId="0" borderId="0" xfId="0" applyNumberFormat="1" applyBorder="1"/>
    <xf numFmtId="0" fontId="0" fillId="2" borderId="1" xfId="0" applyFill="1" applyBorder="1"/>
    <xf numFmtId="0" fontId="0" fillId="2" borderId="0" xfId="0" applyFill="1"/>
    <xf numFmtId="0" fontId="2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11" fontId="0" fillId="2" borderId="0" xfId="0" applyNumberFormat="1" applyFill="1" applyBorder="1"/>
    <xf numFmtId="0" fontId="0" fillId="2" borderId="5" xfId="0" applyFill="1" applyBorder="1"/>
    <xf numFmtId="0" fontId="0" fillId="2" borderId="4" xfId="0" applyFill="1" applyBorder="1"/>
    <xf numFmtId="0" fontId="3" fillId="2" borderId="0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0" fillId="0" borderId="1" xfId="0" applyFill="1" applyBorder="1"/>
    <xf numFmtId="0" fontId="0" fillId="0" borderId="0" xfId="0" applyFill="1"/>
    <xf numFmtId="0" fontId="2" fillId="0" borderId="2" xfId="0" applyFont="1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11" fontId="0" fillId="0" borderId="0" xfId="0" applyNumberFormat="1" applyFill="1" applyBorder="1"/>
    <xf numFmtId="0" fontId="0" fillId="0" borderId="5" xfId="0" applyFill="1" applyBorder="1"/>
    <xf numFmtId="0" fontId="0" fillId="0" borderId="4" xfId="0" applyFill="1" applyBorder="1"/>
    <xf numFmtId="0" fontId="3" fillId="0" borderId="0" xfId="0" applyFont="1" applyFill="1" applyBorder="1" applyAlignment="1">
      <alignment horizontal="center"/>
    </xf>
    <xf numFmtId="0" fontId="2" fillId="0" borderId="5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0" fillId="3" borderId="1" xfId="0" applyFill="1" applyBorder="1"/>
    <xf numFmtId="0" fontId="0" fillId="3" borderId="0" xfId="0" applyFill="1"/>
    <xf numFmtId="0" fontId="2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2" fillId="3" borderId="4" xfId="0" applyFont="1" applyFill="1" applyBorder="1"/>
    <xf numFmtId="0" fontId="2" fillId="3" borderId="0" xfId="0" applyFont="1" applyFill="1" applyBorder="1"/>
    <xf numFmtId="0" fontId="0" fillId="3" borderId="0" xfId="0" applyFill="1" applyBorder="1"/>
    <xf numFmtId="11" fontId="0" fillId="3" borderId="0" xfId="0" applyNumberFormat="1" applyFill="1" applyBorder="1"/>
    <xf numFmtId="0" fontId="0" fillId="3" borderId="5" xfId="0" applyFill="1" applyBorder="1"/>
    <xf numFmtId="0" fontId="0" fillId="3" borderId="4" xfId="0" applyFill="1" applyBorder="1"/>
    <xf numFmtId="0" fontId="3" fillId="3" borderId="0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2" fillId="3" borderId="7" xfId="0" applyFont="1" applyFill="1" applyBorder="1"/>
    <xf numFmtId="0" fontId="2" fillId="3" borderId="8" xfId="0" applyFont="1" applyFill="1" applyBorder="1"/>
    <xf numFmtId="11" fontId="0" fillId="0" borderId="7" xfId="0" applyNumberFormat="1" applyFill="1" applyBorder="1"/>
    <xf numFmtId="176" fontId="0" fillId="0" borderId="0" xfId="0" applyNumberFormat="1"/>
    <xf numFmtId="0" fontId="0" fillId="4" borderId="0" xfId="0" applyFill="1"/>
    <xf numFmtId="0" fontId="2" fillId="4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1" xfId="0" applyFill="1" applyBorder="1"/>
    <xf numFmtId="176" fontId="2" fillId="4" borderId="0" xfId="0" applyNumberFormat="1" applyFont="1" applyFill="1" applyAlignment="1">
      <alignment horizontal="center"/>
    </xf>
    <xf numFmtId="0" fontId="2" fillId="4" borderId="4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11" fontId="0" fillId="4" borderId="0" xfId="0" applyNumberFormat="1" applyFill="1"/>
    <xf numFmtId="176" fontId="0" fillId="4" borderId="0" xfId="0" applyNumberFormat="1" applyFill="1"/>
    <xf numFmtId="0" fontId="2" fillId="4" borderId="0" xfId="0" applyFont="1" applyFill="1"/>
    <xf numFmtId="0" fontId="0" fillId="4" borderId="2" xfId="0" applyFill="1" applyBorder="1"/>
    <xf numFmtId="0" fontId="0" fillId="4" borderId="3" xfId="0" applyFill="1" applyBorder="1"/>
    <xf numFmtId="0" fontId="0" fillId="4" borderId="0" xfId="0" applyFill="1" applyBorder="1"/>
    <xf numFmtId="11" fontId="0" fillId="4" borderId="0" xfId="0" applyNumberFormat="1" applyFill="1" applyBorder="1"/>
    <xf numFmtId="0" fontId="0" fillId="4" borderId="5" xfId="0" applyFill="1" applyBorder="1"/>
    <xf numFmtId="0" fontId="0" fillId="4" borderId="4" xfId="0" applyFill="1" applyBorder="1"/>
    <xf numFmtId="0" fontId="3" fillId="4" borderId="0" xfId="0" applyFont="1" applyFill="1" applyBorder="1" applyAlignment="1">
      <alignment horizontal="center"/>
    </xf>
    <xf numFmtId="0" fontId="2" fillId="4" borderId="5" xfId="0" applyFont="1" applyFill="1" applyBorder="1"/>
    <xf numFmtId="0" fontId="2" fillId="4" borderId="5" xfId="0" applyFont="1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0" fillId="5" borderId="1" xfId="0" applyFill="1" applyBorder="1"/>
    <xf numFmtId="0" fontId="0" fillId="5" borderId="0" xfId="0" applyFill="1"/>
    <xf numFmtId="0" fontId="2" fillId="5" borderId="2" xfId="0" applyFont="1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2" fillId="5" borderId="4" xfId="0" applyFont="1" applyFill="1" applyBorder="1"/>
    <xf numFmtId="0" fontId="2" fillId="5" borderId="0" xfId="0" applyFont="1" applyFill="1" applyBorder="1"/>
    <xf numFmtId="0" fontId="0" fillId="5" borderId="0" xfId="0" applyFill="1" applyBorder="1"/>
    <xf numFmtId="11" fontId="0" fillId="5" borderId="0" xfId="0" applyNumberFormat="1" applyFill="1" applyBorder="1"/>
    <xf numFmtId="0" fontId="0" fillId="5" borderId="5" xfId="0" applyFill="1" applyBorder="1"/>
    <xf numFmtId="0" fontId="0" fillId="5" borderId="4" xfId="0" applyFill="1" applyBorder="1"/>
    <xf numFmtId="0" fontId="3" fillId="5" borderId="0" xfId="0" applyFont="1" applyFill="1" applyBorder="1" applyAlignment="1">
      <alignment horizontal="center"/>
    </xf>
    <xf numFmtId="0" fontId="2" fillId="5" borderId="5" xfId="0" applyFont="1" applyFill="1" applyBorder="1"/>
    <xf numFmtId="0" fontId="2" fillId="5" borderId="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3" fillId="0" borderId="5" xfId="0" applyFont="1" applyFill="1" applyBorder="1" applyAlignment="1">
      <alignment horizontal="center"/>
    </xf>
    <xf numFmtId="11" fontId="0" fillId="0" borderId="0" xfId="0" applyNumberFormat="1"/>
    <xf numFmtId="0" fontId="3" fillId="2" borderId="5" xfId="0" applyFont="1" applyFill="1" applyBorder="1" applyAlignment="1">
      <alignment horizontal="center"/>
    </xf>
    <xf numFmtId="58" fontId="0" fillId="0" borderId="0" xfId="0" applyNumberFormat="1"/>
    <xf numFmtId="0" fontId="3" fillId="0" borderId="0" xfId="0" applyFont="1" applyBorder="1" applyAlignment="1">
      <alignment horizontal="center"/>
    </xf>
    <xf numFmtId="0" fontId="0" fillId="0" borderId="8" xfId="0" applyBorder="1"/>
    <xf numFmtId="177" fontId="0" fillId="0" borderId="0" xfId="0" applyNumberFormat="1"/>
    <xf numFmtId="177" fontId="2" fillId="2" borderId="5" xfId="0" applyNumberFormat="1" applyFont="1" applyFill="1" applyBorder="1"/>
    <xf numFmtId="0" fontId="4" fillId="0" borderId="0" xfId="0" applyFont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9"/>
  <sheetViews>
    <sheetView topLeftCell="C110" zoomScale="70" zoomScaleNormal="70" workbookViewId="0">
      <selection activeCell="T40" sqref="T40"/>
    </sheetView>
  </sheetViews>
  <sheetFormatPr defaultRowHeight="14" x14ac:dyDescent="0.3"/>
  <cols>
    <col min="10" max="10" width="9.25" customWidth="1"/>
  </cols>
  <sheetData>
    <row r="1" spans="1:29" x14ac:dyDescent="0.3">
      <c r="A1" s="2"/>
      <c r="B1" s="3"/>
      <c r="C1" s="4" t="s">
        <v>0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3"/>
      <c r="J1" s="3"/>
      <c r="K1" s="3"/>
      <c r="L1" s="3"/>
      <c r="M1" s="3"/>
      <c r="N1" s="5"/>
      <c r="P1" s="2"/>
      <c r="Q1" s="3"/>
      <c r="R1" s="4" t="s">
        <v>0</v>
      </c>
      <c r="S1" s="4" t="s">
        <v>9</v>
      </c>
      <c r="T1" s="4" t="s">
        <v>10</v>
      </c>
      <c r="U1" s="4" t="s">
        <v>11</v>
      </c>
      <c r="V1" s="4" t="s">
        <v>12</v>
      </c>
      <c r="W1" s="4" t="s">
        <v>13</v>
      </c>
      <c r="X1" s="3"/>
      <c r="Y1" s="3"/>
      <c r="Z1" s="3"/>
      <c r="AA1" s="3"/>
      <c r="AB1" s="3"/>
      <c r="AC1" s="5"/>
    </row>
    <row r="2" spans="1:29" x14ac:dyDescent="0.3">
      <c r="A2" s="6" t="s">
        <v>8</v>
      </c>
      <c r="B2" s="7">
        <v>6</v>
      </c>
      <c r="C2" s="7"/>
      <c r="D2" s="7">
        <v>9.9886016212659499E-3</v>
      </c>
      <c r="E2" s="7">
        <v>9.9288416438099106E-3</v>
      </c>
      <c r="F2" s="7">
        <v>-1.0909931074497201E-3</v>
      </c>
      <c r="G2" s="7">
        <v>3.1109530113090301E-2</v>
      </c>
      <c r="H2" s="7">
        <v>-2.3178561405115299E-2</v>
      </c>
      <c r="I2" s="8"/>
      <c r="J2" s="8"/>
      <c r="K2" s="8"/>
      <c r="L2" s="8"/>
      <c r="M2" s="8"/>
      <c r="N2" s="9"/>
      <c r="P2" s="6" t="s">
        <v>8</v>
      </c>
      <c r="Q2" s="7">
        <v>7</v>
      </c>
      <c r="R2" s="8"/>
      <c r="S2" s="8">
        <v>1.0002618367007301E-2</v>
      </c>
      <c r="T2" s="8">
        <v>9.9461214548214501E-3</v>
      </c>
      <c r="U2" s="8">
        <v>-1.06162243850287E-3</v>
      </c>
      <c r="V2" s="8">
        <v>3.1109530113090301E-2</v>
      </c>
      <c r="W2" s="8">
        <v>-2.3178561405115299E-2</v>
      </c>
      <c r="X2" s="8"/>
      <c r="Y2" s="8"/>
      <c r="Z2" s="8"/>
      <c r="AA2" s="8"/>
      <c r="AB2" s="8"/>
      <c r="AC2" s="9"/>
    </row>
    <row r="3" spans="1:29" x14ac:dyDescent="0.3">
      <c r="A3" s="6" t="s">
        <v>6</v>
      </c>
      <c r="B3" s="7">
        <v>1E-3</v>
      </c>
      <c r="C3" s="7"/>
      <c r="D3" s="7">
        <v>9.6983661011556602E-3</v>
      </c>
      <c r="E3" s="7">
        <v>9.6772132904958692E-3</v>
      </c>
      <c r="F3" s="7">
        <v>6.4019369123354995E-4</v>
      </c>
      <c r="G3" s="7">
        <v>2.6638808883247499E-2</v>
      </c>
      <c r="H3" s="7">
        <v>-2.2307498093026699E-2</v>
      </c>
      <c r="I3" s="8"/>
      <c r="J3" s="8"/>
      <c r="K3" s="8"/>
      <c r="L3" s="8"/>
      <c r="M3" s="8"/>
      <c r="N3" s="9"/>
      <c r="P3" s="6" t="s">
        <v>6</v>
      </c>
      <c r="Q3" s="7">
        <v>1E-3</v>
      </c>
      <c r="R3" s="8"/>
      <c r="S3" s="8">
        <v>9.7229423964977392E-3</v>
      </c>
      <c r="T3" s="8">
        <v>9.7020995496517708E-3</v>
      </c>
      <c r="U3" s="8">
        <v>6.3629645155396605E-4</v>
      </c>
      <c r="V3" s="8">
        <v>2.6638808883247499E-2</v>
      </c>
      <c r="W3" s="8">
        <v>-2.2307498093026699E-2</v>
      </c>
      <c r="X3" s="8"/>
      <c r="Y3" s="8"/>
      <c r="Z3" s="8"/>
      <c r="AA3" s="8"/>
      <c r="AB3" s="8"/>
      <c r="AC3" s="9"/>
    </row>
    <row r="4" spans="1:29" x14ac:dyDescent="0.3">
      <c r="A4" s="6" t="s">
        <v>7</v>
      </c>
      <c r="B4" s="7">
        <v>0.01</v>
      </c>
      <c r="C4" s="7"/>
      <c r="D4" s="7">
        <v>9.6652053779048598E-3</v>
      </c>
      <c r="E4" s="7">
        <v>9.6616730203977798E-3</v>
      </c>
      <c r="F4" s="7">
        <v>2.6128422072282302E-4</v>
      </c>
      <c r="G4" s="7">
        <v>3.0632041815549901E-2</v>
      </c>
      <c r="H4" s="7">
        <v>-3.1794617059893199E-2</v>
      </c>
      <c r="I4" s="8"/>
      <c r="J4" s="8"/>
      <c r="K4" s="8"/>
      <c r="L4" s="8"/>
      <c r="M4" s="8"/>
      <c r="N4" s="9"/>
      <c r="P4" s="6" t="s">
        <v>7</v>
      </c>
      <c r="Q4" s="7">
        <v>0.01</v>
      </c>
      <c r="R4" s="8"/>
      <c r="S4" s="8">
        <v>9.6901038780637001E-3</v>
      </c>
      <c r="T4" s="8">
        <v>9.6864539117846593E-3</v>
      </c>
      <c r="U4" s="8">
        <v>2.6593943396326E-4</v>
      </c>
      <c r="V4" s="8">
        <v>3.0632041815549901E-2</v>
      </c>
      <c r="W4" s="8">
        <v>-3.1794617059893199E-2</v>
      </c>
      <c r="X4" s="8"/>
      <c r="Y4" s="8"/>
      <c r="Z4" s="8"/>
      <c r="AA4" s="8"/>
      <c r="AB4" s="8"/>
      <c r="AC4" s="9"/>
    </row>
    <row r="5" spans="1:29" ht="14.5" x14ac:dyDescent="0.3">
      <c r="A5" s="6"/>
      <c r="B5" s="7"/>
      <c r="C5" s="7"/>
      <c r="D5" s="7"/>
      <c r="E5" s="7"/>
      <c r="F5" s="7"/>
      <c r="G5" s="8"/>
      <c r="H5" s="8"/>
      <c r="I5" s="8"/>
      <c r="J5" s="127" t="s">
        <v>20</v>
      </c>
      <c r="K5" s="127"/>
      <c r="L5" s="127"/>
      <c r="M5" s="7"/>
      <c r="N5" s="10"/>
      <c r="P5" s="11"/>
      <c r="Q5" s="8"/>
      <c r="R5" s="7"/>
      <c r="S5" s="7"/>
      <c r="T5" s="7"/>
      <c r="U5" s="7"/>
      <c r="V5" s="8"/>
      <c r="W5" s="8"/>
      <c r="X5" s="8"/>
      <c r="Y5" s="18" t="s">
        <v>20</v>
      </c>
      <c r="Z5" s="18"/>
      <c r="AA5" s="18"/>
      <c r="AB5" s="7"/>
      <c r="AC5" s="10"/>
    </row>
    <row r="6" spans="1:29" x14ac:dyDescent="0.3">
      <c r="A6" s="11"/>
      <c r="B6" s="8"/>
      <c r="C6" s="12" t="s">
        <v>14</v>
      </c>
      <c r="D6" s="12" t="s">
        <v>15</v>
      </c>
      <c r="E6" s="12" t="s">
        <v>16</v>
      </c>
      <c r="F6" s="12" t="s">
        <v>17</v>
      </c>
      <c r="G6" s="12" t="s">
        <v>18</v>
      </c>
      <c r="H6" s="12" t="s">
        <v>19</v>
      </c>
      <c r="I6" s="8"/>
      <c r="J6" s="12" t="s">
        <v>1</v>
      </c>
      <c r="K6" s="12" t="s">
        <v>2</v>
      </c>
      <c r="L6" s="12" t="s">
        <v>3</v>
      </c>
      <c r="M6" s="12" t="s">
        <v>4</v>
      </c>
      <c r="N6" s="13" t="s">
        <v>5</v>
      </c>
      <c r="P6" s="11"/>
      <c r="Q6" s="8"/>
      <c r="R6" s="12" t="s">
        <v>14</v>
      </c>
      <c r="S6" s="12" t="s">
        <v>15</v>
      </c>
      <c r="T6" s="12" t="s">
        <v>16</v>
      </c>
      <c r="U6" s="12" t="s">
        <v>17</v>
      </c>
      <c r="V6" s="12" t="s">
        <v>18</v>
      </c>
      <c r="W6" s="12" t="s">
        <v>19</v>
      </c>
      <c r="X6" s="8"/>
      <c r="Y6" s="12" t="s">
        <v>1</v>
      </c>
      <c r="Z6" s="12" t="s">
        <v>2</v>
      </c>
      <c r="AA6" s="12" t="s">
        <v>3</v>
      </c>
      <c r="AB6" s="12" t="s">
        <v>4</v>
      </c>
      <c r="AC6" s="13" t="s">
        <v>5</v>
      </c>
    </row>
    <row r="7" spans="1:29" x14ac:dyDescent="0.3">
      <c r="A7" s="11"/>
      <c r="B7" s="8"/>
      <c r="C7" s="8"/>
      <c r="D7" s="7">
        <v>9.03712813730209E-3</v>
      </c>
      <c r="E7" s="7">
        <v>8.9707555629029E-3</v>
      </c>
      <c r="F7" s="7">
        <v>-1.0932655673091801E-3</v>
      </c>
      <c r="G7" s="7">
        <v>2.6633609173530599E-2</v>
      </c>
      <c r="H7" s="7">
        <v>-2.5318292421876502E-2</v>
      </c>
      <c r="I7" s="8"/>
      <c r="J7" s="7">
        <f>(D2-D7)/D2*100</f>
        <v>9.5255924707033284</v>
      </c>
      <c r="K7" s="7">
        <f t="shared" ref="K7:N9" si="0">(E2-E7)/E2*100</f>
        <v>9.6495252445115263</v>
      </c>
      <c r="L7" s="7">
        <f t="shared" si="0"/>
        <v>-0.20829277874834762</v>
      </c>
      <c r="M7" s="7">
        <f t="shared" si="0"/>
        <v>14.387619881395505</v>
      </c>
      <c r="N7" s="10">
        <f t="shared" si="0"/>
        <v>-9.2315091491786152</v>
      </c>
      <c r="P7" s="11"/>
      <c r="Q7" s="8"/>
      <c r="R7" s="8"/>
      <c r="S7" s="8">
        <v>8.6334891990430106E-3</v>
      </c>
      <c r="T7" s="8">
        <v>8.5690047910059897E-3</v>
      </c>
      <c r="U7" s="8">
        <v>-1.05322962439757E-3</v>
      </c>
      <c r="V7" s="8">
        <v>2.4368974091607799E-2</v>
      </c>
      <c r="W7" s="8">
        <v>-2.4326291531185599E-2</v>
      </c>
      <c r="X7" s="8"/>
      <c r="Y7" s="7">
        <f>(S2-S7)/S2*100</f>
        <v>13.687707735408905</v>
      </c>
      <c r="Z7" s="7">
        <f t="shared" ref="Z7:Z9" si="1">(T2-T7)/T2*100</f>
        <v>13.845765608943914</v>
      </c>
      <c r="AA7" s="7">
        <f t="shared" ref="AA7:AA9" si="2">(U2-U7)/U2*100</f>
        <v>0.79056487512978202</v>
      </c>
      <c r="AB7" s="7">
        <f t="shared" ref="AB7:AB9" si="3">(V2-V7)/V2*100</f>
        <v>21.66717400416859</v>
      </c>
      <c r="AC7" s="10">
        <f t="shared" ref="AC7:AC9" si="4">(W2-W7)/W2*100</f>
        <v>-4.9516883555033999</v>
      </c>
    </row>
    <row r="8" spans="1:29" x14ac:dyDescent="0.3">
      <c r="A8" s="11"/>
      <c r="B8" s="8"/>
      <c r="C8" s="8"/>
      <c r="D8" s="7">
        <v>8.4699398620846199E-3</v>
      </c>
      <c r="E8" s="7">
        <v>8.4466002813572104E-3</v>
      </c>
      <c r="F8" s="7">
        <v>6.2835098019054598E-4</v>
      </c>
      <c r="G8" s="7">
        <v>2.5164160856369099E-2</v>
      </c>
      <c r="H8" s="7">
        <v>-1.9330691099136502E-2</v>
      </c>
      <c r="I8" s="8"/>
      <c r="J8" s="7">
        <f t="shared" ref="J8:J9" si="5">(D3-D8)/D3*100</f>
        <v>12.666321587145083</v>
      </c>
      <c r="K8" s="7">
        <f t="shared" si="0"/>
        <v>12.716605206451961</v>
      </c>
      <c r="L8" s="7">
        <f t="shared" si="0"/>
        <v>1.8498637529815343</v>
      </c>
      <c r="M8" s="7">
        <f t="shared" si="0"/>
        <v>5.5357130768927556</v>
      </c>
      <c r="N8" s="10">
        <f t="shared" si="0"/>
        <v>13.344423392871407</v>
      </c>
      <c r="P8" s="11"/>
      <c r="Q8" s="8"/>
      <c r="R8" s="8"/>
      <c r="S8" s="8">
        <v>8.1585747792431804E-3</v>
      </c>
      <c r="T8" s="8">
        <v>8.1319548637754507E-3</v>
      </c>
      <c r="U8" s="8">
        <v>6.5852298518864099E-4</v>
      </c>
      <c r="V8" s="8">
        <v>2.8606613328800899E-2</v>
      </c>
      <c r="W8" s="8">
        <v>-2.0509765573679499E-2</v>
      </c>
      <c r="X8" s="8"/>
      <c r="Y8" s="7">
        <f t="shared" ref="Y8:Y9" si="6">(S3-S8)/S3*100</f>
        <v>16.089446522053379</v>
      </c>
      <c r="Z8" s="7">
        <f t="shared" si="1"/>
        <v>16.183555712254837</v>
      </c>
      <c r="AA8" s="7">
        <f t="shared" si="2"/>
        <v>-3.493109788745985</v>
      </c>
      <c r="AB8" s="7">
        <f t="shared" si="3"/>
        <v>-7.3869836079303992</v>
      </c>
      <c r="AC8" s="10">
        <f t="shared" si="4"/>
        <v>8.0588711107372895</v>
      </c>
    </row>
    <row r="9" spans="1:29" x14ac:dyDescent="0.3">
      <c r="A9" s="11"/>
      <c r="B9" s="8"/>
      <c r="C9" s="8"/>
      <c r="D9" s="7">
        <v>8.6073872825695296E-3</v>
      </c>
      <c r="E9" s="7">
        <v>8.6033250459804905E-3</v>
      </c>
      <c r="F9" s="7">
        <v>2.6441252872101603E-4</v>
      </c>
      <c r="G9" s="7">
        <v>2.2753682821847102E-2</v>
      </c>
      <c r="H9" s="7">
        <v>-2.7318527191680399E-2</v>
      </c>
      <c r="I9" s="8"/>
      <c r="J9" s="7">
        <f t="shared" si="5"/>
        <v>10.94460028499296</v>
      </c>
      <c r="K9" s="7">
        <f t="shared" si="0"/>
        <v>10.954086028195107</v>
      </c>
      <c r="L9" s="7">
        <f t="shared" si="0"/>
        <v>-1.1972816381864844</v>
      </c>
      <c r="M9" s="7">
        <f t="shared" si="0"/>
        <v>25.719340033361625</v>
      </c>
      <c r="N9" s="10">
        <f t="shared" si="0"/>
        <v>14.078137377094219</v>
      </c>
      <c r="P9" s="11"/>
      <c r="Q9" s="8"/>
      <c r="R9" s="8"/>
      <c r="S9" s="8">
        <v>8.2618671142528806E-3</v>
      </c>
      <c r="T9" s="8">
        <v>8.2584942564235802E-3</v>
      </c>
      <c r="U9" s="8">
        <v>2.36052600476808E-4</v>
      </c>
      <c r="V9" s="8">
        <v>1.9975330149579001E-2</v>
      </c>
      <c r="W9" s="8">
        <v>-2.3869997014721998E-2</v>
      </c>
      <c r="X9" s="8"/>
      <c r="Y9" s="7">
        <f t="shared" si="6"/>
        <v>14.739127482874965</v>
      </c>
      <c r="Z9" s="7">
        <f t="shared" si="1"/>
        <v>14.741820570929532</v>
      </c>
      <c r="AA9" s="7">
        <f t="shared" si="2"/>
        <v>11.238210535779704</v>
      </c>
      <c r="AB9" s="7">
        <f t="shared" si="3"/>
        <v>34.789426477477505</v>
      </c>
      <c r="AC9" s="10">
        <f t="shared" si="4"/>
        <v>24.92440789660456</v>
      </c>
    </row>
    <row r="10" spans="1:29" x14ac:dyDescent="0.3">
      <c r="A10" s="11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P10" s="11"/>
      <c r="Q10" s="8"/>
      <c r="R10" s="12"/>
      <c r="S10" s="8"/>
      <c r="T10" s="8"/>
      <c r="U10" s="8"/>
      <c r="V10" s="8"/>
      <c r="W10" s="8"/>
      <c r="X10" s="8"/>
      <c r="Y10" s="8"/>
      <c r="Z10" s="8"/>
      <c r="AA10" s="8"/>
      <c r="AB10" s="8"/>
      <c r="AC10" s="9"/>
    </row>
    <row r="11" spans="1:29" x14ac:dyDescent="0.3">
      <c r="A11" s="11"/>
      <c r="B11" s="8"/>
      <c r="C11" s="12" t="s">
        <v>21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P11" s="11"/>
      <c r="Q11" s="8"/>
      <c r="R11" s="12" t="s">
        <v>21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9"/>
    </row>
    <row r="12" spans="1:29" x14ac:dyDescent="0.3">
      <c r="A12" s="11"/>
      <c r="B12" s="8"/>
      <c r="C12" s="8"/>
      <c r="D12" s="7">
        <v>9.9909644154941891E-3</v>
      </c>
      <c r="E12" s="7">
        <v>9.9312061344098996E-3</v>
      </c>
      <c r="F12" s="7">
        <v>-1.09110708343877E-3</v>
      </c>
      <c r="G12" s="7">
        <v>3.1128117203614001E-2</v>
      </c>
      <c r="H12" s="7">
        <v>-2.3184969787439301E-2</v>
      </c>
      <c r="I12" s="8"/>
      <c r="J12" s="7">
        <f>-(D7-D12)/D12*100</f>
        <v>9.5469890445497985</v>
      </c>
      <c r="K12" s="7">
        <f t="shared" ref="K12:N14" si="7">-(E7-E12)/E12*100</f>
        <v>9.6710365136738581</v>
      </c>
      <c r="L12" s="7">
        <f t="shared" si="7"/>
        <v>-0.19782511755008372</v>
      </c>
      <c r="M12" s="7">
        <f t="shared" si="7"/>
        <v>14.438740386012123</v>
      </c>
      <c r="N12" s="10">
        <f t="shared" si="7"/>
        <v>-9.2013172930376239</v>
      </c>
      <c r="P12" s="11"/>
      <c r="Q12" s="8"/>
      <c r="R12" s="8"/>
      <c r="S12" s="8">
        <v>1.0004989506521299E-2</v>
      </c>
      <c r="T12" s="8">
        <v>9.9484939234058094E-3</v>
      </c>
      <c r="U12" s="8">
        <v>-1.0617361638179501E-3</v>
      </c>
      <c r="V12" s="8">
        <v>3.1128117203614001E-2</v>
      </c>
      <c r="W12" s="8">
        <v>-2.3184969787439301E-2</v>
      </c>
      <c r="X12" s="8"/>
      <c r="Y12" s="7">
        <f>-(S7-S12)/S12*100</f>
        <v>13.708163377726068</v>
      </c>
      <c r="Z12" s="7">
        <f t="shared" ref="Z12:Z14" si="8">-(T7-T12)/T12*100</f>
        <v>13.866311252945508</v>
      </c>
      <c r="AA12" s="7">
        <f t="shared" ref="AA12:AA14" si="9">-(U7-U12)/U12*100</f>
        <v>0.80119145511545353</v>
      </c>
      <c r="AB12" s="7">
        <f t="shared" ref="AB12:AB14" si="10">-(V7-V12)/V12*100</f>
        <v>21.713947772020916</v>
      </c>
      <c r="AC12" s="10">
        <f t="shared" ref="AC12:AC14" si="11">-(W7-W12)/W12*100</f>
        <v>-4.9226794522916348</v>
      </c>
    </row>
    <row r="13" spans="1:29" x14ac:dyDescent="0.3">
      <c r="A13" s="11"/>
      <c r="B13" s="8"/>
      <c r="C13" s="8"/>
      <c r="D13" s="7">
        <v>9.7005897311118906E-3</v>
      </c>
      <c r="E13" s="7">
        <v>9.6794367003665907E-3</v>
      </c>
      <c r="F13" s="7">
        <v>6.4027048577118204E-4</v>
      </c>
      <c r="G13" s="7">
        <v>2.66515272018709E-2</v>
      </c>
      <c r="H13" s="7">
        <v>-2.2317073444980299E-2</v>
      </c>
      <c r="I13" s="8"/>
      <c r="J13" s="7">
        <f t="shared" ref="J13:J14" si="12">-(D8-D13)/D13*100</f>
        <v>12.686340760091216</v>
      </c>
      <c r="K13" s="7">
        <f t="shared" si="7"/>
        <v>12.736654592334789</v>
      </c>
      <c r="L13" s="7">
        <f t="shared" si="7"/>
        <v>1.8616359562911053</v>
      </c>
      <c r="M13" s="7">
        <f t="shared" si="7"/>
        <v>5.5807921783836463</v>
      </c>
      <c r="N13" s="10">
        <f t="shared" si="7"/>
        <v>13.381603789611193</v>
      </c>
      <c r="P13" s="11"/>
      <c r="Q13" s="8"/>
      <c r="R13" s="8"/>
      <c r="S13" s="8">
        <v>9.7251718733134297E-3</v>
      </c>
      <c r="T13" s="8">
        <v>9.7043287645906303E-3</v>
      </c>
      <c r="U13" s="8">
        <v>6.3637347071156898E-4</v>
      </c>
      <c r="V13" s="8">
        <v>2.66515272018709E-2</v>
      </c>
      <c r="W13" s="8">
        <v>-2.2317073444980299E-2</v>
      </c>
      <c r="X13" s="8"/>
      <c r="Y13" s="7">
        <f t="shared" ref="Y13:Y14" si="13">-(S8-S13)/S13*100</f>
        <v>16.108682853915461</v>
      </c>
      <c r="Z13" s="7">
        <f t="shared" si="8"/>
        <v>16.202809477688888</v>
      </c>
      <c r="AA13" s="7">
        <f t="shared" si="9"/>
        <v>-3.4805842003918315</v>
      </c>
      <c r="AB13" s="7">
        <f t="shared" si="10"/>
        <v>-7.3357376938337522</v>
      </c>
      <c r="AC13" s="10">
        <f t="shared" si="11"/>
        <v>8.0983193237969626</v>
      </c>
    </row>
    <row r="14" spans="1:29" ht="14.5" thickBot="1" x14ac:dyDescent="0.35">
      <c r="A14" s="14"/>
      <c r="B14" s="15"/>
      <c r="C14" s="15"/>
      <c r="D14" s="16">
        <v>9.6676860996603997E-3</v>
      </c>
      <c r="E14" s="16">
        <v>9.6641567115075804E-3</v>
      </c>
      <c r="F14" s="16">
        <v>2.6120791907929402E-4</v>
      </c>
      <c r="G14" s="16">
        <v>3.06480880757539E-2</v>
      </c>
      <c r="H14" s="16">
        <v>-3.18134790208335E-2</v>
      </c>
      <c r="I14" s="15"/>
      <c r="J14" s="16">
        <f t="shared" si="12"/>
        <v>10.96745184070587</v>
      </c>
      <c r="K14" s="16">
        <f t="shared" si="7"/>
        <v>10.976970854207137</v>
      </c>
      <c r="L14" s="16">
        <f t="shared" si="7"/>
        <v>-1.2268424529461524</v>
      </c>
      <c r="M14" s="16">
        <f t="shared" si="7"/>
        <v>25.758230772483863</v>
      </c>
      <c r="N14" s="17">
        <f t="shared" si="7"/>
        <v>14.12907977216047</v>
      </c>
      <c r="P14" s="14"/>
      <c r="Q14" s="15"/>
      <c r="R14" s="15"/>
      <c r="S14" s="15">
        <v>9.6925910408953604E-3</v>
      </c>
      <c r="T14" s="15">
        <v>9.6889441142453507E-3</v>
      </c>
      <c r="U14" s="15">
        <v>2.6586281627041499E-4</v>
      </c>
      <c r="V14" s="15">
        <v>3.06480880757539E-2</v>
      </c>
      <c r="W14" s="15">
        <v>-3.18134790208335E-2</v>
      </c>
      <c r="X14" s="15"/>
      <c r="Y14" s="16">
        <f t="shared" si="13"/>
        <v>14.761005809549927</v>
      </c>
      <c r="Z14" s="16">
        <f t="shared" si="8"/>
        <v>14.763733188620884</v>
      </c>
      <c r="AA14" s="16">
        <f t="shared" si="9"/>
        <v>11.21263071376117</v>
      </c>
      <c r="AB14" s="16">
        <f t="shared" si="10"/>
        <v>34.823568438574988</v>
      </c>
      <c r="AC14" s="17">
        <f t="shared" si="11"/>
        <v>24.968919623375999</v>
      </c>
    </row>
    <row r="15" spans="1:29" ht="14.5" thickBot="1" x14ac:dyDescent="0.35">
      <c r="D15" s="1"/>
      <c r="E15" s="1"/>
      <c r="F15" s="1"/>
      <c r="G15" s="1"/>
      <c r="H15" s="1"/>
    </row>
    <row r="16" spans="1:29" x14ac:dyDescent="0.3">
      <c r="A16" s="2"/>
      <c r="B16" s="3"/>
      <c r="C16" s="4" t="s">
        <v>0</v>
      </c>
      <c r="D16" s="4" t="s">
        <v>9</v>
      </c>
      <c r="E16" s="4" t="s">
        <v>10</v>
      </c>
      <c r="F16" s="4" t="s">
        <v>11</v>
      </c>
      <c r="G16" s="4" t="s">
        <v>12</v>
      </c>
      <c r="H16" s="4" t="s">
        <v>13</v>
      </c>
      <c r="I16" s="3"/>
      <c r="J16" s="3"/>
      <c r="K16" s="3"/>
      <c r="L16" s="3"/>
      <c r="M16" s="3"/>
      <c r="N16" s="5"/>
      <c r="P16" s="2"/>
      <c r="Q16" s="3"/>
      <c r="R16" s="4" t="s">
        <v>0</v>
      </c>
      <c r="S16" s="4" t="s">
        <v>9</v>
      </c>
      <c r="T16" s="4" t="s">
        <v>10</v>
      </c>
      <c r="U16" s="4" t="s">
        <v>11</v>
      </c>
      <c r="V16" s="4" t="s">
        <v>12</v>
      </c>
      <c r="W16" s="4" t="s">
        <v>13</v>
      </c>
      <c r="X16" s="3"/>
      <c r="Y16" s="3"/>
      <c r="Z16" s="3"/>
      <c r="AA16" s="3"/>
      <c r="AB16" s="3"/>
      <c r="AC16" s="5"/>
    </row>
    <row r="17" spans="1:29" x14ac:dyDescent="0.3">
      <c r="A17" s="6" t="s">
        <v>8</v>
      </c>
      <c r="B17" s="7">
        <v>5</v>
      </c>
      <c r="C17" s="8"/>
      <c r="D17" s="7">
        <v>9.9690074974267701E-3</v>
      </c>
      <c r="E17" s="7">
        <v>9.9069883044482308E-3</v>
      </c>
      <c r="F17" s="7">
        <v>-1.11026718373421E-3</v>
      </c>
      <c r="G17" s="7">
        <v>3.1109530113090301E-2</v>
      </c>
      <c r="H17" s="7">
        <v>-2.3178561405115299E-2</v>
      </c>
      <c r="I17" s="8"/>
      <c r="J17" s="8"/>
      <c r="K17" s="8"/>
      <c r="L17" s="8"/>
      <c r="M17" s="8"/>
      <c r="N17" s="9"/>
      <c r="P17" s="6" t="s">
        <v>8</v>
      </c>
      <c r="Q17" s="7">
        <v>8</v>
      </c>
      <c r="R17" s="8"/>
      <c r="S17" s="8">
        <v>1.00282793070458E-2</v>
      </c>
      <c r="T17" s="8">
        <v>9.9719862537607593E-3</v>
      </c>
      <c r="U17" s="8">
        <v>-1.06107304881872E-3</v>
      </c>
      <c r="V17" s="8">
        <v>3.1109530113090301E-2</v>
      </c>
      <c r="W17" s="8">
        <v>-2.3178561405115299E-2</v>
      </c>
      <c r="X17" s="8"/>
      <c r="Y17" s="8"/>
      <c r="Z17" s="8"/>
      <c r="AA17" s="8"/>
      <c r="AB17" s="8"/>
      <c r="AC17" s="9"/>
    </row>
    <row r="18" spans="1:29" x14ac:dyDescent="0.3">
      <c r="A18" s="6" t="s">
        <v>6</v>
      </c>
      <c r="B18" s="7">
        <v>1E-3</v>
      </c>
      <c r="C18" s="8"/>
      <c r="D18" s="7">
        <v>9.8159430423965608E-3</v>
      </c>
      <c r="E18" s="7">
        <v>9.8022879590361992E-3</v>
      </c>
      <c r="F18" s="7">
        <v>5.1757953949844104E-4</v>
      </c>
      <c r="G18" s="7">
        <v>2.6638808883247499E-2</v>
      </c>
      <c r="H18" s="7">
        <v>-2.3269565897112699E-2</v>
      </c>
      <c r="I18" s="8"/>
      <c r="J18" s="8"/>
      <c r="K18" s="8"/>
      <c r="L18" s="8"/>
      <c r="M18" s="8"/>
      <c r="N18" s="9"/>
      <c r="P18" s="6" t="s">
        <v>6</v>
      </c>
      <c r="Q18" s="7">
        <v>1E-3</v>
      </c>
      <c r="R18" s="8"/>
      <c r="S18" s="8">
        <v>9.7291884517769506E-3</v>
      </c>
      <c r="T18" s="8">
        <v>9.7109369754790394E-3</v>
      </c>
      <c r="U18" s="8">
        <v>5.9566012831475696E-4</v>
      </c>
      <c r="V18" s="8">
        <v>2.6638808883247499E-2</v>
      </c>
      <c r="W18" s="8">
        <v>-2.2307498093026699E-2</v>
      </c>
      <c r="X18" s="8"/>
      <c r="Y18" s="8"/>
      <c r="Z18" s="8"/>
      <c r="AA18" s="8"/>
      <c r="AB18" s="8"/>
      <c r="AC18" s="9"/>
    </row>
    <row r="19" spans="1:29" x14ac:dyDescent="0.3">
      <c r="A19" s="6" t="s">
        <v>7</v>
      </c>
      <c r="B19" s="7">
        <v>0.01</v>
      </c>
      <c r="C19" s="8"/>
      <c r="D19" s="7">
        <v>9.6828834207935196E-3</v>
      </c>
      <c r="E19" s="7">
        <v>9.6774332284707797E-3</v>
      </c>
      <c r="F19" s="7">
        <v>3.2483449503974599E-4</v>
      </c>
      <c r="G19" s="7">
        <v>3.0632041815549901E-2</v>
      </c>
      <c r="H19" s="7">
        <v>-3.1794617059893199E-2</v>
      </c>
      <c r="I19" s="8"/>
      <c r="J19" s="8"/>
      <c r="K19" s="8"/>
      <c r="L19" s="8"/>
      <c r="M19" s="8"/>
      <c r="N19" s="9"/>
      <c r="P19" s="6" t="s">
        <v>7</v>
      </c>
      <c r="Q19" s="7">
        <v>0.01</v>
      </c>
      <c r="R19" s="8"/>
      <c r="S19" s="8">
        <v>9.7143967435564908E-3</v>
      </c>
      <c r="T19" s="8">
        <v>9.7104491064439295E-3</v>
      </c>
      <c r="U19" s="8">
        <v>2.7691558710765202E-4</v>
      </c>
      <c r="V19" s="8">
        <v>3.0632041815549901E-2</v>
      </c>
      <c r="W19" s="8">
        <v>-3.1794617059893199E-2</v>
      </c>
      <c r="X19" s="8"/>
      <c r="Y19" s="8"/>
      <c r="Z19" s="8"/>
      <c r="AA19" s="8"/>
      <c r="AB19" s="8"/>
      <c r="AC19" s="9"/>
    </row>
    <row r="20" spans="1:29" ht="14.5" x14ac:dyDescent="0.3">
      <c r="A20" s="11"/>
      <c r="B20" s="8"/>
      <c r="C20" s="8"/>
      <c r="D20" s="7"/>
      <c r="E20" s="7"/>
      <c r="F20" s="7"/>
      <c r="G20" s="7"/>
      <c r="H20" s="7"/>
      <c r="I20" s="8"/>
      <c r="J20" s="127" t="s">
        <v>20</v>
      </c>
      <c r="K20" s="127"/>
      <c r="L20" s="127"/>
      <c r="M20" s="7"/>
      <c r="N20" s="10"/>
      <c r="P20" s="11"/>
      <c r="Q20" s="8"/>
      <c r="R20" s="7"/>
      <c r="S20" s="7"/>
      <c r="T20" s="7"/>
      <c r="U20" s="7"/>
      <c r="V20" s="8"/>
      <c r="W20" s="8"/>
      <c r="X20" s="8"/>
      <c r="Y20" s="18" t="s">
        <v>20</v>
      </c>
      <c r="Z20" s="18"/>
      <c r="AA20" s="18"/>
      <c r="AB20" s="7"/>
      <c r="AC20" s="10"/>
    </row>
    <row r="21" spans="1:29" x14ac:dyDescent="0.3">
      <c r="A21" s="11"/>
      <c r="B21" s="8"/>
      <c r="C21" s="12" t="s">
        <v>14</v>
      </c>
      <c r="D21" s="12" t="s">
        <v>15</v>
      </c>
      <c r="E21" s="12" t="s">
        <v>16</v>
      </c>
      <c r="F21" s="12" t="s">
        <v>17</v>
      </c>
      <c r="G21" s="12" t="s">
        <v>18</v>
      </c>
      <c r="H21" s="12" t="s">
        <v>19</v>
      </c>
      <c r="I21" s="8"/>
      <c r="J21" s="12" t="s">
        <v>1</v>
      </c>
      <c r="K21" s="12" t="s">
        <v>2</v>
      </c>
      <c r="L21" s="12" t="s">
        <v>3</v>
      </c>
      <c r="M21" s="12" t="s">
        <v>4</v>
      </c>
      <c r="N21" s="13" t="s">
        <v>5</v>
      </c>
      <c r="P21" s="11"/>
      <c r="Q21" s="8"/>
      <c r="R21" s="12" t="s">
        <v>14</v>
      </c>
      <c r="S21" s="12" t="s">
        <v>15</v>
      </c>
      <c r="T21" s="12" t="s">
        <v>16</v>
      </c>
      <c r="U21" s="12" t="s">
        <v>17</v>
      </c>
      <c r="V21" s="12" t="s">
        <v>18</v>
      </c>
      <c r="W21" s="12" t="s">
        <v>19</v>
      </c>
      <c r="X21" s="8"/>
      <c r="Y21" s="12" t="s">
        <v>1</v>
      </c>
      <c r="Z21" s="12" t="s">
        <v>2</v>
      </c>
      <c r="AA21" s="12" t="s">
        <v>3</v>
      </c>
      <c r="AB21" s="12" t="s">
        <v>4</v>
      </c>
      <c r="AC21" s="13" t="s">
        <v>5</v>
      </c>
    </row>
    <row r="22" spans="1:29" x14ac:dyDescent="0.3">
      <c r="A22" s="11"/>
      <c r="B22" s="8"/>
      <c r="C22" s="8"/>
      <c r="D22" s="7">
        <v>9.4380005204049398E-3</v>
      </c>
      <c r="E22" s="7">
        <v>9.3711403177035198E-3</v>
      </c>
      <c r="F22" s="7">
        <v>-1.1214200680724001E-3</v>
      </c>
      <c r="G22" s="7">
        <v>2.6616627664993699E-2</v>
      </c>
      <c r="H22" s="7">
        <v>-2.3064187978638399E-2</v>
      </c>
      <c r="I22" s="8"/>
      <c r="J22" s="7">
        <f>(D17-D22)/D17*100</f>
        <v>5.3265781689791627</v>
      </c>
      <c r="K22" s="7">
        <f t="shared" ref="K22:K24" si="14">(E17-E22)/E17*100</f>
        <v>5.4087879209882148</v>
      </c>
      <c r="L22" s="7">
        <f t="shared" ref="L22:L24" si="15">(F17-F22)/F17*100</f>
        <v>-1.0045225601173857</v>
      </c>
      <c r="M22" s="7">
        <f t="shared" ref="M22:M24" si="16">(G17-G22)/G17*100</f>
        <v>14.442206075642632</v>
      </c>
      <c r="N22" s="10">
        <f t="shared" ref="N22:N24" si="17">(H17-H22)/H17*100</f>
        <v>0.4934448884806919</v>
      </c>
      <c r="P22" s="11"/>
      <c r="Q22" s="8"/>
      <c r="R22" s="8"/>
      <c r="S22" s="8">
        <v>8.1972824329978097E-3</v>
      </c>
      <c r="T22" s="8">
        <v>8.1317285730194803E-3</v>
      </c>
      <c r="U22" s="8">
        <v>-1.0346157262834199E-3</v>
      </c>
      <c r="V22" s="8">
        <v>2.4210996132201099E-2</v>
      </c>
      <c r="W22" s="8">
        <v>-2.1106610128093499E-2</v>
      </c>
      <c r="X22" s="8"/>
      <c r="Y22" s="7">
        <f>(S17-S22)/S17*100</f>
        <v>18.258335433094132</v>
      </c>
      <c r="Z22" s="7">
        <f t="shared" ref="Z22:Z24" si="18">(T17-T22)/T17*100</f>
        <v>18.454274142699084</v>
      </c>
      <c r="AA22" s="7">
        <f t="shared" ref="AA22:AA24" si="19">(U17-U22)/U17*100</f>
        <v>2.4934496795253307</v>
      </c>
      <c r="AB22" s="7">
        <f t="shared" ref="AB22:AB24" si="20">(V17-V22)/V17*100</f>
        <v>22.174986108152204</v>
      </c>
      <c r="AC22" s="10">
        <f t="shared" ref="AC22:AC24" si="21">(W17-W22)/W17*100</f>
        <v>8.9390848759256443</v>
      </c>
    </row>
    <row r="23" spans="1:29" x14ac:dyDescent="0.3">
      <c r="A23" s="11"/>
      <c r="B23" s="8"/>
      <c r="C23" s="8"/>
      <c r="D23" s="7">
        <v>8.9715636609138897E-3</v>
      </c>
      <c r="E23" s="7">
        <v>8.95599779604387E-3</v>
      </c>
      <c r="F23" s="7">
        <v>5.2825940511078595E-4</v>
      </c>
      <c r="G23" s="7">
        <v>2.09110422659281E-2</v>
      </c>
      <c r="H23" s="7">
        <v>-2.1527123670084101E-2</v>
      </c>
      <c r="I23" s="8"/>
      <c r="J23" s="7">
        <f t="shared" ref="J23:J24" si="22">(D18-D23)/D18*100</f>
        <v>8.6021218525379304</v>
      </c>
      <c r="K23" s="7">
        <f t="shared" si="14"/>
        <v>8.6335982632726065</v>
      </c>
      <c r="L23" s="7">
        <f t="shared" si="15"/>
        <v>-2.0634249998935834</v>
      </c>
      <c r="M23" s="7">
        <f t="shared" si="16"/>
        <v>21.501586810517839</v>
      </c>
      <c r="N23" s="10">
        <f t="shared" si="17"/>
        <v>7.4880736268689949</v>
      </c>
      <c r="P23" s="11"/>
      <c r="Q23" s="8"/>
      <c r="R23" s="8"/>
      <c r="S23" s="8">
        <v>7.7005818681056999E-3</v>
      </c>
      <c r="T23" s="8">
        <v>7.6751697046618297E-3</v>
      </c>
      <c r="U23" s="8">
        <v>6.25084883867319E-4</v>
      </c>
      <c r="V23" s="8">
        <v>2.2200954711798601E-2</v>
      </c>
      <c r="W23" s="8">
        <v>-2.1557555184122699E-2</v>
      </c>
      <c r="X23" s="8"/>
      <c r="Y23" s="7">
        <f t="shared" ref="Y23:Y24" si="23">(S18-S23)/S18*100</f>
        <v>20.85072761953484</v>
      </c>
      <c r="Z23" s="7">
        <f t="shared" si="18"/>
        <v>20.963654444032528</v>
      </c>
      <c r="AA23" s="7">
        <f t="shared" si="19"/>
        <v>-4.9398564976659811</v>
      </c>
      <c r="AB23" s="7">
        <f t="shared" si="20"/>
        <v>16.65935662100777</v>
      </c>
      <c r="AC23" s="10">
        <f t="shared" si="21"/>
        <v>3.361842308700822</v>
      </c>
    </row>
    <row r="24" spans="1:29" x14ac:dyDescent="0.3">
      <c r="A24" s="11"/>
      <c r="B24" s="8"/>
      <c r="C24" s="8"/>
      <c r="D24" s="7">
        <v>8.8331288135303308E-3</v>
      </c>
      <c r="E24" s="7">
        <v>8.8269774115745606E-3</v>
      </c>
      <c r="F24" s="7">
        <v>3.2959734824819102E-4</v>
      </c>
      <c r="G24" s="7">
        <v>2.4850348779862998E-2</v>
      </c>
      <c r="H24" s="7">
        <v>-2.79894028654936E-2</v>
      </c>
      <c r="I24" s="8"/>
      <c r="J24" s="7">
        <f t="shared" si="22"/>
        <v>8.7758425908379962</v>
      </c>
      <c r="K24" s="7">
        <f t="shared" si="14"/>
        <v>8.7880308426639218</v>
      </c>
      <c r="L24" s="7">
        <f t="shared" si="15"/>
        <v>-1.4662399717931018</v>
      </c>
      <c r="M24" s="7">
        <f t="shared" si="16"/>
        <v>18.874657688512006</v>
      </c>
      <c r="N24" s="10">
        <f t="shared" si="17"/>
        <v>11.968108272011943</v>
      </c>
      <c r="P24" s="11"/>
      <c r="Q24" s="8"/>
      <c r="R24" s="8"/>
      <c r="S24" s="8">
        <v>8.0829240189168403E-3</v>
      </c>
      <c r="T24" s="8">
        <v>8.0785801397124692E-3</v>
      </c>
      <c r="U24" s="8">
        <v>2.6495966075246402E-4</v>
      </c>
      <c r="V24" s="8">
        <v>1.80725853484127E-2</v>
      </c>
      <c r="W24" s="8">
        <v>-2.2746474877198799E-2</v>
      </c>
      <c r="X24" s="8">
        <f>SQRT(Y22^2+Y23^2+Y24^2)</f>
        <v>32.406339840134656</v>
      </c>
      <c r="Y24" s="7">
        <f t="shared" si="23"/>
        <v>16.794380214312309</v>
      </c>
      <c r="Z24" s="7">
        <f t="shared" si="18"/>
        <v>16.805288291439986</v>
      </c>
      <c r="AA24" s="7">
        <f t="shared" si="19"/>
        <v>4.317534624925278</v>
      </c>
      <c r="AB24" s="7">
        <f t="shared" si="20"/>
        <v>41.001042446872013</v>
      </c>
      <c r="AC24" s="10">
        <f t="shared" si="21"/>
        <v>28.458094543645352</v>
      </c>
    </row>
    <row r="25" spans="1:29" x14ac:dyDescent="0.3">
      <c r="A25" s="1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9"/>
      <c r="P25" s="11"/>
      <c r="Q25" s="8"/>
      <c r="R25" s="12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</row>
    <row r="26" spans="1:29" x14ac:dyDescent="0.3">
      <c r="A26" s="11"/>
      <c r="B26" s="8"/>
      <c r="C26" s="12" t="s">
        <v>21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9"/>
      <c r="P26" s="11"/>
      <c r="Q26" s="8"/>
      <c r="R26" s="12" t="s">
        <v>21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</row>
    <row r="27" spans="1:29" x14ac:dyDescent="0.3">
      <c r="A27" s="11"/>
      <c r="B27" s="8"/>
      <c r="C27" s="8"/>
      <c r="D27" s="7">
        <v>9.9713671834835704E-3</v>
      </c>
      <c r="E27" s="7">
        <v>9.9093490428010106E-3</v>
      </c>
      <c r="F27" s="7">
        <v>-1.11038959639923E-3</v>
      </c>
      <c r="G27" s="7">
        <v>3.1128117203614001E-2</v>
      </c>
      <c r="H27" s="7">
        <v>-2.3184969787439301E-2</v>
      </c>
      <c r="I27" s="8"/>
      <c r="J27" s="7">
        <f>-(D22-D27)/D27*100</f>
        <v>5.3489822735852259</v>
      </c>
      <c r="K27" s="7">
        <f t="shared" ref="K27:K29" si="24">-(E22-E27)/E27*100</f>
        <v>5.4313227112379412</v>
      </c>
      <c r="L27" s="7">
        <f t="shared" ref="L27:L29" si="25">-(F22-F27)/F27*100</f>
        <v>-0.99338751992451313</v>
      </c>
      <c r="M27" s="7">
        <f t="shared" ref="M27:M29" si="26">-(G22-G27)/G27*100</f>
        <v>14.493293985980346</v>
      </c>
      <c r="N27" s="10">
        <f t="shared" ref="N27:N29" si="27">-(H22-H27)/H27*100</f>
        <v>0.52094874355340515</v>
      </c>
      <c r="P27" s="11"/>
      <c r="Q27" s="8"/>
      <c r="R27" s="8"/>
      <c r="S27" s="8">
        <v>1.00306566703503E-2</v>
      </c>
      <c r="T27" s="8">
        <v>9.9743648971624393E-3</v>
      </c>
      <c r="U27" s="8">
        <v>-1.0611871355690201E-3</v>
      </c>
      <c r="V27" s="8">
        <v>3.1128117203614001E-2</v>
      </c>
      <c r="W27" s="8">
        <v>-2.3184969787439301E-2</v>
      </c>
      <c r="X27" s="8"/>
      <c r="Y27" s="7">
        <f>-(S22-S27)/S27*100</f>
        <v>18.277709003556829</v>
      </c>
      <c r="Z27" s="7">
        <f t="shared" ref="Z27:Z29" si="28">-(T22-T27)/T27*100</f>
        <v>18.473720814717357</v>
      </c>
      <c r="AA27" s="7">
        <f t="shared" ref="AA27:AA29" si="29">-(U22-U27)/U27*100</f>
        <v>2.5039324728858778</v>
      </c>
      <c r="AB27" s="7">
        <f t="shared" ref="AB27:AB29" si="30">-(V22-V27)/V27*100</f>
        <v>22.22145665337516</v>
      </c>
      <c r="AC27" s="10">
        <f t="shared" ref="AC27:AC29" si="31">-(W22-W27)/W27*100</f>
        <v>8.9642543354607902</v>
      </c>
    </row>
    <row r="28" spans="1:29" x14ac:dyDescent="0.3">
      <c r="A28" s="11"/>
      <c r="B28" s="8"/>
      <c r="C28" s="8"/>
      <c r="D28" s="7">
        <v>9.8182313893563598E-3</v>
      </c>
      <c r="E28" s="7">
        <v>9.8045777449309104E-3</v>
      </c>
      <c r="F28" s="7">
        <v>5.1761265300218301E-4</v>
      </c>
      <c r="G28" s="7">
        <v>2.66515272018709E-2</v>
      </c>
      <c r="H28" s="7">
        <v>-2.32780069041836E-2</v>
      </c>
      <c r="I28" s="8"/>
      <c r="J28" s="7">
        <f t="shared" ref="J28:J29" si="32">-(D23-D28)/D28*100</f>
        <v>8.6234240655635421</v>
      </c>
      <c r="K28" s="7">
        <f t="shared" si="24"/>
        <v>8.6549362039152271</v>
      </c>
      <c r="L28" s="7">
        <f t="shared" si="25"/>
        <v>-2.0568956432674455</v>
      </c>
      <c r="M28" s="7">
        <f t="shared" si="26"/>
        <v>21.539046871354621</v>
      </c>
      <c r="N28" s="10">
        <f t="shared" si="27"/>
        <v>7.5216200480842028</v>
      </c>
      <c r="P28" s="11"/>
      <c r="Q28" s="8"/>
      <c r="R28" s="8"/>
      <c r="S28" s="8">
        <v>9.7314266531033904E-3</v>
      </c>
      <c r="T28" s="8">
        <v>9.7131747367629803E-3</v>
      </c>
      <c r="U28" s="8">
        <v>5.9573587926232399E-4</v>
      </c>
      <c r="V28" s="8">
        <v>2.66515272018709E-2</v>
      </c>
      <c r="W28" s="8">
        <v>-2.2317073444980299E-2</v>
      </c>
      <c r="X28" s="8"/>
      <c r="Y28" s="7">
        <f t="shared" ref="Y28:Y29" si="33">-(S23-S28)/S28*100</f>
        <v>20.868931734177394</v>
      </c>
      <c r="Z28" s="7">
        <f t="shared" si="28"/>
        <v>20.981863163519463</v>
      </c>
      <c r="AA28" s="7">
        <f t="shared" si="29"/>
        <v>-4.926512843466254</v>
      </c>
      <c r="AB28" s="7">
        <f t="shared" si="30"/>
        <v>16.699127432216624</v>
      </c>
      <c r="AC28" s="10">
        <f t="shared" si="31"/>
        <v>3.4033058265013501</v>
      </c>
    </row>
    <row r="29" spans="1:29" ht="14.5" thickBot="1" x14ac:dyDescent="0.35">
      <c r="A29" s="14"/>
      <c r="B29" s="15"/>
      <c r="C29" s="15"/>
      <c r="D29" s="16">
        <v>9.6853776760885708E-3</v>
      </c>
      <c r="E29" s="16">
        <v>9.6799306454495096E-3</v>
      </c>
      <c r="F29" s="16">
        <v>3.24782123526387E-4</v>
      </c>
      <c r="G29" s="16">
        <v>3.06480880757539E-2</v>
      </c>
      <c r="H29" s="16">
        <v>-3.18134790208335E-2</v>
      </c>
      <c r="I29" s="15"/>
      <c r="J29" s="16">
        <f t="shared" si="32"/>
        <v>8.7993353595522343</v>
      </c>
      <c r="K29" s="16">
        <f t="shared" si="24"/>
        <v>8.8115634823883617</v>
      </c>
      <c r="L29" s="16">
        <f t="shared" si="25"/>
        <v>-1.482601526685567</v>
      </c>
      <c r="M29" s="16">
        <f t="shared" si="26"/>
        <v>18.917132062399574</v>
      </c>
      <c r="N29" s="17">
        <f t="shared" si="27"/>
        <v>12.020301686702201</v>
      </c>
      <c r="P29" s="14"/>
      <c r="Q29" s="15"/>
      <c r="R29" s="15"/>
      <c r="S29" s="15">
        <v>9.7168905392004592E-3</v>
      </c>
      <c r="T29" s="15">
        <v>9.7129461006978095E-3</v>
      </c>
      <c r="U29" s="15">
        <v>2.7683893465790598E-4</v>
      </c>
      <c r="V29" s="15">
        <v>3.06480880757539E-2</v>
      </c>
      <c r="W29" s="15">
        <v>-3.18134790208335E-2</v>
      </c>
      <c r="X29" s="15"/>
      <c r="Y29" s="16">
        <f t="shared" si="33"/>
        <v>16.815734557179312</v>
      </c>
      <c r="Z29" s="16">
        <f t="shared" si="28"/>
        <v>16.826675902874847</v>
      </c>
      <c r="AA29" s="16">
        <f t="shared" si="29"/>
        <v>4.2910416196050445</v>
      </c>
      <c r="AB29" s="16">
        <f t="shared" si="30"/>
        <v>41.031932224476485</v>
      </c>
      <c r="AC29" s="17">
        <f t="shared" si="31"/>
        <v>28.5005111754582</v>
      </c>
    </row>
    <row r="30" spans="1:29" ht="14.5" thickBot="1" x14ac:dyDescent="0.35"/>
    <row r="31" spans="1:29" x14ac:dyDescent="0.3">
      <c r="A31" s="2"/>
      <c r="B31" s="3"/>
      <c r="C31" s="4" t="s">
        <v>0</v>
      </c>
      <c r="D31" s="4" t="s">
        <v>9</v>
      </c>
      <c r="E31" s="4" t="s">
        <v>10</v>
      </c>
      <c r="F31" s="4" t="s">
        <v>11</v>
      </c>
      <c r="G31" s="4" t="s">
        <v>12</v>
      </c>
      <c r="H31" s="4" t="s">
        <v>13</v>
      </c>
      <c r="I31" s="3"/>
      <c r="J31" s="3"/>
      <c r="K31" s="3"/>
      <c r="L31" s="3"/>
      <c r="M31" s="3"/>
      <c r="N31" s="5"/>
      <c r="P31" s="2"/>
      <c r="Q31" s="3"/>
      <c r="R31" s="4" t="s">
        <v>0</v>
      </c>
      <c r="S31" s="4" t="s">
        <v>9</v>
      </c>
      <c r="T31" s="4" t="s">
        <v>10</v>
      </c>
      <c r="U31" s="4" t="s">
        <v>11</v>
      </c>
      <c r="V31" s="4" t="s">
        <v>12</v>
      </c>
      <c r="W31" s="4" t="s">
        <v>13</v>
      </c>
      <c r="X31" s="3"/>
      <c r="Y31" s="3"/>
      <c r="Z31" s="3"/>
      <c r="AA31" s="3"/>
      <c r="AB31" s="3"/>
      <c r="AC31" s="5"/>
    </row>
    <row r="32" spans="1:29" x14ac:dyDescent="0.3">
      <c r="A32" s="6" t="s">
        <v>8</v>
      </c>
      <c r="B32" s="7">
        <v>4</v>
      </c>
      <c r="C32" s="7"/>
      <c r="D32" s="7">
        <v>9.9553617441967505E-3</v>
      </c>
      <c r="E32" s="7">
        <v>9.88996247085034E-3</v>
      </c>
      <c r="F32" s="7">
        <v>-1.1392408801426E-3</v>
      </c>
      <c r="G32" s="7">
        <v>3.1109530113090301E-2</v>
      </c>
      <c r="H32" s="7">
        <v>-2.3178561405115299E-2</v>
      </c>
      <c r="I32" s="8"/>
      <c r="J32" s="8"/>
      <c r="K32" s="8"/>
      <c r="L32" s="8"/>
      <c r="M32" s="8"/>
      <c r="N32" s="9"/>
      <c r="P32" s="6" t="s">
        <v>8</v>
      </c>
      <c r="Q32" s="7">
        <v>9</v>
      </c>
      <c r="R32" s="8"/>
      <c r="S32" s="8">
        <v>1.00537792701723E-2</v>
      </c>
      <c r="T32" s="8">
        <v>9.9961073073579192E-3</v>
      </c>
      <c r="U32" s="8">
        <v>-1.0753214929181301E-3</v>
      </c>
      <c r="V32" s="8">
        <v>3.1109530113090301E-2</v>
      </c>
      <c r="W32" s="8">
        <v>-2.3178561405115299E-2</v>
      </c>
      <c r="X32" s="8"/>
      <c r="Y32" s="8"/>
      <c r="Z32" s="8"/>
      <c r="AA32" s="8"/>
      <c r="AB32" s="8"/>
      <c r="AC32" s="9"/>
    </row>
    <row r="33" spans="1:29" x14ac:dyDescent="0.3">
      <c r="A33" s="6" t="s">
        <v>6</v>
      </c>
      <c r="B33" s="7">
        <v>1E-3</v>
      </c>
      <c r="C33" s="7"/>
      <c r="D33" s="7">
        <v>9.85670090082638E-3</v>
      </c>
      <c r="E33" s="7">
        <v>9.8471545709970607E-3</v>
      </c>
      <c r="F33" s="7">
        <v>4.3370439615403398E-4</v>
      </c>
      <c r="G33" s="7">
        <v>2.6638808883247499E-2</v>
      </c>
      <c r="H33" s="7">
        <v>-2.3269565897112699E-2</v>
      </c>
      <c r="I33" s="8"/>
      <c r="J33" s="8"/>
      <c r="K33" s="8"/>
      <c r="L33" s="8"/>
      <c r="M33" s="8"/>
      <c r="N33" s="9"/>
      <c r="P33" s="6" t="s">
        <v>6</v>
      </c>
      <c r="Q33" s="7">
        <v>1E-3</v>
      </c>
      <c r="R33" s="8"/>
      <c r="S33" s="8">
        <v>9.7536417578709903E-3</v>
      </c>
      <c r="T33" s="8">
        <v>9.7346234907882204E-3</v>
      </c>
      <c r="U33" s="8">
        <v>6.0879638096719496E-4</v>
      </c>
      <c r="V33" s="8">
        <v>2.6638808883247499E-2</v>
      </c>
      <c r="W33" s="8">
        <v>-2.2307498093026699E-2</v>
      </c>
      <c r="X33" s="8"/>
      <c r="Y33" s="8"/>
      <c r="Z33" s="8"/>
      <c r="AA33" s="8"/>
      <c r="AB33" s="8"/>
      <c r="AC33" s="9"/>
    </row>
    <row r="34" spans="1:29" x14ac:dyDescent="0.3">
      <c r="A34" s="6" t="s">
        <v>7</v>
      </c>
      <c r="B34" s="7">
        <v>0.01</v>
      </c>
      <c r="C34" s="7"/>
      <c r="D34" s="7">
        <v>9.6856532696058695E-3</v>
      </c>
      <c r="E34" s="7">
        <v>9.6783803896065296E-3</v>
      </c>
      <c r="F34" s="7">
        <v>3.75276289027866E-4</v>
      </c>
      <c r="G34" s="7">
        <v>3.0632041815549901E-2</v>
      </c>
      <c r="H34" s="7">
        <v>-3.1794617059893199E-2</v>
      </c>
      <c r="I34" s="8"/>
      <c r="J34" s="8"/>
      <c r="K34" s="8"/>
      <c r="L34" s="8"/>
      <c r="M34" s="8"/>
      <c r="N34" s="9"/>
      <c r="P34" s="6" t="s">
        <v>7</v>
      </c>
      <c r="Q34" s="7">
        <v>0.01</v>
      </c>
      <c r="R34" s="8"/>
      <c r="S34" s="8">
        <v>9.7291877002430999E-3</v>
      </c>
      <c r="T34" s="8">
        <v>9.7242079090347506E-3</v>
      </c>
      <c r="U34" s="8">
        <v>3.1124564001379498E-4</v>
      </c>
      <c r="V34" s="8">
        <v>3.0632041815549901E-2</v>
      </c>
      <c r="W34" s="8">
        <v>-3.1794617059893199E-2</v>
      </c>
      <c r="X34" s="8"/>
      <c r="Y34" s="8"/>
      <c r="Z34" s="8"/>
      <c r="AA34" s="8"/>
      <c r="AB34" s="8"/>
      <c r="AC34" s="9"/>
    </row>
    <row r="35" spans="1:29" ht="14.5" x14ac:dyDescent="0.3">
      <c r="A35" s="11"/>
      <c r="B35" s="8"/>
      <c r="C35" s="7"/>
      <c r="D35" s="7"/>
      <c r="E35" s="7"/>
      <c r="F35" s="7"/>
      <c r="G35" s="7"/>
      <c r="H35" s="7"/>
      <c r="I35" s="8"/>
      <c r="J35" s="127" t="s">
        <v>20</v>
      </c>
      <c r="K35" s="127"/>
      <c r="L35" s="127"/>
      <c r="M35" s="7"/>
      <c r="N35" s="10"/>
      <c r="P35" s="11"/>
      <c r="Q35" s="8"/>
      <c r="R35" s="7"/>
      <c r="S35" s="7"/>
      <c r="T35" s="7"/>
      <c r="U35" s="7"/>
      <c r="V35" s="8"/>
      <c r="W35" s="8"/>
      <c r="X35" s="8"/>
      <c r="Y35" s="18" t="s">
        <v>20</v>
      </c>
      <c r="Z35" s="18"/>
      <c r="AA35" s="18"/>
      <c r="AB35" s="7"/>
      <c r="AC35" s="10"/>
    </row>
    <row r="36" spans="1:29" x14ac:dyDescent="0.3">
      <c r="A36" s="11"/>
      <c r="B36" s="8"/>
      <c r="C36" s="12" t="s">
        <v>14</v>
      </c>
      <c r="D36" s="12" t="s">
        <v>15</v>
      </c>
      <c r="E36" s="12" t="s">
        <v>16</v>
      </c>
      <c r="F36" s="12" t="s">
        <v>17</v>
      </c>
      <c r="G36" s="12" t="s">
        <v>18</v>
      </c>
      <c r="H36" s="12" t="s">
        <v>19</v>
      </c>
      <c r="I36" s="8"/>
      <c r="J36" s="12" t="s">
        <v>1</v>
      </c>
      <c r="K36" s="12" t="s">
        <v>2</v>
      </c>
      <c r="L36" s="12" t="s">
        <v>3</v>
      </c>
      <c r="M36" s="12" t="s">
        <v>4</v>
      </c>
      <c r="N36" s="13" t="s">
        <v>5</v>
      </c>
      <c r="P36" s="11"/>
      <c r="Q36" s="8"/>
      <c r="R36" s="12" t="s">
        <v>14</v>
      </c>
      <c r="S36" s="12" t="s">
        <v>15</v>
      </c>
      <c r="T36" s="12" t="s">
        <v>16</v>
      </c>
      <c r="U36" s="12" t="s">
        <v>17</v>
      </c>
      <c r="V36" s="12" t="s">
        <v>18</v>
      </c>
      <c r="W36" s="12" t="s">
        <v>19</v>
      </c>
      <c r="X36" s="8"/>
      <c r="Y36" s="12" t="s">
        <v>1</v>
      </c>
      <c r="Z36" s="12" t="s">
        <v>2</v>
      </c>
      <c r="AA36" s="12" t="s">
        <v>3</v>
      </c>
      <c r="AB36" s="12" t="s">
        <v>4</v>
      </c>
      <c r="AC36" s="13" t="s">
        <v>5</v>
      </c>
    </row>
    <row r="37" spans="1:29" x14ac:dyDescent="0.3">
      <c r="A37" s="11"/>
      <c r="B37" s="8"/>
      <c r="C37" s="7"/>
      <c r="D37" s="7">
        <v>9.8363093522886302E-3</v>
      </c>
      <c r="E37" s="7">
        <v>9.7702763876437206E-3</v>
      </c>
      <c r="F37" s="7">
        <v>-1.13784049100583E-3</v>
      </c>
      <c r="G37" s="7">
        <v>3.0753852209908599E-2</v>
      </c>
      <c r="H37" s="7">
        <v>-2.32281730036712E-2</v>
      </c>
      <c r="I37" s="8"/>
      <c r="J37" s="7">
        <f>(D32-D37)/D32*100</f>
        <v>1.1958620386398224</v>
      </c>
      <c r="K37" s="7">
        <f t="shared" ref="K37:K39" si="34">(E32-E37)/E32*100</f>
        <v>1.2101773243263769</v>
      </c>
      <c r="L37" s="7">
        <f t="shared" ref="L37:L39" si="35">(F32-F37)/F32*100</f>
        <v>0.12292300611568235</v>
      </c>
      <c r="M37" s="7">
        <f t="shared" ref="M37:M39" si="36">(G32-G37)/G32*100</f>
        <v>1.1433085034995087</v>
      </c>
      <c r="N37" s="10">
        <f t="shared" ref="N37:N39" si="37">(H32-H37)/H32*100</f>
        <v>-0.21404088756324602</v>
      </c>
      <c r="P37" s="11"/>
      <c r="Q37" s="8"/>
      <c r="R37" s="8"/>
      <c r="S37" s="8">
        <v>7.9678823632665392E-3</v>
      </c>
      <c r="T37" s="8">
        <v>7.8995244115764394E-3</v>
      </c>
      <c r="U37" s="8">
        <v>-1.0414717594644199E-3</v>
      </c>
      <c r="V37" s="8">
        <v>2.1272013640277899E-2</v>
      </c>
      <c r="W37" s="8">
        <v>-2.1354755735986799E-2</v>
      </c>
      <c r="X37" s="8"/>
      <c r="Y37" s="7">
        <f>(S32-S37)/S32*100</f>
        <v>20.7473911138494</v>
      </c>
      <c r="Z37" s="7">
        <f t="shared" ref="Z37:Z39" si="38">(T32-T37)/T32*100</f>
        <v>20.973993488827698</v>
      </c>
      <c r="AA37" s="7">
        <f t="shared" ref="AA37:AA39" si="39">(U32-U37)/U32*100</f>
        <v>3.1478710019876193</v>
      </c>
      <c r="AB37" s="7">
        <f t="shared" ref="AB37:AB39" si="40">(V32-V37)/V32*100</f>
        <v>31.6221956328198</v>
      </c>
      <c r="AC37" s="10">
        <f t="shared" ref="AC37:AC39" si="41">(W32-W37)/W32*100</f>
        <v>7.868502437454997</v>
      </c>
    </row>
    <row r="38" spans="1:29" x14ac:dyDescent="0.3">
      <c r="A38" s="11"/>
      <c r="B38" s="8"/>
      <c r="C38" s="7"/>
      <c r="D38" s="7">
        <v>9.4678620776367899E-3</v>
      </c>
      <c r="E38" s="7">
        <v>9.4575619217269098E-3</v>
      </c>
      <c r="F38" s="7">
        <v>4.41514232900914E-4</v>
      </c>
      <c r="G38" s="7">
        <v>2.4322990739816301E-2</v>
      </c>
      <c r="H38" s="7">
        <v>-2.3186812014698299E-2</v>
      </c>
      <c r="I38" s="8"/>
      <c r="J38" s="7">
        <f t="shared" ref="J38:J39" si="42">(D33-D38)/D33*100</f>
        <v>3.9449185594846456</v>
      </c>
      <c r="K38" s="7">
        <f t="shared" si="34"/>
        <v>3.9563982311968853</v>
      </c>
      <c r="L38" s="7">
        <f t="shared" si="35"/>
        <v>-1.8007280572056461</v>
      </c>
      <c r="M38" s="7">
        <f t="shared" si="36"/>
        <v>8.6933997446393345</v>
      </c>
      <c r="N38" s="10">
        <f t="shared" si="37"/>
        <v>0.35563139759589596</v>
      </c>
      <c r="P38" s="11"/>
      <c r="Q38" s="8"/>
      <c r="R38" s="8"/>
      <c r="S38" s="8">
        <v>7.2669186810718602E-3</v>
      </c>
      <c r="T38" s="8">
        <v>7.2421286741771304E-3</v>
      </c>
      <c r="U38" s="8">
        <v>5.9973276046301305E-4</v>
      </c>
      <c r="V38" s="8">
        <v>2.0909680585088401E-2</v>
      </c>
      <c r="W38" s="8">
        <v>-2.14838840497877E-2</v>
      </c>
      <c r="X38" s="8"/>
      <c r="Y38" s="7">
        <f t="shared" ref="Y38:Y39" si="43">(S33-S38)/S33*100</f>
        <v>25.495329216827088</v>
      </c>
      <c r="Z38" s="7">
        <f t="shared" si="38"/>
        <v>25.604429580350114</v>
      </c>
      <c r="AA38" s="7">
        <f t="shared" si="39"/>
        <v>1.4887770012335706</v>
      </c>
      <c r="AB38" s="7">
        <f t="shared" si="40"/>
        <v>21.506698453630964</v>
      </c>
      <c r="AC38" s="10">
        <f t="shared" si="41"/>
        <v>3.6920950964754775</v>
      </c>
    </row>
    <row r="39" spans="1:29" x14ac:dyDescent="0.3">
      <c r="A39" s="11"/>
      <c r="B39" s="8"/>
      <c r="C39" s="7"/>
      <c r="D39" s="7">
        <v>9.3821913859819597E-3</v>
      </c>
      <c r="E39" s="7">
        <v>9.3748419145094995E-3</v>
      </c>
      <c r="F39" s="7">
        <v>3.7128732963819102E-4</v>
      </c>
      <c r="G39" s="7">
        <v>2.98256913266054E-2</v>
      </c>
      <c r="H39" s="7">
        <v>-3.0630551924439999E-2</v>
      </c>
      <c r="I39" s="8"/>
      <c r="J39" s="7">
        <f t="shared" si="42"/>
        <v>3.1331070313676253</v>
      </c>
      <c r="K39" s="7">
        <f t="shared" si="34"/>
        <v>3.136252791045449</v>
      </c>
      <c r="L39" s="7">
        <f t="shared" si="35"/>
        <v>1.0629393612924958</v>
      </c>
      <c r="M39" s="7">
        <f t="shared" si="36"/>
        <v>2.6323759082072304</v>
      </c>
      <c r="N39" s="10">
        <f t="shared" si="37"/>
        <v>3.6612019363541588</v>
      </c>
      <c r="P39" s="11"/>
      <c r="Q39" s="8"/>
      <c r="R39" s="8"/>
      <c r="S39" s="8">
        <v>7.9727469901235606E-3</v>
      </c>
      <c r="T39" s="8">
        <v>7.9667052963414905E-3</v>
      </c>
      <c r="U39" s="8">
        <v>3.10324491087334E-4</v>
      </c>
      <c r="V39" s="8">
        <v>2.2201458171143201E-2</v>
      </c>
      <c r="W39" s="8">
        <v>-2.2516473261211201E-2</v>
      </c>
      <c r="X39" s="8"/>
      <c r="Y39" s="7">
        <f t="shared" si="43"/>
        <v>18.053313022994217</v>
      </c>
      <c r="Z39" s="7">
        <f t="shared" si="38"/>
        <v>18.073478365886917</v>
      </c>
      <c r="AA39" s="7">
        <f t="shared" si="39"/>
        <v>0.29595560805932991</v>
      </c>
      <c r="AB39" s="7">
        <f t="shared" si="40"/>
        <v>27.522108043503124</v>
      </c>
      <c r="AC39" s="10">
        <f t="shared" si="41"/>
        <v>29.181492518699841</v>
      </c>
    </row>
    <row r="40" spans="1:29" x14ac:dyDescent="0.3">
      <c r="A40" s="11"/>
      <c r="B40" s="8"/>
      <c r="C40" s="7"/>
      <c r="D40" s="7"/>
      <c r="E40" s="7"/>
      <c r="F40" s="7"/>
      <c r="G40" s="7"/>
      <c r="H40" s="7"/>
      <c r="I40" s="8"/>
      <c r="J40" s="8"/>
      <c r="K40" s="8"/>
      <c r="L40" s="8"/>
      <c r="M40" s="8"/>
      <c r="N40" s="9"/>
      <c r="P40" s="11"/>
      <c r="Q40" s="8"/>
      <c r="R40" s="12"/>
      <c r="S40" s="8"/>
      <c r="T40" s="8"/>
      <c r="U40" s="8"/>
      <c r="V40" s="8"/>
      <c r="W40" s="8"/>
      <c r="X40" s="8"/>
      <c r="Y40" s="8"/>
      <c r="Z40" s="8"/>
      <c r="AA40" s="8"/>
      <c r="AB40" s="8"/>
      <c r="AC40" s="9"/>
    </row>
    <row r="41" spans="1:29" x14ac:dyDescent="0.3">
      <c r="A41" s="11"/>
      <c r="B41" s="8"/>
      <c r="C41" s="7" t="s">
        <v>21</v>
      </c>
      <c r="D41" s="7"/>
      <c r="E41" s="7"/>
      <c r="F41" s="7"/>
      <c r="G41" s="7"/>
      <c r="H41" s="7"/>
      <c r="I41" s="8"/>
      <c r="J41" s="8"/>
      <c r="K41" s="8"/>
      <c r="L41" s="8"/>
      <c r="M41" s="8"/>
      <c r="N41" s="9"/>
      <c r="P41" s="11"/>
      <c r="Q41" s="8"/>
      <c r="R41" s="12" t="s">
        <v>21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9"/>
    </row>
    <row r="42" spans="1:29" x14ac:dyDescent="0.3">
      <c r="A42" s="11"/>
      <c r="B42" s="8"/>
      <c r="C42" s="7"/>
      <c r="D42" s="7">
        <v>9.9577173805134207E-3</v>
      </c>
      <c r="E42" s="7">
        <v>9.8923188482967703E-3</v>
      </c>
      <c r="F42" s="7">
        <v>-1.139369665127E-3</v>
      </c>
      <c r="G42" s="7">
        <v>3.1128117203614001E-2</v>
      </c>
      <c r="H42" s="7">
        <v>-2.3184969787439301E-2</v>
      </c>
      <c r="I42" s="8"/>
      <c r="J42" s="7">
        <f>-(D37-D42)/D42*100</f>
        <v>1.2192355294435027</v>
      </c>
      <c r="K42" s="7">
        <f t="shared" ref="K42:K44" si="44">-(E37-E42)/E42*100</f>
        <v>1.2337093306900699</v>
      </c>
      <c r="L42" s="7">
        <f t="shared" ref="L42:L44" si="45">-(F37-F42)/F42*100</f>
        <v>0.13421229017885256</v>
      </c>
      <c r="M42" s="7">
        <f t="shared" ref="M42:M44" si="46">-(G37-G42)/G42*100</f>
        <v>1.2023373956647443</v>
      </c>
      <c r="N42" s="10">
        <f t="shared" ref="N42:N44" si="47">-(H37-H42)/H42*100</f>
        <v>-0.18634148169261291</v>
      </c>
      <c r="P42" s="11"/>
      <c r="Q42" s="8"/>
      <c r="R42" s="8"/>
      <c r="S42" s="8">
        <v>1.0056162986043501E-2</v>
      </c>
      <c r="T42" s="8">
        <v>9.9984924164785004E-3</v>
      </c>
      <c r="U42" s="8">
        <v>-1.0754363763110001E-3</v>
      </c>
      <c r="V42" s="8">
        <v>3.1128117203614001E-2</v>
      </c>
      <c r="W42" s="8">
        <v>-2.3184969787439301E-2</v>
      </c>
      <c r="X42" s="8"/>
      <c r="Y42" s="7">
        <f>-(S37-S42)/S42*100</f>
        <v>20.76617717587904</v>
      </c>
      <c r="Z42" s="7">
        <f t="shared" ref="Z42:Z44" si="48">-(T37-T42)/T42*100</f>
        <v>20.99284489572403</v>
      </c>
      <c r="AA42" s="7">
        <f t="shared" ref="AA42:AA44" si="49">-(U37-U42)/U42*100</f>
        <v>3.1582172218394531</v>
      </c>
      <c r="AB42" s="7">
        <f t="shared" ref="AB42:AB44" si="50">-(V37-V42)/V42*100</f>
        <v>31.663025099994801</v>
      </c>
      <c r="AC42" s="10">
        <f t="shared" ref="AC42:AC44" si="51">-(W37-W42)/W42*100</f>
        <v>7.8939678085931329</v>
      </c>
    </row>
    <row r="43" spans="1:29" x14ac:dyDescent="0.3">
      <c r="A43" s="11"/>
      <c r="B43" s="8"/>
      <c r="C43" s="7"/>
      <c r="D43" s="7">
        <v>9.8589946649522107E-3</v>
      </c>
      <c r="E43" s="7">
        <v>9.8494498301743508E-3</v>
      </c>
      <c r="F43" s="7">
        <v>4.3372093151527303E-4</v>
      </c>
      <c r="G43" s="7">
        <v>2.66515272018709E-2</v>
      </c>
      <c r="H43" s="7">
        <v>-2.32780069041836E-2</v>
      </c>
      <c r="I43" s="8"/>
      <c r="J43" s="7">
        <f t="shared" ref="J43:J44" si="52">-(D38-D43)/D43*100</f>
        <v>3.9672664466069754</v>
      </c>
      <c r="K43" s="7">
        <f t="shared" si="44"/>
        <v>3.978779680128631</v>
      </c>
      <c r="L43" s="7">
        <f t="shared" si="45"/>
        <v>-1.7968469629569945</v>
      </c>
      <c r="M43" s="7">
        <f t="shared" si="46"/>
        <v>8.7369719731901085</v>
      </c>
      <c r="N43" s="10">
        <f t="shared" si="47"/>
        <v>0.3917641654660341</v>
      </c>
      <c r="P43" s="11"/>
      <c r="Q43" s="8"/>
      <c r="R43" s="8"/>
      <c r="S43" s="8">
        <v>9.7558859916644005E-3</v>
      </c>
      <c r="T43" s="8">
        <v>9.7368673322919697E-3</v>
      </c>
      <c r="U43" s="8">
        <v>6.0887275821727E-4</v>
      </c>
      <c r="V43" s="8">
        <v>2.66515272018709E-2</v>
      </c>
      <c r="W43" s="8">
        <v>-2.2317073444980299E-2</v>
      </c>
      <c r="X43" s="8"/>
      <c r="Y43" s="7">
        <f t="shared" ref="Y43:Y44" si="53">-(S38-S43)/S43*100</f>
        <v>25.512468193244136</v>
      </c>
      <c r="Z43" s="7">
        <f t="shared" si="48"/>
        <v>25.621573890003909</v>
      </c>
      <c r="AA43" s="7">
        <f t="shared" si="49"/>
        <v>1.5011342897025188</v>
      </c>
      <c r="AB43" s="7">
        <f t="shared" si="50"/>
        <v>21.544156075151406</v>
      </c>
      <c r="AC43" s="10">
        <f t="shared" si="51"/>
        <v>3.7334169161862274</v>
      </c>
    </row>
    <row r="44" spans="1:29" ht="14.5" thickBot="1" x14ac:dyDescent="0.35">
      <c r="A44" s="14"/>
      <c r="B44" s="15"/>
      <c r="C44" s="16"/>
      <c r="D44" s="16">
        <v>9.6881451847348303E-3</v>
      </c>
      <c r="E44" s="16">
        <v>9.6808757885811295E-3</v>
      </c>
      <c r="F44" s="16">
        <v>3.7523470863486997E-4</v>
      </c>
      <c r="G44" s="16">
        <v>3.06480880757539E-2</v>
      </c>
      <c r="H44" s="16">
        <v>-3.18134790208335E-2</v>
      </c>
      <c r="I44" s="15"/>
      <c r="J44" s="16">
        <f t="shared" si="52"/>
        <v>3.1580224379270043</v>
      </c>
      <c r="K44" s="16">
        <f t="shared" si="44"/>
        <v>3.161220955159922</v>
      </c>
      <c r="L44" s="16">
        <f t="shared" si="45"/>
        <v>1.0519759781923668</v>
      </c>
      <c r="M44" s="16">
        <f t="shared" si="46"/>
        <v>2.6833541691597671</v>
      </c>
      <c r="N44" s="17">
        <f t="shared" si="47"/>
        <v>3.7183204503312721</v>
      </c>
      <c r="P44" s="14"/>
      <c r="Q44" s="15"/>
      <c r="R44" s="15"/>
      <c r="S44" s="15">
        <v>9.7316902540858508E-3</v>
      </c>
      <c r="T44" s="15">
        <v>9.7267141853353608E-3</v>
      </c>
      <c r="U44" s="15">
        <v>3.1116934017562002E-4</v>
      </c>
      <c r="V44" s="15">
        <v>3.06480880757539E-2</v>
      </c>
      <c r="W44" s="15">
        <v>-3.18134790208335E-2</v>
      </c>
      <c r="X44" s="15"/>
      <c r="Y44" s="16">
        <f t="shared" si="53"/>
        <v>18.074386032002998</v>
      </c>
      <c r="Z44" s="16">
        <f t="shared" si="48"/>
        <v>18.09458832097047</v>
      </c>
      <c r="AA44" s="16">
        <f t="shared" si="49"/>
        <v>0.27150781880026958</v>
      </c>
      <c r="AB44" s="16">
        <f t="shared" si="50"/>
        <v>27.56005491674679</v>
      </c>
      <c r="AC44" s="17">
        <f t="shared" si="51"/>
        <v>29.2234802535555</v>
      </c>
    </row>
    <row r="45" spans="1:29" ht="14.5" thickBot="1" x14ac:dyDescent="0.35"/>
    <row r="46" spans="1:29" x14ac:dyDescent="0.3">
      <c r="P46" s="2"/>
      <c r="Q46" s="3"/>
      <c r="R46" s="4" t="s">
        <v>0</v>
      </c>
      <c r="S46" s="4" t="s">
        <v>9</v>
      </c>
      <c r="T46" s="4" t="s">
        <v>10</v>
      </c>
      <c r="U46" s="4" t="s">
        <v>11</v>
      </c>
      <c r="V46" s="4" t="s">
        <v>12</v>
      </c>
      <c r="W46" s="4" t="s">
        <v>13</v>
      </c>
      <c r="X46" s="3"/>
      <c r="Y46" s="3"/>
      <c r="Z46" s="3"/>
      <c r="AA46" s="3"/>
      <c r="AB46" s="3"/>
      <c r="AC46" s="5"/>
    </row>
    <row r="47" spans="1:29" x14ac:dyDescent="0.3">
      <c r="P47" s="6" t="s">
        <v>8</v>
      </c>
      <c r="Q47" s="7">
        <v>10</v>
      </c>
      <c r="R47" s="8"/>
      <c r="S47" s="8">
        <v>1.0067054427951101E-2</v>
      </c>
      <c r="T47" s="8">
        <v>1.00128114977337E-2</v>
      </c>
      <c r="U47" s="8">
        <v>-1.04364302622207E-3</v>
      </c>
      <c r="V47" s="8">
        <v>3.1109530113090301E-2</v>
      </c>
      <c r="W47" s="8">
        <v>-2.3178561405115299E-2</v>
      </c>
      <c r="X47" s="8"/>
      <c r="Y47" s="8"/>
      <c r="Z47" s="8"/>
      <c r="AA47" s="8"/>
      <c r="AB47" s="8"/>
      <c r="AC47" s="9"/>
    </row>
    <row r="48" spans="1:29" x14ac:dyDescent="0.3">
      <c r="P48" s="6" t="s">
        <v>6</v>
      </c>
      <c r="Q48" s="7">
        <v>1E-3</v>
      </c>
      <c r="R48" s="8"/>
      <c r="S48" s="8">
        <v>9.7788832730416695E-3</v>
      </c>
      <c r="T48" s="8">
        <v>9.7601101919514606E-3</v>
      </c>
      <c r="U48" s="8">
        <v>6.05646025941996E-4</v>
      </c>
      <c r="V48" s="8">
        <v>2.6638808883247499E-2</v>
      </c>
      <c r="W48" s="8">
        <v>-2.2307498093026699E-2</v>
      </c>
      <c r="X48" s="8"/>
      <c r="Y48" s="8"/>
      <c r="Z48" s="8"/>
      <c r="AA48" s="8"/>
      <c r="AB48" s="8"/>
      <c r="AC48" s="9"/>
    </row>
    <row r="49" spans="16:29" x14ac:dyDescent="0.3">
      <c r="P49" s="6" t="s">
        <v>7</v>
      </c>
      <c r="Q49" s="7">
        <v>0.01</v>
      </c>
      <c r="R49" s="8"/>
      <c r="S49" s="8">
        <v>9.7521723993022804E-3</v>
      </c>
      <c r="T49" s="8">
        <v>9.7466153524447593E-3</v>
      </c>
      <c r="U49" s="8">
        <v>3.2917423532397298E-4</v>
      </c>
      <c r="V49" s="8">
        <v>3.0632041815549901E-2</v>
      </c>
      <c r="W49" s="8">
        <v>-3.1794617059893199E-2</v>
      </c>
      <c r="X49" s="8"/>
      <c r="Y49" s="8"/>
      <c r="Z49" s="8"/>
      <c r="AA49" s="8"/>
      <c r="AB49" s="8"/>
      <c r="AC49" s="9"/>
    </row>
    <row r="50" spans="16:29" ht="14.5" x14ac:dyDescent="0.3">
      <c r="P50" s="11"/>
      <c r="Q50" s="8"/>
      <c r="R50" s="7"/>
      <c r="S50" s="7"/>
      <c r="T50" s="7"/>
      <c r="U50" s="7"/>
      <c r="V50" s="8"/>
      <c r="W50" s="8"/>
      <c r="X50" s="8"/>
      <c r="Y50" s="18" t="s">
        <v>20</v>
      </c>
      <c r="Z50" s="18"/>
      <c r="AA50" s="18"/>
      <c r="AB50" s="7"/>
      <c r="AC50" s="10"/>
    </row>
    <row r="51" spans="16:29" x14ac:dyDescent="0.3">
      <c r="P51" s="11"/>
      <c r="Q51" s="8"/>
      <c r="R51" s="12" t="s">
        <v>14</v>
      </c>
      <c r="S51" s="12" t="s">
        <v>15</v>
      </c>
      <c r="T51" s="12" t="s">
        <v>16</v>
      </c>
      <c r="U51" s="12" t="s">
        <v>17</v>
      </c>
      <c r="V51" s="12" t="s">
        <v>18</v>
      </c>
      <c r="W51" s="12" t="s">
        <v>19</v>
      </c>
      <c r="X51" s="8"/>
      <c r="Y51" s="12" t="s">
        <v>1</v>
      </c>
      <c r="Z51" s="12" t="s">
        <v>2</v>
      </c>
      <c r="AA51" s="12" t="s">
        <v>3</v>
      </c>
      <c r="AB51" s="12" t="s">
        <v>4</v>
      </c>
      <c r="AC51" s="13" t="s">
        <v>5</v>
      </c>
    </row>
    <row r="52" spans="16:29" x14ac:dyDescent="0.3">
      <c r="P52" s="11"/>
      <c r="Q52" s="8"/>
      <c r="R52" s="8"/>
      <c r="S52" s="8">
        <v>7.7196427482954001E-3</v>
      </c>
      <c r="T52" s="8">
        <v>7.65039427670998E-3</v>
      </c>
      <c r="U52" s="8">
        <v>-1.0316741598939501E-3</v>
      </c>
      <c r="V52" s="8">
        <v>1.8829833081392799E-2</v>
      </c>
      <c r="W52" s="8">
        <v>-2.1700507256051899E-2</v>
      </c>
      <c r="X52" s="8"/>
      <c r="Y52" s="7">
        <f>(S47-S52)/S47*100</f>
        <v>23.317760884833696</v>
      </c>
      <c r="Z52" s="7">
        <f t="shared" ref="Z52:Z54" si="54">(T47-T52)/T47*100</f>
        <v>23.593944833161288</v>
      </c>
      <c r="AA52" s="7">
        <f t="shared" ref="AA52:AA54" si="55">(U47-U52)/U47*100</f>
        <v>1.1468352710070375</v>
      </c>
      <c r="AB52" s="7">
        <f t="shared" ref="AB52:AB54" si="56">(V47-V52)/V47*100</f>
        <v>39.472460648097147</v>
      </c>
      <c r="AC52" s="10">
        <f t="shared" ref="AC52:AC54" si="57">(W47-W52)/W47*100</f>
        <v>6.3768157273868029</v>
      </c>
    </row>
    <row r="53" spans="16:29" x14ac:dyDescent="0.3">
      <c r="P53" s="11"/>
      <c r="Q53" s="8"/>
      <c r="R53" s="8"/>
      <c r="S53" s="8">
        <v>6.9699892491180597E-3</v>
      </c>
      <c r="T53" s="8">
        <v>6.9461915264082E-3</v>
      </c>
      <c r="U53" s="8">
        <v>5.7547668178333801E-4</v>
      </c>
      <c r="V53" s="8">
        <v>2.1474000677823599E-2</v>
      </c>
      <c r="W53" s="8">
        <v>-2.0123030450023699E-2</v>
      </c>
      <c r="X53" s="8"/>
      <c r="Y53" s="7">
        <f t="shared" ref="Y53:Y54" si="58">(S48-S53)/S48*100</f>
        <v>28.724077642558036</v>
      </c>
      <c r="Z53" s="7">
        <f t="shared" si="54"/>
        <v>28.830808363861703</v>
      </c>
      <c r="AA53" s="7">
        <f t="shared" si="55"/>
        <v>4.981349314021152</v>
      </c>
      <c r="AB53" s="7">
        <f t="shared" si="56"/>
        <v>19.388285069577275</v>
      </c>
      <c r="AC53" s="10">
        <f t="shared" si="57"/>
        <v>9.7925264137346844</v>
      </c>
    </row>
    <row r="54" spans="16:29" x14ac:dyDescent="0.3">
      <c r="P54" s="11"/>
      <c r="Q54" s="8"/>
      <c r="R54" s="8"/>
      <c r="S54" s="8">
        <v>7.7222696727843598E-3</v>
      </c>
      <c r="T54" s="8">
        <v>7.7147485330156702E-3</v>
      </c>
      <c r="U54" s="8">
        <v>3.4074032860480203E-4</v>
      </c>
      <c r="V54" s="8">
        <v>1.8606124854265198E-2</v>
      </c>
      <c r="W54" s="8">
        <v>-1.81173625834469E-2</v>
      </c>
      <c r="X54" s="8"/>
      <c r="Y54" s="7">
        <f t="shared" si="58"/>
        <v>20.814877377097538</v>
      </c>
      <c r="Z54" s="7">
        <f t="shared" si="54"/>
        <v>20.846896547727543</v>
      </c>
      <c r="AA54" s="7">
        <f t="shared" si="55"/>
        <v>-3.5136690663063908</v>
      </c>
      <c r="AB54" s="7">
        <f t="shared" si="56"/>
        <v>39.259273128766509</v>
      </c>
      <c r="AC54" s="10">
        <f t="shared" si="57"/>
        <v>43.017515986060573</v>
      </c>
    </row>
    <row r="55" spans="16:29" x14ac:dyDescent="0.3">
      <c r="P55" s="11"/>
      <c r="Q55" s="8"/>
      <c r="R55" s="12"/>
      <c r="S55" s="8"/>
      <c r="T55" s="8"/>
      <c r="U55" s="8"/>
      <c r="V55" s="8"/>
      <c r="W55" s="8"/>
      <c r="X55" s="8"/>
      <c r="Y55" s="8"/>
      <c r="Z55" s="8"/>
      <c r="AA55" s="8"/>
      <c r="AB55" s="8"/>
      <c r="AC55" s="9"/>
    </row>
    <row r="56" spans="16:29" x14ac:dyDescent="0.3">
      <c r="P56" s="11"/>
      <c r="Q56" s="8"/>
      <c r="R56" s="12" t="s">
        <v>21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</row>
    <row r="57" spans="16:29" x14ac:dyDescent="0.3">
      <c r="P57" s="11"/>
      <c r="Q57" s="8"/>
      <c r="R57" s="8"/>
      <c r="S57" s="8">
        <v>1.00694467218769E-2</v>
      </c>
      <c r="T57" s="8">
        <v>1.00152048326671E-2</v>
      </c>
      <c r="U57" s="8">
        <v>-1.0437573685678899E-3</v>
      </c>
      <c r="V57" s="8">
        <v>3.1128117203614001E-2</v>
      </c>
      <c r="W57" s="8">
        <v>-2.3184969787439301E-2</v>
      </c>
      <c r="X57" s="8"/>
      <c r="Y57" s="7">
        <f>-(S52-S57)/S57*100</f>
        <v>23.335979011401996</v>
      </c>
      <c r="Z57" s="7">
        <f t="shared" ref="Z57:Z59" si="59">-(T52-T57)/T57*100</f>
        <v>23.612203599108604</v>
      </c>
      <c r="AA57" s="7">
        <f t="shared" ref="AA57:AA59" si="60">-(U52-U57)/U57*100</f>
        <v>1.1576645145527349</v>
      </c>
      <c r="AB57" s="7">
        <f t="shared" ref="AB57:AB59" si="61">-(V52-V57)/V57*100</f>
        <v>39.508602598018236</v>
      </c>
      <c r="AC57" s="10">
        <f t="shared" ref="AC57:AC59" si="62">-(W52-W57)/W57*100</f>
        <v>6.4026934043779722</v>
      </c>
    </row>
    <row r="58" spans="16:29" x14ac:dyDescent="0.3">
      <c r="P58" s="11"/>
      <c r="Q58" s="8"/>
      <c r="R58" s="8"/>
      <c r="S58" s="8">
        <v>9.7811334711369706E-3</v>
      </c>
      <c r="T58" s="8">
        <v>9.7623599656895509E-3</v>
      </c>
      <c r="U58" s="8">
        <v>6.0572261019202695E-4</v>
      </c>
      <c r="V58" s="8">
        <v>2.66515272018709E-2</v>
      </c>
      <c r="W58" s="8">
        <v>-2.2317073444980299E-2</v>
      </c>
      <c r="X58" s="8"/>
      <c r="Y58" s="7">
        <f t="shared" ref="Y58:Y59" si="63">-(S53-S58)/S58*100</f>
        <v>28.740475020755852</v>
      </c>
      <c r="Z58" s="7">
        <f t="shared" si="59"/>
        <v>28.847209580254756</v>
      </c>
      <c r="AA58" s="7">
        <f t="shared" si="60"/>
        <v>4.9933629519129772</v>
      </c>
      <c r="AB58" s="7">
        <f t="shared" si="61"/>
        <v>19.426753614644063</v>
      </c>
      <c r="AC58" s="10">
        <f t="shared" si="62"/>
        <v>9.8312307855495202</v>
      </c>
    </row>
    <row r="59" spans="16:29" ht="14.5" thickBot="1" x14ac:dyDescent="0.35">
      <c r="P59" s="14"/>
      <c r="Q59" s="15"/>
      <c r="R59" s="15"/>
      <c r="S59" s="15">
        <v>9.7546820364374197E-3</v>
      </c>
      <c r="T59" s="15">
        <v>9.7491289926927797E-3</v>
      </c>
      <c r="U59" s="15">
        <v>3.29098033771022E-4</v>
      </c>
      <c r="V59" s="15">
        <v>3.06480880757539E-2</v>
      </c>
      <c r="W59" s="15">
        <v>-3.18134790208335E-2</v>
      </c>
      <c r="X59" s="15"/>
      <c r="Y59" s="16">
        <f t="shared" si="63"/>
        <v>20.835249740188686</v>
      </c>
      <c r="Z59" s="16">
        <f t="shared" si="59"/>
        <v>20.867304773605206</v>
      </c>
      <c r="AA59" s="16">
        <f t="shared" si="60"/>
        <v>-3.537637311403822</v>
      </c>
      <c r="AB59" s="16">
        <f t="shared" si="61"/>
        <v>39.291074835481353</v>
      </c>
      <c r="AC59" s="17">
        <f t="shared" si="62"/>
        <v>43.051300451665497</v>
      </c>
    </row>
    <row r="60" spans="16:29" ht="14.5" thickBot="1" x14ac:dyDescent="0.35"/>
    <row r="61" spans="16:29" x14ac:dyDescent="0.3">
      <c r="P61" s="2"/>
      <c r="Q61" s="3"/>
      <c r="R61" s="4" t="s">
        <v>0</v>
      </c>
      <c r="S61" s="4" t="s">
        <v>9</v>
      </c>
      <c r="T61" s="4" t="s">
        <v>10</v>
      </c>
      <c r="U61" s="4" t="s">
        <v>11</v>
      </c>
      <c r="V61" s="4" t="s">
        <v>12</v>
      </c>
      <c r="W61" s="4" t="s">
        <v>13</v>
      </c>
      <c r="X61" s="3"/>
      <c r="Y61" s="3"/>
      <c r="Z61" s="3"/>
      <c r="AA61" s="3"/>
      <c r="AB61" s="3"/>
      <c r="AC61" s="5"/>
    </row>
    <row r="62" spans="16:29" x14ac:dyDescent="0.3">
      <c r="P62" s="6" t="s">
        <v>8</v>
      </c>
      <c r="Q62" s="7">
        <v>11</v>
      </c>
      <c r="R62" s="8"/>
      <c r="S62" s="8">
        <v>1.00880228409371E-2</v>
      </c>
      <c r="T62" s="8">
        <v>1.0030723453718899E-2</v>
      </c>
      <c r="U62" s="8">
        <v>-1.07368143985177E-3</v>
      </c>
      <c r="V62" s="8">
        <v>3.1109530113090301E-2</v>
      </c>
      <c r="W62" s="8">
        <v>-2.3178561405115299E-2</v>
      </c>
      <c r="X62" s="8"/>
      <c r="Y62" s="8"/>
      <c r="Z62" s="8"/>
      <c r="AA62" s="8"/>
      <c r="AB62" s="8"/>
      <c r="AC62" s="9"/>
    </row>
    <row r="63" spans="16:29" x14ac:dyDescent="0.3">
      <c r="P63" s="6" t="s">
        <v>6</v>
      </c>
      <c r="Q63" s="7">
        <v>1E-3</v>
      </c>
      <c r="R63" s="8"/>
      <c r="S63" s="8">
        <v>9.7611770178582108E-3</v>
      </c>
      <c r="T63" s="8">
        <v>9.7377417879667798E-3</v>
      </c>
      <c r="U63" s="8">
        <v>6.7598938220122596E-4</v>
      </c>
      <c r="V63" s="8">
        <v>2.6638808883247499E-2</v>
      </c>
      <c r="W63" s="8">
        <v>-2.2307498093026699E-2</v>
      </c>
      <c r="X63" s="8"/>
      <c r="Y63" s="8"/>
      <c r="Z63" s="8"/>
      <c r="AA63" s="8"/>
      <c r="AB63" s="8"/>
      <c r="AC63" s="9"/>
    </row>
    <row r="64" spans="16:29" x14ac:dyDescent="0.3">
      <c r="P64" s="6" t="s">
        <v>7</v>
      </c>
      <c r="Q64" s="7">
        <v>0.01</v>
      </c>
      <c r="R64" s="8"/>
      <c r="S64" s="8">
        <v>9.7651138226374293E-3</v>
      </c>
      <c r="T64" s="8">
        <v>9.7606719531491502E-3</v>
      </c>
      <c r="U64" s="8">
        <v>2.94501259881982E-4</v>
      </c>
      <c r="V64" s="8">
        <v>3.0632041815549901E-2</v>
      </c>
      <c r="W64" s="8">
        <v>-3.1794617059893199E-2</v>
      </c>
      <c r="X64" s="8"/>
      <c r="Y64" s="8"/>
      <c r="Z64" s="8"/>
      <c r="AA64" s="8"/>
      <c r="AB64" s="8"/>
      <c r="AC64" s="9"/>
    </row>
    <row r="65" spans="16:29" ht="14.5" x14ac:dyDescent="0.3">
      <c r="P65" s="11"/>
      <c r="Q65" s="8"/>
      <c r="R65" s="7"/>
      <c r="S65" s="7"/>
      <c r="T65" s="7"/>
      <c r="U65" s="7"/>
      <c r="V65" s="8"/>
      <c r="W65" s="8"/>
      <c r="X65" s="8"/>
      <c r="Y65" s="18" t="s">
        <v>20</v>
      </c>
      <c r="Z65" s="18"/>
      <c r="AA65" s="18"/>
      <c r="AB65" s="7"/>
      <c r="AC65" s="10"/>
    </row>
    <row r="66" spans="16:29" x14ac:dyDescent="0.3">
      <c r="P66" s="11"/>
      <c r="Q66" s="8"/>
      <c r="R66" s="12" t="s">
        <v>14</v>
      </c>
      <c r="S66" s="12" t="s">
        <v>15</v>
      </c>
      <c r="T66" s="12" t="s">
        <v>16</v>
      </c>
      <c r="U66" s="12" t="s">
        <v>17</v>
      </c>
      <c r="V66" s="12" t="s">
        <v>18</v>
      </c>
      <c r="W66" s="12" t="s">
        <v>19</v>
      </c>
      <c r="X66" s="8"/>
      <c r="Y66" s="12" t="s">
        <v>1</v>
      </c>
      <c r="Z66" s="12" t="s">
        <v>2</v>
      </c>
      <c r="AA66" s="12" t="s">
        <v>3</v>
      </c>
      <c r="AB66" s="12" t="s">
        <v>4</v>
      </c>
      <c r="AC66" s="13" t="s">
        <v>5</v>
      </c>
    </row>
    <row r="67" spans="16:29" x14ac:dyDescent="0.3">
      <c r="P67" s="11"/>
      <c r="Q67" s="8"/>
      <c r="R67" s="8"/>
      <c r="S67" s="8">
        <v>7.3338131367900504E-3</v>
      </c>
      <c r="T67" s="8">
        <v>7.2590798968706401E-3</v>
      </c>
      <c r="U67" s="8">
        <v>-1.04430559521766E-3</v>
      </c>
      <c r="V67" s="8">
        <v>1.8707520286764801E-2</v>
      </c>
      <c r="W67" s="8">
        <v>-2.02062742057523E-2</v>
      </c>
      <c r="X67" s="8"/>
      <c r="Y67" s="7">
        <f>(S62-S67)/S62*100</f>
        <v>27.301779026218032</v>
      </c>
      <c r="Z67" s="7">
        <f t="shared" ref="Z67:Z69" si="64">(T62-T67)/T62*100</f>
        <v>27.631541928520321</v>
      </c>
      <c r="AA67" s="7">
        <f t="shared" ref="AA67:AA69" si="65">(U62-U67)/U62*100</f>
        <v>2.7359925899590385</v>
      </c>
      <c r="AB67" s="7">
        <f t="shared" ref="AB67:AB69" si="66">(V62-V67)/V62*100</f>
        <v>39.865628896487152</v>
      </c>
      <c r="AC67" s="10">
        <f t="shared" ref="AC67:AC69" si="67">(W62-W67)/W62*100</f>
        <v>12.823432599691204</v>
      </c>
    </row>
    <row r="68" spans="16:29" x14ac:dyDescent="0.3">
      <c r="P68" s="11"/>
      <c r="Q68" s="8"/>
      <c r="R68" s="8"/>
      <c r="S68" s="8">
        <v>6.6442097403327403E-3</v>
      </c>
      <c r="T68" s="8">
        <v>6.6190326789528301E-3</v>
      </c>
      <c r="U68" s="8">
        <v>5.7786630675868596E-4</v>
      </c>
      <c r="V68" s="8">
        <v>2.1687321543390699E-2</v>
      </c>
      <c r="W68" s="8">
        <v>-1.8097405902440401E-2</v>
      </c>
      <c r="X68" s="8"/>
      <c r="Y68" s="7">
        <f t="shared" ref="Y68:Y69" si="68">(S63-S68)/S63*100</f>
        <v>31.932289229290024</v>
      </c>
      <c r="Z68" s="7">
        <f t="shared" si="64"/>
        <v>32.027026151667243</v>
      </c>
      <c r="AA68" s="7">
        <f t="shared" si="65"/>
        <v>14.515475838247871</v>
      </c>
      <c r="AB68" s="7">
        <f t="shared" si="66"/>
        <v>18.587495265115514</v>
      </c>
      <c r="AC68" s="10">
        <f t="shared" si="67"/>
        <v>18.872991372808272</v>
      </c>
    </row>
    <row r="69" spans="16:29" x14ac:dyDescent="0.3">
      <c r="P69" s="11"/>
      <c r="Q69" s="8"/>
      <c r="R69" s="8"/>
      <c r="S69" s="8">
        <v>7.60879763581043E-3</v>
      </c>
      <c r="T69" s="8">
        <v>7.6017656000896203E-3</v>
      </c>
      <c r="U69" s="8">
        <v>3.2704926847253402E-4</v>
      </c>
      <c r="V69" s="8">
        <v>2.09292333903419E-2</v>
      </c>
      <c r="W69" s="8">
        <v>-1.8607119298403099E-2</v>
      </c>
      <c r="X69" s="8"/>
      <c r="Y69" s="7">
        <f t="shared" si="68"/>
        <v>22.081833617015707</v>
      </c>
      <c r="Z69" s="7">
        <f t="shared" si="64"/>
        <v>22.118419340617095</v>
      </c>
      <c r="AA69" s="7">
        <f t="shared" si="65"/>
        <v>-11.051908098320277</v>
      </c>
      <c r="AB69" s="7">
        <f t="shared" si="66"/>
        <v>31.675356424600189</v>
      </c>
      <c r="AC69" s="10">
        <f t="shared" si="67"/>
        <v>41.477139783278766</v>
      </c>
    </row>
    <row r="70" spans="16:29" x14ac:dyDescent="0.3">
      <c r="P70" s="11"/>
      <c r="Q70" s="8"/>
      <c r="R70" s="12"/>
      <c r="S70" s="8"/>
      <c r="T70" s="8"/>
      <c r="U70" s="8"/>
      <c r="V70" s="8"/>
      <c r="W70" s="8"/>
      <c r="X70" s="8"/>
      <c r="Y70" s="8"/>
      <c r="Z70" s="8"/>
      <c r="AA70" s="8"/>
      <c r="AB70" s="8"/>
      <c r="AC70" s="9"/>
    </row>
    <row r="71" spans="16:29" x14ac:dyDescent="0.3">
      <c r="P71" s="11"/>
      <c r="Q71" s="8"/>
      <c r="R71" s="12" t="s">
        <v>21</v>
      </c>
      <c r="S71" s="8"/>
      <c r="T71" s="8"/>
      <c r="U71" s="8"/>
      <c r="V71" s="8"/>
      <c r="W71" s="8"/>
      <c r="X71" s="8"/>
      <c r="Y71" s="8"/>
      <c r="Z71" s="8"/>
      <c r="AA71" s="8"/>
      <c r="AB71" s="8"/>
      <c r="AC71" s="9"/>
    </row>
    <row r="72" spans="16:29" x14ac:dyDescent="0.3">
      <c r="P72" s="11"/>
      <c r="Q72" s="8"/>
      <c r="R72" s="8"/>
      <c r="S72" s="8">
        <v>1.00904214992122E-2</v>
      </c>
      <c r="T72" s="8">
        <v>1.0033123207581001E-2</v>
      </c>
      <c r="U72" s="8">
        <v>-1.07379920528124E-3</v>
      </c>
      <c r="V72" s="8">
        <v>3.1128117203614001E-2</v>
      </c>
      <c r="W72" s="8">
        <v>-2.3184969787439301E-2</v>
      </c>
      <c r="X72" s="8"/>
      <c r="Y72" s="7">
        <f>-(S67-S72)/S72*100</f>
        <v>27.319060582725598</v>
      </c>
      <c r="Z72" s="7">
        <f t="shared" ref="Z72:Z74" si="69">-(T67-T72)/T72*100</f>
        <v>27.648851243193157</v>
      </c>
      <c r="AA72" s="7">
        <f t="shared" ref="AA72:AA74" si="70">-(U67-U72)/U72*100</f>
        <v>2.7466597030918134</v>
      </c>
      <c r="AB72" s="7">
        <f t="shared" ref="AB72:AB74" si="71">-(V67-V72)/V72*100</f>
        <v>39.901536079436113</v>
      </c>
      <c r="AC72" s="10">
        <f t="shared" ref="AC72:AC74" si="72">-(W67-W72)/W72*100</f>
        <v>12.847528416020365</v>
      </c>
    </row>
    <row r="73" spans="16:29" x14ac:dyDescent="0.3">
      <c r="P73" s="11"/>
      <c r="Q73" s="8"/>
      <c r="R73" s="8"/>
      <c r="S73" s="8">
        <v>9.7634331921004503E-3</v>
      </c>
      <c r="T73" s="8">
        <v>9.7399975114315605E-3</v>
      </c>
      <c r="U73" s="8">
        <v>6.7607408907286099E-4</v>
      </c>
      <c r="V73" s="8">
        <v>2.66515272018709E-2</v>
      </c>
      <c r="W73" s="8">
        <v>-2.2317073444980299E-2</v>
      </c>
      <c r="X73" s="8"/>
      <c r="Y73" s="7">
        <f t="shared" ref="Y73:Y74" si="73">-(S68-S73)/S73*100</f>
        <v>31.94801859546148</v>
      </c>
      <c r="Z73" s="7">
        <f t="shared" si="69"/>
        <v>32.042768273972783</v>
      </c>
      <c r="AA73" s="7">
        <f t="shared" si="70"/>
        <v>14.526186390141497</v>
      </c>
      <c r="AB73" s="7">
        <f t="shared" si="71"/>
        <v>18.626345953382064</v>
      </c>
      <c r="AC73" s="10">
        <f t="shared" si="72"/>
        <v>18.90779968503896</v>
      </c>
    </row>
    <row r="74" spans="16:29" ht="14.5" thickBot="1" x14ac:dyDescent="0.35">
      <c r="P74" s="14"/>
      <c r="Q74" s="15"/>
      <c r="R74" s="15"/>
      <c r="S74" s="15">
        <v>9.7676304443851808E-3</v>
      </c>
      <c r="T74" s="15">
        <v>9.7631921565276506E-3</v>
      </c>
      <c r="U74" s="15">
        <v>2.9442046939221302E-4</v>
      </c>
      <c r="V74" s="15">
        <v>3.06480880757539E-2</v>
      </c>
      <c r="W74" s="15">
        <v>-3.18134790208335E-2</v>
      </c>
      <c r="X74" s="15"/>
      <c r="Y74" s="16">
        <f t="shared" si="73"/>
        <v>22.101909166882262</v>
      </c>
      <c r="Z74" s="16">
        <f t="shared" si="69"/>
        <v>22.138523157028153</v>
      </c>
      <c r="AA74" s="16">
        <f t="shared" si="70"/>
        <v>-11.082381312575945</v>
      </c>
      <c r="AB74" s="16">
        <f t="shared" si="71"/>
        <v>31.711128803172269</v>
      </c>
      <c r="AC74" s="17">
        <f t="shared" si="72"/>
        <v>41.511837525792231</v>
      </c>
    </row>
    <row r="75" spans="16:29" ht="14.5" thickBot="1" x14ac:dyDescent="0.35"/>
    <row r="76" spans="16:29" x14ac:dyDescent="0.3">
      <c r="P76" s="2"/>
      <c r="Q76" s="3"/>
      <c r="R76" s="4" t="s">
        <v>0</v>
      </c>
      <c r="S76" s="4" t="s">
        <v>9</v>
      </c>
      <c r="T76" s="4" t="s">
        <v>10</v>
      </c>
      <c r="U76" s="4" t="s">
        <v>11</v>
      </c>
      <c r="V76" s="4" t="s">
        <v>12</v>
      </c>
      <c r="W76" s="4" t="s">
        <v>13</v>
      </c>
      <c r="X76" s="3"/>
      <c r="Y76" s="3"/>
      <c r="Z76" s="3"/>
      <c r="AA76" s="3"/>
      <c r="AB76" s="3"/>
      <c r="AC76" s="5"/>
    </row>
    <row r="77" spans="16:29" x14ac:dyDescent="0.3">
      <c r="P77" s="6" t="s">
        <v>8</v>
      </c>
      <c r="Q77" s="7">
        <v>12</v>
      </c>
      <c r="R77" s="8"/>
      <c r="S77" s="8">
        <v>1.00952000893088E-2</v>
      </c>
      <c r="T77" s="8">
        <v>1.00421612995796E-2</v>
      </c>
      <c r="U77" s="8">
        <v>-1.03347050098496E-3</v>
      </c>
      <c r="V77" s="8">
        <v>3.1109530113090301E-2</v>
      </c>
      <c r="W77" s="8">
        <v>-2.3178561405115299E-2</v>
      </c>
      <c r="X77" s="8"/>
      <c r="Y77" s="8"/>
      <c r="Z77" s="8"/>
      <c r="AA77" s="8"/>
      <c r="AB77" s="8"/>
      <c r="AC77" s="9"/>
    </row>
    <row r="78" spans="16:29" x14ac:dyDescent="0.3">
      <c r="P78" s="6" t="s">
        <v>6</v>
      </c>
      <c r="Q78" s="7">
        <v>1E-3</v>
      </c>
      <c r="R78" s="8"/>
      <c r="S78" s="8">
        <v>9.7853913617927894E-3</v>
      </c>
      <c r="T78" s="8">
        <v>9.7626848005429104E-3</v>
      </c>
      <c r="U78" s="8">
        <v>6.6623538535368597E-4</v>
      </c>
      <c r="V78" s="8">
        <v>2.6638808883247499E-2</v>
      </c>
      <c r="W78" s="8">
        <v>-2.2307498093026699E-2</v>
      </c>
      <c r="X78" s="8"/>
      <c r="Y78" s="8"/>
      <c r="Z78" s="8"/>
      <c r="AA78" s="8"/>
      <c r="AB78" s="8"/>
      <c r="AC78" s="9"/>
    </row>
    <row r="79" spans="16:29" x14ac:dyDescent="0.3">
      <c r="P79" s="6" t="s">
        <v>7</v>
      </c>
      <c r="Q79" s="7">
        <v>0.01</v>
      </c>
      <c r="R79" s="8"/>
      <c r="S79" s="8">
        <v>9.7859154887360595E-3</v>
      </c>
      <c r="T79" s="8">
        <v>9.7821083418228299E-3</v>
      </c>
      <c r="U79" s="8">
        <v>2.72943843170182E-4</v>
      </c>
      <c r="V79" s="8">
        <v>3.0632041815549901E-2</v>
      </c>
      <c r="W79" s="8">
        <v>-3.1794617059893199E-2</v>
      </c>
      <c r="X79" s="8"/>
      <c r="Y79" s="8"/>
      <c r="Z79" s="8"/>
      <c r="AA79" s="8"/>
      <c r="AB79" s="8"/>
      <c r="AC79" s="9"/>
    </row>
    <row r="80" spans="16:29" ht="14.5" x14ac:dyDescent="0.3">
      <c r="P80" s="11"/>
      <c r="Q80" s="8"/>
      <c r="R80" s="7"/>
      <c r="S80" s="7"/>
      <c r="T80" s="7"/>
      <c r="U80" s="7"/>
      <c r="V80" s="8"/>
      <c r="W80" s="8"/>
      <c r="X80" s="8"/>
      <c r="Y80" s="18" t="s">
        <v>20</v>
      </c>
      <c r="Z80" s="18"/>
      <c r="AA80" s="18"/>
      <c r="AB80" s="7"/>
      <c r="AC80" s="10"/>
    </row>
    <row r="81" spans="16:29" x14ac:dyDescent="0.3">
      <c r="P81" s="11"/>
      <c r="Q81" s="8"/>
      <c r="R81" s="12" t="s">
        <v>14</v>
      </c>
      <c r="S81" s="12" t="s">
        <v>15</v>
      </c>
      <c r="T81" s="12" t="s">
        <v>16</v>
      </c>
      <c r="U81" s="12" t="s">
        <v>17</v>
      </c>
      <c r="V81" s="12" t="s">
        <v>18</v>
      </c>
      <c r="W81" s="12" t="s">
        <v>19</v>
      </c>
      <c r="X81" s="8"/>
      <c r="Y81" s="12" t="s">
        <v>1</v>
      </c>
      <c r="Z81" s="12" t="s">
        <v>2</v>
      </c>
      <c r="AA81" s="12" t="s">
        <v>3</v>
      </c>
      <c r="AB81" s="12" t="s">
        <v>4</v>
      </c>
      <c r="AC81" s="13" t="s">
        <v>5</v>
      </c>
    </row>
    <row r="82" spans="16:29" x14ac:dyDescent="0.3">
      <c r="P82" s="11"/>
      <c r="Q82" s="8"/>
      <c r="R82" s="8"/>
      <c r="S82" s="8">
        <v>7.0440918818550999E-3</v>
      </c>
      <c r="T82" s="8">
        <v>6.9685208598469E-3</v>
      </c>
      <c r="U82" s="8">
        <v>-1.02905173139917E-3</v>
      </c>
      <c r="V82" s="8">
        <v>1.8653683833568E-2</v>
      </c>
      <c r="W82" s="8">
        <v>-1.93339221815946E-2</v>
      </c>
      <c r="X82" s="8"/>
      <c r="Y82" s="7">
        <f>(S77-S82)/S77*100</f>
        <v>30.223355460630636</v>
      </c>
      <c r="Z82" s="7">
        <f t="shared" ref="Z82:Z84" si="74">(T77-T82)/T77*100</f>
        <v>30.607359790779036</v>
      </c>
      <c r="AA82" s="7">
        <f t="shared" ref="AA82:AA84" si="75">(U77-U82)/U77*100</f>
        <v>0.42756610678085749</v>
      </c>
      <c r="AB82" s="7">
        <f t="shared" ref="AB82:AB84" si="76">(V77-V82)/V77*100</f>
        <v>40.038683433155157</v>
      </c>
      <c r="AC82" s="10">
        <f t="shared" ref="AC82:AC84" si="77">(W77-W82)/W77*100</f>
        <v>16.587048507127029</v>
      </c>
    </row>
    <row r="83" spans="16:29" x14ac:dyDescent="0.3">
      <c r="P83" s="11"/>
      <c r="Q83" s="8"/>
      <c r="R83" s="8"/>
      <c r="S83" s="8">
        <v>6.5387005334490997E-3</v>
      </c>
      <c r="T83" s="8">
        <v>6.5143647592393102E-3</v>
      </c>
      <c r="U83" s="8">
        <v>5.6361019304876402E-4</v>
      </c>
      <c r="V83" s="8">
        <v>2.1199674727319699E-2</v>
      </c>
      <c r="W83" s="8">
        <v>-1.85504418738805E-2</v>
      </c>
      <c r="X83" s="8"/>
      <c r="Y83" s="7">
        <f t="shared" ref="Y83:Y84" si="78">(S78-S83)/S78*100</f>
        <v>33.178957369251918</v>
      </c>
      <c r="Z83" s="7">
        <f t="shared" si="74"/>
        <v>33.272814883083782</v>
      </c>
      <c r="AA83" s="7">
        <f t="shared" si="75"/>
        <v>15.403743866057349</v>
      </c>
      <c r="AB83" s="7">
        <f t="shared" si="76"/>
        <v>20.418083179944055</v>
      </c>
      <c r="AC83" s="10">
        <f t="shared" si="77"/>
        <v>16.842122785256009</v>
      </c>
    </row>
    <row r="84" spans="16:29" x14ac:dyDescent="0.3">
      <c r="P84" s="11"/>
      <c r="Q84" s="8"/>
      <c r="R84" s="8"/>
      <c r="S84" s="8">
        <v>7.49508332492199E-3</v>
      </c>
      <c r="T84" s="8">
        <v>7.4889032494305499E-3</v>
      </c>
      <c r="U84" s="8">
        <v>3.0430604363425301E-4</v>
      </c>
      <c r="V84" s="8">
        <v>1.9649390258234201E-2</v>
      </c>
      <c r="W84" s="8">
        <v>-1.8878491451257699E-2</v>
      </c>
      <c r="X84" s="8"/>
      <c r="Y84" s="7">
        <f t="shared" si="78"/>
        <v>23.409482397951422</v>
      </c>
      <c r="Z84" s="7">
        <f t="shared" si="74"/>
        <v>23.442851093642219</v>
      </c>
      <c r="AA84" s="7">
        <f t="shared" si="75"/>
        <v>-11.490349113504829</v>
      </c>
      <c r="AB84" s="7">
        <f t="shared" si="76"/>
        <v>35.853475336209947</v>
      </c>
      <c r="AC84" s="10">
        <f t="shared" si="77"/>
        <v>40.623623754627118</v>
      </c>
    </row>
    <row r="85" spans="16:29" x14ac:dyDescent="0.3">
      <c r="P85" s="11"/>
      <c r="Q85" s="8"/>
      <c r="R85" s="12"/>
      <c r="S85" s="8"/>
      <c r="T85" s="8"/>
      <c r="U85" s="8"/>
      <c r="V85" s="8"/>
      <c r="W85" s="8"/>
      <c r="X85" s="8"/>
      <c r="Y85" s="8"/>
      <c r="Z85" s="8"/>
      <c r="AA85" s="8"/>
      <c r="AB85" s="8"/>
      <c r="AC85" s="9"/>
    </row>
    <row r="86" spans="16:29" x14ac:dyDescent="0.3">
      <c r="P86" s="11"/>
      <c r="Q86" s="8"/>
      <c r="R86" s="12" t="s">
        <v>21</v>
      </c>
      <c r="S86" s="8"/>
      <c r="T86" s="8"/>
      <c r="U86" s="8"/>
      <c r="V86" s="8"/>
      <c r="W86" s="8"/>
      <c r="X86" s="8"/>
      <c r="Y86" s="8"/>
      <c r="Z86" s="8"/>
      <c r="AA86" s="8"/>
      <c r="AB86" s="8"/>
      <c r="AC86" s="9"/>
    </row>
    <row r="87" spans="16:29" x14ac:dyDescent="0.3">
      <c r="P87" s="11"/>
      <c r="Q87" s="8"/>
      <c r="R87" s="8"/>
      <c r="S87" s="8">
        <v>1.0097607832798399E-2</v>
      </c>
      <c r="T87" s="8">
        <v>1.0044569810584599E-2</v>
      </c>
      <c r="U87" s="8">
        <v>-1.03358660270109E-3</v>
      </c>
      <c r="V87" s="8">
        <v>3.1128117203614001E-2</v>
      </c>
      <c r="W87" s="8">
        <v>-2.3184969787439301E-2</v>
      </c>
      <c r="X87" s="8"/>
      <c r="Y87" s="7">
        <f>-(S82-S87)/S87*100</f>
        <v>30.239993486626265</v>
      </c>
      <c r="Z87" s="7">
        <f t="shared" ref="Z87:Z89" si="79">-(T82-T87)/T87*100</f>
        <v>30.623998924237366</v>
      </c>
      <c r="AA87" s="7">
        <f t="shared" ref="AA87:AA89" si="80">-(U82-U87)/U87*100</f>
        <v>0.43875097549338649</v>
      </c>
      <c r="AB87" s="7">
        <f t="shared" ref="AB87:AB89" si="81">-(V82-V87)/V87*100</f>
        <v>40.074487282506468</v>
      </c>
      <c r="AC87" s="10">
        <f t="shared" ref="AC87:AC89" si="82">-(W82-W87)/W87*100</f>
        <v>16.610104050819363</v>
      </c>
    </row>
    <row r="88" spans="16:29" x14ac:dyDescent="0.3">
      <c r="P88" s="11"/>
      <c r="Q88" s="8"/>
      <c r="R88" s="8"/>
      <c r="S88" s="8">
        <v>9.7876537534652992E-3</v>
      </c>
      <c r="T88" s="8">
        <v>9.7649466879843206E-3</v>
      </c>
      <c r="U88" s="8">
        <v>6.6631987704657899E-4</v>
      </c>
      <c r="V88" s="8">
        <v>2.66515272018709E-2</v>
      </c>
      <c r="W88" s="8">
        <v>-2.2317073444980299E-2</v>
      </c>
      <c r="X88" s="8"/>
      <c r="Y88" s="7">
        <f t="shared" ref="Y88:Y89" si="83">-(S83-S88)/S88*100</f>
        <v>33.194402886043186</v>
      </c>
      <c r="Z88" s="7">
        <f t="shared" si="79"/>
        <v>33.288271125379751</v>
      </c>
      <c r="AA88" s="7">
        <f t="shared" si="80"/>
        <v>15.414470967468235</v>
      </c>
      <c r="AB88" s="7">
        <f t="shared" si="81"/>
        <v>20.456060297244385</v>
      </c>
      <c r="AC88" s="10">
        <f t="shared" si="82"/>
        <v>16.877802460909201</v>
      </c>
    </row>
    <row r="89" spans="16:29" ht="14.5" thickBot="1" x14ac:dyDescent="0.35">
      <c r="P89" s="14"/>
      <c r="Q89" s="15"/>
      <c r="R89" s="15"/>
      <c r="S89" s="15">
        <v>9.7884396062835905E-3</v>
      </c>
      <c r="T89" s="15">
        <v>9.7846357389625507E-3</v>
      </c>
      <c r="U89" s="15">
        <v>2.7286146975698098E-4</v>
      </c>
      <c r="V89" s="15">
        <v>3.06480880757539E-2</v>
      </c>
      <c r="W89" s="15">
        <v>-3.18134790208335E-2</v>
      </c>
      <c r="X89" s="15"/>
      <c r="Y89" s="16">
        <f t="shared" si="83"/>
        <v>23.429232580537182</v>
      </c>
      <c r="Z89" s="16">
        <f t="shared" si="79"/>
        <v>23.462626006508994</v>
      </c>
      <c r="AA89" s="16">
        <f t="shared" si="80"/>
        <v>-11.524006634310648</v>
      </c>
      <c r="AB89" s="16">
        <f t="shared" si="81"/>
        <v>35.887060198776027</v>
      </c>
      <c r="AC89" s="17">
        <f t="shared" si="82"/>
        <v>40.658827540066099</v>
      </c>
    </row>
    <row r="90" spans="16:29" ht="14.5" thickBot="1" x14ac:dyDescent="0.35"/>
    <row r="91" spans="16:29" x14ac:dyDescent="0.3">
      <c r="P91" s="2"/>
      <c r="Q91" s="3"/>
      <c r="R91" s="4" t="s">
        <v>0</v>
      </c>
      <c r="S91" s="4" t="s">
        <v>9</v>
      </c>
      <c r="T91" s="4" t="s">
        <v>10</v>
      </c>
      <c r="U91" s="4" t="s">
        <v>11</v>
      </c>
      <c r="V91" s="4" t="s">
        <v>12</v>
      </c>
      <c r="W91" s="4" t="s">
        <v>13</v>
      </c>
      <c r="X91" s="3"/>
      <c r="Y91" s="3"/>
      <c r="Z91" s="3"/>
      <c r="AA91" s="3"/>
      <c r="AB91" s="3"/>
      <c r="AC91" s="5"/>
    </row>
    <row r="92" spans="16:29" x14ac:dyDescent="0.3">
      <c r="P92" s="6" t="s">
        <v>8</v>
      </c>
      <c r="Q92" s="7">
        <v>13</v>
      </c>
      <c r="R92" s="8"/>
      <c r="S92" s="8">
        <v>1.00947650246411E-2</v>
      </c>
      <c r="T92" s="8">
        <v>1.00353736159537E-2</v>
      </c>
      <c r="U92" s="8">
        <v>-1.09341542468432E-3</v>
      </c>
      <c r="V92" s="8">
        <v>3.1109530113090301E-2</v>
      </c>
      <c r="W92" s="8">
        <v>-2.3178561405115299E-2</v>
      </c>
      <c r="X92" s="8"/>
      <c r="Y92" s="8"/>
      <c r="Z92" s="8"/>
      <c r="AA92" s="8"/>
      <c r="AB92" s="8"/>
      <c r="AC92" s="9"/>
    </row>
    <row r="93" spans="16:29" x14ac:dyDescent="0.3">
      <c r="P93" s="6" t="s">
        <v>6</v>
      </c>
      <c r="Q93" s="7">
        <v>1E-3</v>
      </c>
      <c r="R93" s="8"/>
      <c r="S93" s="8">
        <v>9.7902451375942792E-3</v>
      </c>
      <c r="T93" s="8">
        <v>9.7704299702609503E-3</v>
      </c>
      <c r="U93" s="8">
        <v>6.2257373090663303E-4</v>
      </c>
      <c r="V93" s="8">
        <v>2.6638808883247499E-2</v>
      </c>
      <c r="W93" s="8">
        <v>-2.2307498093026699E-2</v>
      </c>
      <c r="X93" s="8"/>
      <c r="Y93" s="8"/>
      <c r="Z93" s="8"/>
      <c r="AA93" s="8"/>
      <c r="AB93" s="8"/>
      <c r="AC93" s="9"/>
    </row>
    <row r="94" spans="16:29" x14ac:dyDescent="0.3">
      <c r="P94" s="6" t="s">
        <v>7</v>
      </c>
      <c r="Q94" s="7">
        <v>0.01</v>
      </c>
      <c r="R94" s="8"/>
      <c r="S94" s="8">
        <v>9.7886809937892394E-3</v>
      </c>
      <c r="T94" s="8">
        <v>9.7860967004909007E-3</v>
      </c>
      <c r="U94" s="8">
        <v>2.24915465924256E-4</v>
      </c>
      <c r="V94" s="8">
        <v>3.0632041815549901E-2</v>
      </c>
      <c r="W94" s="8">
        <v>-3.1794617059893199E-2</v>
      </c>
      <c r="X94" s="8"/>
      <c r="Y94" s="8"/>
      <c r="Z94" s="8"/>
      <c r="AA94" s="8"/>
      <c r="AB94" s="8"/>
      <c r="AC94" s="9"/>
    </row>
    <row r="95" spans="16:29" ht="14.5" x14ac:dyDescent="0.3">
      <c r="P95" s="11"/>
      <c r="Q95" s="8"/>
      <c r="R95" s="7"/>
      <c r="S95" s="7"/>
      <c r="T95" s="7"/>
      <c r="U95" s="7"/>
      <c r="V95" s="8"/>
      <c r="W95" s="8"/>
      <c r="X95" s="8"/>
      <c r="Y95" s="18" t="s">
        <v>20</v>
      </c>
      <c r="Z95" s="18"/>
      <c r="AA95" s="18"/>
      <c r="AB95" s="7"/>
      <c r="AC95" s="10"/>
    </row>
    <row r="96" spans="16:29" x14ac:dyDescent="0.3">
      <c r="P96" s="11"/>
      <c r="Q96" s="8"/>
      <c r="R96" s="12" t="s">
        <v>14</v>
      </c>
      <c r="S96" s="12" t="s">
        <v>15</v>
      </c>
      <c r="T96" s="12" t="s">
        <v>16</v>
      </c>
      <c r="U96" s="12" t="s">
        <v>17</v>
      </c>
      <c r="V96" s="12" t="s">
        <v>18</v>
      </c>
      <c r="W96" s="12" t="s">
        <v>19</v>
      </c>
      <c r="X96" s="8"/>
      <c r="Y96" s="12" t="s">
        <v>1</v>
      </c>
      <c r="Z96" s="12" t="s">
        <v>2</v>
      </c>
      <c r="AA96" s="12" t="s">
        <v>3</v>
      </c>
      <c r="AB96" s="12" t="s">
        <v>4</v>
      </c>
      <c r="AC96" s="13" t="s">
        <v>5</v>
      </c>
    </row>
    <row r="97" spans="16:29" x14ac:dyDescent="0.3">
      <c r="P97" s="11"/>
      <c r="Q97" s="8"/>
      <c r="R97" s="8"/>
      <c r="S97" s="8">
        <v>6.6594133718177202E-3</v>
      </c>
      <c r="T97" s="8">
        <v>6.5757346190746697E-3</v>
      </c>
      <c r="U97" s="8">
        <v>-1.0523785802873001E-3</v>
      </c>
      <c r="V97" s="8">
        <v>1.8245316054897501E-2</v>
      </c>
      <c r="W97" s="8">
        <v>-1.6620354890299501E-2</v>
      </c>
      <c r="X97" s="8"/>
      <c r="Y97" s="7">
        <f>(S92-S97)/S92*100</f>
        <v>34.031021469422633</v>
      </c>
      <c r="Z97" s="7">
        <f t="shared" ref="Z97:Z99" si="84">(T92-T97)/T92*100</f>
        <v>34.474441403746852</v>
      </c>
      <c r="AA97" s="7">
        <f t="shared" ref="AA97:AA99" si="85">(U92-U97)/U92*100</f>
        <v>3.7530881191718746</v>
      </c>
      <c r="AB97" s="7">
        <f t="shared" ref="AB97:AB99" si="86">(V92-V97)/V92*100</f>
        <v>41.35136085768066</v>
      </c>
      <c r="AC97" s="10">
        <f t="shared" ref="AC97:AC99" si="87">(W92-W97)/W92*100</f>
        <v>28.294277630916564</v>
      </c>
    </row>
    <row r="98" spans="16:29" x14ac:dyDescent="0.3">
      <c r="P98" s="11"/>
      <c r="Q98" s="8"/>
      <c r="R98" s="8"/>
      <c r="S98" s="8">
        <v>6.3455707590290801E-3</v>
      </c>
      <c r="T98" s="8">
        <v>6.3231946783833797E-3</v>
      </c>
      <c r="U98" s="8">
        <v>5.3242587945078596E-4</v>
      </c>
      <c r="V98" s="8">
        <v>2.2022091029202401E-2</v>
      </c>
      <c r="W98" s="8">
        <v>-1.71977826059528E-2</v>
      </c>
      <c r="X98" s="8"/>
      <c r="Y98" s="7">
        <f t="shared" ref="Y98:Y99" si="88">(S93-S98)/S93*100</f>
        <v>35.184761261367619</v>
      </c>
      <c r="Z98" s="7">
        <f t="shared" si="84"/>
        <v>35.28232946114143</v>
      </c>
      <c r="AA98" s="7">
        <f t="shared" si="85"/>
        <v>14.479867521003145</v>
      </c>
      <c r="AB98" s="7">
        <f t="shared" si="86"/>
        <v>17.330796862124114</v>
      </c>
      <c r="AC98" s="10">
        <f t="shared" si="87"/>
        <v>22.905820571026702</v>
      </c>
    </row>
    <row r="99" spans="16:29" x14ac:dyDescent="0.3">
      <c r="P99" s="11"/>
      <c r="Q99" s="8"/>
      <c r="R99" s="8"/>
      <c r="S99" s="8">
        <v>7.2652103787420501E-3</v>
      </c>
      <c r="T99" s="8">
        <v>7.2602398725510001E-3</v>
      </c>
      <c r="U99" s="8">
        <v>2.6869841905331E-4</v>
      </c>
      <c r="V99" s="8">
        <v>1.8552608040470701E-2</v>
      </c>
      <c r="W99" s="8">
        <v>-1.8681981116196199E-2</v>
      </c>
      <c r="X99" s="8"/>
      <c r="Y99" s="7">
        <f t="shared" si="88"/>
        <v>25.779475464041486</v>
      </c>
      <c r="Z99" s="7">
        <f t="shared" si="84"/>
        <v>25.810666961968565</v>
      </c>
      <c r="AA99" s="7">
        <f t="shared" si="85"/>
        <v>-19.466403943870468</v>
      </c>
      <c r="AB99" s="7">
        <f t="shared" si="86"/>
        <v>39.433981736559446</v>
      </c>
      <c r="AC99" s="10">
        <f t="shared" si="87"/>
        <v>41.241685405413236</v>
      </c>
    </row>
    <row r="100" spans="16:29" x14ac:dyDescent="0.3">
      <c r="P100" s="11"/>
      <c r="Q100" s="8"/>
      <c r="R100" s="12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9"/>
    </row>
    <row r="101" spans="16:29" x14ac:dyDescent="0.3">
      <c r="P101" s="11"/>
      <c r="Q101" s="8"/>
      <c r="R101" s="12" t="s">
        <v>21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9"/>
    </row>
    <row r="102" spans="16:29" x14ac:dyDescent="0.3">
      <c r="P102" s="11"/>
      <c r="Q102" s="8"/>
      <c r="R102" s="8"/>
      <c r="S102" s="8">
        <v>1.00971784178269E-2</v>
      </c>
      <c r="T102" s="8">
        <v>1.00377877812554E-2</v>
      </c>
      <c r="U102" s="8">
        <v>-1.0935394185436901E-3</v>
      </c>
      <c r="V102" s="8">
        <v>3.1128117203614001E-2</v>
      </c>
      <c r="W102" s="8">
        <v>-2.3184969787439301E-2</v>
      </c>
      <c r="X102" s="8"/>
      <c r="Y102" s="7">
        <f>-(S97-S102)/S102*100</f>
        <v>34.04678914992423</v>
      </c>
      <c r="Z102" s="7">
        <f t="shared" ref="Z102:Z104" si="89">-(T97-T102)/T102*100</f>
        <v>34.490200805458151</v>
      </c>
      <c r="AA102" s="7">
        <f t="shared" ref="AA102:AA104" si="90">-(U97-U102)/U102*100</f>
        <v>3.7640013298474004</v>
      </c>
      <c r="AB102" s="7">
        <f t="shared" ref="AB102:AB104" si="91">-(V97-V102)/V102*100</f>
        <v>41.386380886604975</v>
      </c>
      <c r="AC102" s="10">
        <f t="shared" ref="AC102:AC104" si="92">-(W97-W102)/W102*100</f>
        <v>28.314097267861214</v>
      </c>
    </row>
    <row r="103" spans="16:29" x14ac:dyDescent="0.3">
      <c r="P103" s="11"/>
      <c r="Q103" s="8"/>
      <c r="R103" s="8"/>
      <c r="S103" s="8">
        <v>9.7925128080149498E-3</v>
      </c>
      <c r="T103" s="8">
        <v>9.7726972289260295E-3</v>
      </c>
      <c r="U103" s="8">
        <v>6.22652364388333E-4</v>
      </c>
      <c r="V103" s="8">
        <v>2.66515272018709E-2</v>
      </c>
      <c r="W103" s="8">
        <v>-2.2317073444980299E-2</v>
      </c>
      <c r="X103" s="8"/>
      <c r="Y103" s="7">
        <f t="shared" ref="Y103:Y104" si="93">-(S98-S103)/S103*100</f>
        <v>35.19977064686222</v>
      </c>
      <c r="Z103" s="7">
        <f t="shared" si="89"/>
        <v>35.297343913740924</v>
      </c>
      <c r="AA103" s="7">
        <f t="shared" si="90"/>
        <v>14.49066768198683</v>
      </c>
      <c r="AB103" s="7">
        <f t="shared" si="91"/>
        <v>17.370247256763278</v>
      </c>
      <c r="AC103" s="10">
        <f t="shared" si="92"/>
        <v>22.938898559653946</v>
      </c>
    </row>
    <row r="104" spans="16:29" ht="14.5" thickBot="1" x14ac:dyDescent="0.35">
      <c r="P104" s="14"/>
      <c r="Q104" s="15"/>
      <c r="R104" s="15"/>
      <c r="S104" s="15">
        <v>9.7912116405292401E-3</v>
      </c>
      <c r="T104" s="15">
        <v>9.7886300697078606E-3</v>
      </c>
      <c r="U104" s="15">
        <v>2.24826039520458E-4</v>
      </c>
      <c r="V104" s="15">
        <v>3.06480880757539E-2</v>
      </c>
      <c r="W104" s="15">
        <v>-3.18134790208335E-2</v>
      </c>
      <c r="X104" s="15"/>
      <c r="Y104" s="16">
        <f t="shared" si="93"/>
        <v>25.798658577976084</v>
      </c>
      <c r="Z104" s="16">
        <f t="shared" si="89"/>
        <v>25.829867705198911</v>
      </c>
      <c r="AA104" s="16">
        <f t="shared" si="90"/>
        <v>-19.513922687260543</v>
      </c>
      <c r="AB104" s="16">
        <f t="shared" si="91"/>
        <v>39.465691971996421</v>
      </c>
      <c r="AC104" s="17">
        <f t="shared" si="92"/>
        <v>41.276522746971359</v>
      </c>
    </row>
    <row r="105" spans="16:29" ht="14.5" thickBot="1" x14ac:dyDescent="0.35"/>
    <row r="106" spans="16:29" x14ac:dyDescent="0.3">
      <c r="P106" s="2"/>
      <c r="Q106" s="3"/>
      <c r="R106" s="4" t="s">
        <v>0</v>
      </c>
      <c r="S106" s="4" t="s">
        <v>9</v>
      </c>
      <c r="T106" s="4" t="s">
        <v>10</v>
      </c>
      <c r="U106" s="4" t="s">
        <v>11</v>
      </c>
      <c r="V106" s="4" t="s">
        <v>12</v>
      </c>
      <c r="W106" s="4" t="s">
        <v>13</v>
      </c>
      <c r="X106" s="3"/>
      <c r="Y106" s="3"/>
      <c r="Z106" s="3"/>
      <c r="AA106" s="3"/>
      <c r="AB106" s="3"/>
      <c r="AC106" s="5"/>
    </row>
    <row r="107" spans="16:29" x14ac:dyDescent="0.3">
      <c r="P107" s="6" t="s">
        <v>8</v>
      </c>
      <c r="Q107" s="7">
        <v>14</v>
      </c>
      <c r="R107" s="8"/>
      <c r="S107" s="8">
        <v>1.00933777279436E-2</v>
      </c>
      <c r="T107" s="8">
        <v>1.0039276179872899E-2</v>
      </c>
      <c r="U107" s="8">
        <v>-1.0436511597197E-3</v>
      </c>
      <c r="V107" s="8">
        <v>3.1109530113090301E-2</v>
      </c>
      <c r="W107" s="8">
        <v>-2.3178561405115299E-2</v>
      </c>
      <c r="X107" s="8"/>
      <c r="Y107" s="8"/>
      <c r="Z107" s="8"/>
      <c r="AA107" s="8"/>
      <c r="AB107" s="8"/>
      <c r="AC107" s="9"/>
    </row>
    <row r="108" spans="16:29" x14ac:dyDescent="0.3">
      <c r="P108" s="6" t="s">
        <v>6</v>
      </c>
      <c r="Q108" s="7">
        <v>1E-3</v>
      </c>
      <c r="R108" s="8"/>
      <c r="S108" s="8">
        <v>9.8165273632476301E-3</v>
      </c>
      <c r="T108" s="8">
        <v>9.7965396339712504E-3</v>
      </c>
      <c r="U108" s="8">
        <v>6.2611554318665105E-4</v>
      </c>
      <c r="V108" s="8">
        <v>2.6638808883247499E-2</v>
      </c>
      <c r="W108" s="8">
        <v>-2.2307498093026699E-2</v>
      </c>
      <c r="X108" s="8"/>
      <c r="Y108" s="8"/>
      <c r="Z108" s="8"/>
      <c r="AA108" s="8"/>
      <c r="AB108" s="8"/>
      <c r="AC108" s="9"/>
    </row>
    <row r="109" spans="16:29" x14ac:dyDescent="0.3">
      <c r="P109" s="6" t="s">
        <v>7</v>
      </c>
      <c r="Q109" s="7">
        <v>0.01</v>
      </c>
      <c r="R109" s="8"/>
      <c r="S109" s="8">
        <v>9.8139076698758095E-3</v>
      </c>
      <c r="T109" s="8">
        <v>9.8115393739139703E-3</v>
      </c>
      <c r="U109" s="8">
        <v>2.1558957995043799E-4</v>
      </c>
      <c r="V109" s="8">
        <v>3.0632041815549901E-2</v>
      </c>
      <c r="W109" s="8">
        <v>-3.1794617059893199E-2</v>
      </c>
      <c r="X109" s="8"/>
      <c r="Y109" s="8"/>
      <c r="Z109" s="8"/>
      <c r="AA109" s="8"/>
      <c r="AB109" s="8"/>
      <c r="AC109" s="9"/>
    </row>
    <row r="110" spans="16:29" ht="14.5" x14ac:dyDescent="0.3">
      <c r="P110" s="11"/>
      <c r="Q110" s="8"/>
      <c r="R110" s="7"/>
      <c r="S110" s="7"/>
      <c r="T110" s="7"/>
      <c r="U110" s="7"/>
      <c r="V110" s="8"/>
      <c r="W110" s="8"/>
      <c r="X110" s="8"/>
      <c r="Y110" s="18" t="s">
        <v>20</v>
      </c>
      <c r="Z110" s="18"/>
      <c r="AA110" s="18"/>
      <c r="AB110" s="7"/>
      <c r="AC110" s="10"/>
    </row>
    <row r="111" spans="16:29" x14ac:dyDescent="0.3">
      <c r="P111" s="11"/>
      <c r="Q111" s="8"/>
      <c r="R111" s="12" t="s">
        <v>14</v>
      </c>
      <c r="S111" s="12" t="s">
        <v>15</v>
      </c>
      <c r="T111" s="12" t="s">
        <v>16</v>
      </c>
      <c r="U111" s="12" t="s">
        <v>17</v>
      </c>
      <c r="V111" s="12" t="s">
        <v>18</v>
      </c>
      <c r="W111" s="12" t="s">
        <v>19</v>
      </c>
      <c r="X111" s="8"/>
      <c r="Y111" s="12" t="s">
        <v>1</v>
      </c>
      <c r="Z111" s="12" t="s">
        <v>2</v>
      </c>
      <c r="AA111" s="12" t="s">
        <v>3</v>
      </c>
      <c r="AB111" s="12" t="s">
        <v>4</v>
      </c>
      <c r="AC111" s="13" t="s">
        <v>5</v>
      </c>
    </row>
    <row r="112" spans="16:29" x14ac:dyDescent="0.3">
      <c r="P112" s="11"/>
      <c r="Q112" s="8"/>
      <c r="R112" s="8"/>
      <c r="S112" s="8">
        <v>6.4237026815314102E-3</v>
      </c>
      <c r="T112" s="8">
        <v>6.3374861597698803E-3</v>
      </c>
      <c r="U112" s="8">
        <v>-1.04891625759115E-3</v>
      </c>
      <c r="V112" s="8">
        <v>1.6590600880381199E-2</v>
      </c>
      <c r="W112" s="8">
        <v>-1.71444574242068E-2</v>
      </c>
      <c r="X112" s="8"/>
      <c r="Y112" s="7">
        <f>(S107-S112)/S107*100</f>
        <v>36.357254680488815</v>
      </c>
      <c r="Z112" s="7">
        <f t="shared" ref="Z112:Z114" si="94">(T107-T112)/T107*100</f>
        <v>36.873076841182041</v>
      </c>
      <c r="AA112" s="7">
        <f t="shared" ref="AA112:AA114" si="95">(U107-U112)/U107*100</f>
        <v>-0.50448828829588344</v>
      </c>
      <c r="AB112" s="7">
        <f t="shared" ref="AB112:AB114" si="96">(V107-V112)/V107*100</f>
        <v>46.67035850406436</v>
      </c>
      <c r="AC112" s="10">
        <f t="shared" ref="AC112:AC114" si="97">(W107-W112)/W107*100</f>
        <v>26.03312550526465</v>
      </c>
    </row>
    <row r="113" spans="16:29" x14ac:dyDescent="0.3">
      <c r="P113" s="11"/>
      <c r="Q113" s="8"/>
      <c r="R113" s="8"/>
      <c r="S113" s="8">
        <v>6.2119249586020499E-3</v>
      </c>
      <c r="T113" s="8">
        <v>6.1904904071966201E-3</v>
      </c>
      <c r="U113" s="8">
        <v>5.1559694501593703E-4</v>
      </c>
      <c r="V113" s="8">
        <v>2.0033018933360701E-2</v>
      </c>
      <c r="W113" s="8">
        <v>-1.81268229856636E-2</v>
      </c>
      <c r="X113" s="8"/>
      <c r="Y113" s="7">
        <f t="shared" ref="Y113:Y114" si="98">(S108-S113)/S108*100</f>
        <v>36.719730626340954</v>
      </c>
      <c r="Z113" s="7">
        <f t="shared" si="94"/>
        <v>36.809418034404828</v>
      </c>
      <c r="AA113" s="7">
        <f t="shared" si="95"/>
        <v>17.65147014370914</v>
      </c>
      <c r="AB113" s="7">
        <f t="shared" si="96"/>
        <v>24.797617561801044</v>
      </c>
      <c r="AC113" s="10">
        <f t="shared" si="97"/>
        <v>18.741120541303438</v>
      </c>
    </row>
    <row r="114" spans="16:29" x14ac:dyDescent="0.3">
      <c r="P114" s="11"/>
      <c r="Q114" s="8"/>
      <c r="R114" s="8"/>
      <c r="S114" s="8">
        <v>7.1126088880921201E-3</v>
      </c>
      <c r="T114" s="8">
        <v>7.1087076749046501E-3</v>
      </c>
      <c r="U114" s="8">
        <v>2.3554275136108101E-4</v>
      </c>
      <c r="V114" s="8">
        <v>1.8890571487423902E-2</v>
      </c>
      <c r="W114" s="8">
        <v>-1.9788505801596201E-2</v>
      </c>
      <c r="X114" s="8"/>
      <c r="Y114" s="7">
        <f t="shared" si="98"/>
        <v>27.525210880834312</v>
      </c>
      <c r="Z114" s="7">
        <f t="shared" si="94"/>
        <v>27.547478494509882</v>
      </c>
      <c r="AA114" s="7">
        <f t="shared" si="95"/>
        <v>-9.2551650294184284</v>
      </c>
      <c r="AB114" s="7">
        <f t="shared" si="96"/>
        <v>38.330681313465746</v>
      </c>
      <c r="AC114" s="10">
        <f t="shared" si="97"/>
        <v>37.761458915137908</v>
      </c>
    </row>
    <row r="115" spans="16:29" x14ac:dyDescent="0.3">
      <c r="P115" s="11"/>
      <c r="Q115" s="8"/>
      <c r="R115" s="12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9"/>
    </row>
    <row r="116" spans="16:29" x14ac:dyDescent="0.3">
      <c r="P116" s="11"/>
      <c r="Q116" s="8"/>
      <c r="R116" s="12" t="s">
        <v>21</v>
      </c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9"/>
    </row>
    <row r="117" spans="16:29" x14ac:dyDescent="0.3">
      <c r="P117" s="11"/>
      <c r="Q117" s="8"/>
      <c r="R117" s="8"/>
      <c r="S117" s="8">
        <v>1.0095801263358401E-2</v>
      </c>
      <c r="T117" s="8">
        <v>1.0041700136480401E-2</v>
      </c>
      <c r="U117" s="8">
        <v>-1.0437727330399799E-3</v>
      </c>
      <c r="V117" s="8">
        <v>3.1128117203614001E-2</v>
      </c>
      <c r="W117" s="8">
        <v>-2.3184969787439301E-2</v>
      </c>
      <c r="X117" s="8"/>
      <c r="Y117" s="7">
        <f>-(S112-S117)/S117*100</f>
        <v>36.372532363077191</v>
      </c>
      <c r="Z117" s="7">
        <f t="shared" ref="Z117:Z119" si="99">-(T112-T117)/T117*100</f>
        <v>36.888314990143108</v>
      </c>
      <c r="AA117" s="7">
        <f t="shared" ref="AA117:AA119" si="100">-(U112-U117)/U117*100</f>
        <v>-0.49278203849889723</v>
      </c>
      <c r="AB117" s="7">
        <f t="shared" ref="AB117:AB119" si="101">-(V112-V117)/V117*100</f>
        <v>46.702202475468013</v>
      </c>
      <c r="AC117" s="10">
        <f t="shared" ref="AC117:AC119" si="102">-(W112-W117)/W117*100</f>
        <v>26.053570130184134</v>
      </c>
    </row>
    <row r="118" spans="16:29" x14ac:dyDescent="0.3">
      <c r="P118" s="11"/>
      <c r="Q118" s="8"/>
      <c r="R118" s="8"/>
      <c r="S118" s="8">
        <v>9.8188011214283798E-3</v>
      </c>
      <c r="T118" s="8">
        <v>9.7988129777174804E-3</v>
      </c>
      <c r="U118" s="8">
        <v>6.2619461022810302E-4</v>
      </c>
      <c r="V118" s="8">
        <v>2.66515272018709E-2</v>
      </c>
      <c r="W118" s="8">
        <v>-2.2317073444980299E-2</v>
      </c>
      <c r="X118" s="8"/>
      <c r="Y118" s="7">
        <f t="shared" ref="Y118:Y119" si="103">-(S113-S118)/S118*100</f>
        <v>36.73438455693686</v>
      </c>
      <c r="Z118" s="7">
        <f t="shared" si="99"/>
        <v>36.824078372821205</v>
      </c>
      <c r="AA118" s="7">
        <f t="shared" si="100"/>
        <v>17.661867956972472</v>
      </c>
      <c r="AB118" s="7">
        <f t="shared" si="101"/>
        <v>24.833504730811782</v>
      </c>
      <c r="AC118" s="10">
        <f t="shared" si="102"/>
        <v>18.775985433964674</v>
      </c>
    </row>
    <row r="119" spans="16:29" ht="14.5" thickBot="1" x14ac:dyDescent="0.35">
      <c r="P119" s="14"/>
      <c r="Q119" s="15"/>
      <c r="R119" s="15"/>
      <c r="S119" s="15">
        <v>9.8164452654845302E-3</v>
      </c>
      <c r="T119" s="15">
        <v>9.8140795693338698E-3</v>
      </c>
      <c r="U119" s="15">
        <v>2.1549908825126401E-4</v>
      </c>
      <c r="V119" s="15">
        <v>3.06480880757539E-2</v>
      </c>
      <c r="W119" s="15">
        <v>-3.18134790208335E-2</v>
      </c>
      <c r="X119" s="15"/>
      <c r="Y119" s="16">
        <f t="shared" si="103"/>
        <v>27.543945942421054</v>
      </c>
      <c r="Z119" s="16">
        <f t="shared" si="99"/>
        <v>27.566231507666966</v>
      </c>
      <c r="AA119" s="16">
        <f t="shared" si="100"/>
        <v>-9.3010431145986221</v>
      </c>
      <c r="AB119" s="16">
        <f t="shared" si="101"/>
        <v>38.36296919817169</v>
      </c>
      <c r="AC119" s="17">
        <f t="shared" si="102"/>
        <v>37.798359655549078</v>
      </c>
    </row>
    <row r="120" spans="16:29" ht="14.5" thickBot="1" x14ac:dyDescent="0.35"/>
    <row r="121" spans="16:29" x14ac:dyDescent="0.3">
      <c r="P121" s="2"/>
      <c r="Q121" s="3"/>
      <c r="R121" s="4" t="s">
        <v>0</v>
      </c>
      <c r="S121" s="4" t="s">
        <v>9</v>
      </c>
      <c r="T121" s="4" t="s">
        <v>10</v>
      </c>
      <c r="U121" s="4" t="s">
        <v>11</v>
      </c>
      <c r="V121" s="4" t="s">
        <v>12</v>
      </c>
      <c r="W121" s="4" t="s">
        <v>13</v>
      </c>
      <c r="X121" s="3"/>
      <c r="Y121" s="3"/>
      <c r="Z121" s="3"/>
      <c r="AA121" s="3"/>
      <c r="AB121" s="3"/>
      <c r="AC121" s="5"/>
    </row>
    <row r="122" spans="16:29" x14ac:dyDescent="0.3">
      <c r="P122" s="6" t="s">
        <v>8</v>
      </c>
      <c r="Q122" s="7">
        <v>15</v>
      </c>
      <c r="R122" s="8"/>
      <c r="S122" s="8">
        <v>9.9644059040931397E-3</v>
      </c>
      <c r="T122" s="8">
        <v>9.8943474628512204E-3</v>
      </c>
      <c r="U122" s="8">
        <v>-1.1795224906274201E-3</v>
      </c>
      <c r="V122" s="8">
        <v>3.1109530113090301E-2</v>
      </c>
      <c r="W122" s="8">
        <v>-2.3178561405115299E-2</v>
      </c>
      <c r="X122" s="8"/>
      <c r="Y122" s="8"/>
      <c r="Z122" s="8"/>
      <c r="AA122" s="8"/>
      <c r="AB122" s="8"/>
      <c r="AC122" s="9"/>
    </row>
    <row r="123" spans="16:29" x14ac:dyDescent="0.3">
      <c r="P123" s="6" t="s">
        <v>6</v>
      </c>
      <c r="Q123" s="7">
        <v>1E-3</v>
      </c>
      <c r="R123" s="8"/>
      <c r="S123" s="8">
        <v>9.8409352571490593E-3</v>
      </c>
      <c r="T123" s="8">
        <v>9.8217247854358591E-3</v>
      </c>
      <c r="U123" s="8">
        <v>6.1459659497442695E-4</v>
      </c>
      <c r="V123" s="8">
        <v>2.6638808883247499E-2</v>
      </c>
      <c r="W123" s="8">
        <v>-2.2307498093026699E-2</v>
      </c>
      <c r="X123" s="8"/>
      <c r="Y123" s="8"/>
      <c r="Z123" s="8"/>
      <c r="AA123" s="8"/>
      <c r="AB123" s="8"/>
      <c r="AC123" s="9"/>
    </row>
    <row r="124" spans="16:29" x14ac:dyDescent="0.3">
      <c r="P124" s="6" t="s">
        <v>7</v>
      </c>
      <c r="Q124" s="7">
        <v>0.01</v>
      </c>
      <c r="R124" s="8"/>
      <c r="S124" s="8">
        <v>9.8323834889985692E-3</v>
      </c>
      <c r="T124" s="8">
        <v>9.8293070081449403E-3</v>
      </c>
      <c r="U124" s="8">
        <v>2.4594473843619202E-4</v>
      </c>
      <c r="V124" s="8">
        <v>3.0632041815549901E-2</v>
      </c>
      <c r="W124" s="8">
        <v>-3.1794617059893199E-2</v>
      </c>
      <c r="X124" s="8"/>
      <c r="Y124" s="8"/>
      <c r="Z124" s="8"/>
      <c r="AA124" s="8"/>
      <c r="AB124" s="8"/>
      <c r="AC124" s="9"/>
    </row>
    <row r="125" spans="16:29" ht="14.5" x14ac:dyDescent="0.3">
      <c r="P125" s="11"/>
      <c r="Q125" s="8"/>
      <c r="R125" s="7"/>
      <c r="S125" s="7"/>
      <c r="T125" s="7"/>
      <c r="U125" s="7"/>
      <c r="V125" s="8"/>
      <c r="W125" s="8"/>
      <c r="X125" s="8"/>
      <c r="Y125" s="18" t="s">
        <v>20</v>
      </c>
      <c r="Z125" s="18"/>
      <c r="AA125" s="18"/>
      <c r="AB125" s="7"/>
      <c r="AC125" s="10"/>
    </row>
    <row r="126" spans="16:29" x14ac:dyDescent="0.3">
      <c r="P126" s="11"/>
      <c r="Q126" s="8"/>
      <c r="R126" s="12" t="s">
        <v>14</v>
      </c>
      <c r="S126" s="12"/>
      <c r="T126" s="12"/>
      <c r="U126" s="12"/>
      <c r="V126" s="12"/>
      <c r="W126" s="12"/>
      <c r="X126" s="8"/>
      <c r="Y126" s="12" t="s">
        <v>1</v>
      </c>
      <c r="Z126" s="12" t="s">
        <v>2</v>
      </c>
      <c r="AA126" s="12" t="s">
        <v>3</v>
      </c>
      <c r="AB126" s="12" t="s">
        <v>4</v>
      </c>
      <c r="AC126" s="13" t="s">
        <v>5</v>
      </c>
    </row>
    <row r="127" spans="16:29" x14ac:dyDescent="0.3">
      <c r="P127" s="11"/>
      <c r="Q127" s="8"/>
      <c r="R127" s="8"/>
      <c r="S127" s="8">
        <v>6.2506783451104697E-3</v>
      </c>
      <c r="T127" s="8">
        <v>6.1501506230290598E-3</v>
      </c>
      <c r="U127" s="8">
        <v>-1.1165245577631499E-3</v>
      </c>
      <c r="V127" s="8">
        <v>1.6500230837549899E-2</v>
      </c>
      <c r="W127" s="8">
        <v>-1.8288026628782799E-2</v>
      </c>
      <c r="X127" s="8"/>
      <c r="Y127" s="7">
        <f>(S122-S127)/S122*100</f>
        <v>37.269934552316457</v>
      </c>
      <c r="Z127" s="7">
        <f t="shared" ref="Z127:Z129" si="104">(T122-T127)/T122*100</f>
        <v>37.841776366555941</v>
      </c>
      <c r="AA127" s="7">
        <f t="shared" ref="AA127:AA129" si="105">(U122-U127)/U122*100</f>
        <v>5.3409691943016586</v>
      </c>
      <c r="AB127" s="7">
        <f t="shared" ref="AB127:AB129" si="106">(V122-V127)/V122*100</f>
        <v>46.960848403792141</v>
      </c>
      <c r="AC127" s="10">
        <f t="shared" ref="AC127:AC129" si="107">(W122-W127)/W122*100</f>
        <v>21.099388744864914</v>
      </c>
    </row>
    <row r="128" spans="16:29" x14ac:dyDescent="0.3">
      <c r="P128" s="11"/>
      <c r="Q128" s="8"/>
      <c r="R128" s="8"/>
      <c r="S128" s="8">
        <v>6.0428486425988803E-3</v>
      </c>
      <c r="T128" s="8">
        <v>6.0220691956764097E-3</v>
      </c>
      <c r="U128" s="8">
        <v>5.0070182728283695E-4</v>
      </c>
      <c r="V128" s="8">
        <v>2.0897338587876901E-2</v>
      </c>
      <c r="W128" s="8">
        <v>-1.7851849071192201E-2</v>
      </c>
      <c r="X128" s="8"/>
      <c r="Y128" s="7">
        <f t="shared" ref="Y128:Y129" si="108">(S123-S128)/S123*100</f>
        <v>38.594772908306815</v>
      </c>
      <c r="Z128" s="7">
        <f t="shared" si="104"/>
        <v>38.686235592691091</v>
      </c>
      <c r="AA128" s="7">
        <f t="shared" si="105"/>
        <v>18.531630116878389</v>
      </c>
      <c r="AB128" s="7">
        <f t="shared" si="106"/>
        <v>21.553029343520194</v>
      </c>
      <c r="AC128" s="10">
        <f t="shared" si="107"/>
        <v>19.973772958552129</v>
      </c>
    </row>
    <row r="129" spans="16:29" x14ac:dyDescent="0.3">
      <c r="P129" s="11"/>
      <c r="Q129" s="8"/>
      <c r="R129" s="8"/>
      <c r="S129" s="8">
        <v>7.0181132449009297E-3</v>
      </c>
      <c r="T129" s="8">
        <v>7.0143645497930699E-3</v>
      </c>
      <c r="U129" s="8">
        <v>2.2935448733377501E-4</v>
      </c>
      <c r="V129" s="8">
        <v>1.9620927529833999E-2</v>
      </c>
      <c r="W129" s="8">
        <v>-2.0904692336996902E-2</v>
      </c>
      <c r="X129" s="8"/>
      <c r="Y129" s="7">
        <f t="shared" si="108"/>
        <v>28.622462165420217</v>
      </c>
      <c r="Z129" s="7">
        <f t="shared" si="104"/>
        <v>28.638259604866356</v>
      </c>
      <c r="AA129" s="7">
        <f t="shared" si="105"/>
        <v>6.7455198301472095</v>
      </c>
      <c r="AB129" s="7">
        <f t="shared" si="106"/>
        <v>35.946393492210085</v>
      </c>
      <c r="AC129" s="10">
        <f t="shared" si="107"/>
        <v>34.25084410478155</v>
      </c>
    </row>
    <row r="130" spans="16:29" x14ac:dyDescent="0.3">
      <c r="P130" s="11"/>
      <c r="Q130" s="8"/>
      <c r="R130" s="12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9"/>
    </row>
    <row r="131" spans="16:29" x14ac:dyDescent="0.3">
      <c r="P131" s="11"/>
      <c r="Q131" s="8"/>
      <c r="R131" s="12" t="s">
        <v>21</v>
      </c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9"/>
    </row>
    <row r="132" spans="16:29" x14ac:dyDescent="0.3">
      <c r="P132" s="11"/>
      <c r="Q132" s="8"/>
      <c r="R132" s="8"/>
      <c r="S132" s="8">
        <v>9.9667768584358798E-3</v>
      </c>
      <c r="T132" s="8">
        <v>9.8967158397513799E-3</v>
      </c>
      <c r="U132" s="8">
        <v>-1.1796849295753599E-3</v>
      </c>
      <c r="V132" s="8">
        <v>3.1128117203614001E-2</v>
      </c>
      <c r="W132" s="8">
        <v>-2.3184969787439301E-2</v>
      </c>
      <c r="X132" s="8"/>
      <c r="Y132" s="7">
        <f>-(S127-S132)/S132*100</f>
        <v>37.284857141956621</v>
      </c>
      <c r="Z132" s="7">
        <f t="shared" ref="Z132:Z134" si="109">-(T127-T132)/T132*100</f>
        <v>37.856651412317802</v>
      </c>
      <c r="AA132" s="7">
        <f t="shared" ref="AA132:AA134" si="110">-(U127-U132)/U132*100</f>
        <v>5.3540034486110804</v>
      </c>
      <c r="AB132" s="7">
        <f t="shared" ref="AB132:AB134" si="111">-(V127-V132)/V132*100</f>
        <v>46.992518919087701</v>
      </c>
      <c r="AC132" s="10">
        <f t="shared" ref="AC132:AC134" si="112">-(W127-W132)/W132*100</f>
        <v>21.121197066685298</v>
      </c>
    </row>
    <row r="133" spans="16:29" x14ac:dyDescent="0.3">
      <c r="P133" s="11"/>
      <c r="Q133" s="8"/>
      <c r="R133" s="8"/>
      <c r="S133" s="8">
        <v>9.8432143467796392E-3</v>
      </c>
      <c r="T133" s="8">
        <v>9.8240036460951995E-3</v>
      </c>
      <c r="U133" s="8">
        <v>6.1467148799735196E-4</v>
      </c>
      <c r="V133" s="8">
        <v>2.66515272018709E-2</v>
      </c>
      <c r="W133" s="8">
        <v>-2.2317073444980299E-2</v>
      </c>
      <c r="X133" s="8"/>
      <c r="Y133" s="7">
        <f t="shared" ref="Y133:Y134" si="113">-(S128-S133)/S133*100</f>
        <v>38.608990623313083</v>
      </c>
      <c r="Z133" s="7">
        <f t="shared" si="109"/>
        <v>38.700458462573614</v>
      </c>
      <c r="AA133" s="7">
        <f t="shared" si="110"/>
        <v>18.541556415092089</v>
      </c>
      <c r="AB133" s="7">
        <f t="shared" si="111"/>
        <v>21.590464855575188</v>
      </c>
      <c r="AC133" s="10">
        <f t="shared" si="112"/>
        <v>20.008108970006752</v>
      </c>
    </row>
    <row r="134" spans="16:29" ht="14.5" thickBot="1" x14ac:dyDescent="0.35">
      <c r="P134" s="14"/>
      <c r="Q134" s="15"/>
      <c r="R134" s="15"/>
      <c r="S134" s="15">
        <v>9.8349250574677107E-3</v>
      </c>
      <c r="T134" s="15">
        <v>9.8318514220040905E-3</v>
      </c>
      <c r="U134" s="15">
        <v>2.4586276993969898E-4</v>
      </c>
      <c r="V134" s="15">
        <v>3.06480880757539E-2</v>
      </c>
      <c r="W134" s="15">
        <v>-3.18134790208335E-2</v>
      </c>
      <c r="X134" s="15"/>
      <c r="Y134" s="16">
        <f t="shared" si="113"/>
        <v>28.640907745686999</v>
      </c>
      <c r="Z134" s="16">
        <f t="shared" si="109"/>
        <v>28.656727520366797</v>
      </c>
      <c r="AA134" s="16">
        <f t="shared" si="110"/>
        <v>6.7144296023236221</v>
      </c>
      <c r="AB134" s="16">
        <f t="shared" si="111"/>
        <v>35.979929706100101</v>
      </c>
      <c r="AC134" s="17">
        <f t="shared" si="112"/>
        <v>34.289826261041199</v>
      </c>
    </row>
    <row r="135" spans="16:29" ht="14.5" thickBot="1" x14ac:dyDescent="0.35"/>
    <row r="136" spans="16:29" x14ac:dyDescent="0.3">
      <c r="P136" s="2"/>
      <c r="Q136" s="3"/>
      <c r="R136" s="4" t="s">
        <v>0</v>
      </c>
      <c r="S136" s="4" t="s">
        <v>9</v>
      </c>
      <c r="T136" s="4" t="s">
        <v>10</v>
      </c>
      <c r="U136" s="4" t="s">
        <v>11</v>
      </c>
      <c r="V136" s="4" t="s">
        <v>12</v>
      </c>
      <c r="W136" s="4" t="s">
        <v>13</v>
      </c>
      <c r="X136" s="3"/>
      <c r="Y136" s="3"/>
      <c r="Z136" s="3"/>
      <c r="AA136" s="3"/>
      <c r="AB136" s="3"/>
      <c r="AC136" s="5"/>
    </row>
    <row r="137" spans="16:29" x14ac:dyDescent="0.3">
      <c r="P137" s="6" t="s">
        <v>8</v>
      </c>
      <c r="Q137" s="7">
        <v>16</v>
      </c>
      <c r="R137" s="8"/>
      <c r="S137" s="8">
        <v>9.9580015196648296E-3</v>
      </c>
      <c r="T137" s="8">
        <v>9.87972184897698E-3</v>
      </c>
      <c r="U137" s="8">
        <v>-1.2461502527760699E-3</v>
      </c>
      <c r="V137" s="8">
        <v>3.1109530113090301E-2</v>
      </c>
      <c r="W137" s="8">
        <v>-2.3178561405115299E-2</v>
      </c>
      <c r="X137" s="8"/>
      <c r="Y137" s="8"/>
      <c r="Z137" s="8"/>
      <c r="AA137" s="8"/>
      <c r="AB137" s="8"/>
      <c r="AC137" s="9"/>
    </row>
    <row r="138" spans="16:29" x14ac:dyDescent="0.3">
      <c r="P138" s="6" t="s">
        <v>6</v>
      </c>
      <c r="Q138" s="7">
        <v>1E-3</v>
      </c>
      <c r="R138" s="8"/>
      <c r="S138" s="8">
        <v>9.8461861496877898E-3</v>
      </c>
      <c r="T138" s="8">
        <v>9.8236441394210297E-3</v>
      </c>
      <c r="U138" s="8">
        <v>6.6588100763000796E-4</v>
      </c>
      <c r="V138" s="8">
        <v>2.6638808883247499E-2</v>
      </c>
      <c r="W138" s="8">
        <v>-2.2307498093026699E-2</v>
      </c>
      <c r="X138" s="8"/>
      <c r="Y138" s="8"/>
      <c r="Z138" s="8"/>
      <c r="AA138" s="8"/>
      <c r="AB138" s="8"/>
      <c r="AC138" s="9"/>
    </row>
    <row r="139" spans="16:29" x14ac:dyDescent="0.3">
      <c r="P139" s="6" t="s">
        <v>7</v>
      </c>
      <c r="Q139" s="7">
        <v>0.01</v>
      </c>
      <c r="R139" s="8"/>
      <c r="S139" s="8">
        <v>9.7714697642217602E-3</v>
      </c>
      <c r="T139" s="8">
        <v>9.7703090054298801E-3</v>
      </c>
      <c r="U139" s="8">
        <v>1.50609732473936E-4</v>
      </c>
      <c r="V139" s="8">
        <v>3.0632041815549901E-2</v>
      </c>
      <c r="W139" s="8">
        <v>-3.1794617059893199E-2</v>
      </c>
      <c r="X139" s="8"/>
      <c r="Y139" s="8"/>
      <c r="Z139" s="8"/>
      <c r="AA139" s="8"/>
      <c r="AB139" s="8"/>
      <c r="AC139" s="9"/>
    </row>
    <row r="140" spans="16:29" ht="14.5" x14ac:dyDescent="0.3">
      <c r="P140" s="11"/>
      <c r="Q140" s="8"/>
      <c r="R140" s="7"/>
      <c r="S140" s="7"/>
      <c r="T140" s="7"/>
      <c r="U140" s="7"/>
      <c r="V140" s="8"/>
      <c r="W140" s="8"/>
      <c r="X140" s="8"/>
      <c r="Y140" s="18" t="s">
        <v>20</v>
      </c>
      <c r="Z140" s="18"/>
      <c r="AA140" s="18"/>
      <c r="AB140" s="7"/>
      <c r="AC140" s="10"/>
    </row>
    <row r="141" spans="16:29" x14ac:dyDescent="0.3">
      <c r="P141" s="11"/>
      <c r="Q141" s="8"/>
      <c r="R141" s="12" t="s">
        <v>14</v>
      </c>
      <c r="S141" s="12"/>
      <c r="T141" s="12"/>
      <c r="U141" s="12"/>
      <c r="V141" s="12"/>
      <c r="W141" s="12"/>
      <c r="X141" s="8"/>
      <c r="Y141" s="12" t="s">
        <v>1</v>
      </c>
      <c r="Z141" s="12" t="s">
        <v>2</v>
      </c>
      <c r="AA141" s="12" t="s">
        <v>3</v>
      </c>
      <c r="AB141" s="12" t="s">
        <v>4</v>
      </c>
      <c r="AC141" s="13" t="s">
        <v>5</v>
      </c>
    </row>
    <row r="142" spans="16:29" x14ac:dyDescent="0.3">
      <c r="P142" s="11"/>
      <c r="Q142" s="8"/>
      <c r="R142" s="8"/>
      <c r="S142" s="8">
        <v>6.0823393838302002E-3</v>
      </c>
      <c r="T142" s="8">
        <v>5.9625903834605604E-3</v>
      </c>
      <c r="U142" s="8">
        <v>-1.20098638591598E-3</v>
      </c>
      <c r="V142" s="8">
        <v>1.4595071474744901E-2</v>
      </c>
      <c r="W142" s="8">
        <v>-1.50465029762965E-2</v>
      </c>
      <c r="X142" s="8"/>
      <c r="Y142" s="7">
        <f>(S137-S142)/S137*100</f>
        <v>38.920079778869912</v>
      </c>
      <c r="Z142" s="7">
        <f t="shared" ref="Z142:Z144" si="114">(T137-T142)/T137*100</f>
        <v>39.648195823671173</v>
      </c>
      <c r="AA142" s="7">
        <f t="shared" ref="AA142:AA144" si="115">(U137-U142)/U137*100</f>
        <v>3.6242713717288639</v>
      </c>
      <c r="AB142" s="7">
        <f t="shared" ref="AB142:AB144" si="116">(V137-V142)/V137*100</f>
        <v>53.084886137178998</v>
      </c>
      <c r="AC142" s="10">
        <f t="shared" ref="AC142:AC144" si="117">(W137-W142)/W137*100</f>
        <v>35.084396683152768</v>
      </c>
    </row>
    <row r="143" spans="16:29" x14ac:dyDescent="0.3">
      <c r="P143" s="11"/>
      <c r="Q143" s="8"/>
      <c r="R143" s="8"/>
      <c r="S143" s="8">
        <v>5.9713217273340297E-3</v>
      </c>
      <c r="T143" s="8">
        <v>5.9490579556130902E-3</v>
      </c>
      <c r="U143" s="8">
        <v>5.1516270448086102E-4</v>
      </c>
      <c r="V143" s="8">
        <v>1.9895086764961E-2</v>
      </c>
      <c r="W143" s="8">
        <v>-1.6484210784884101E-2</v>
      </c>
      <c r="X143" s="8"/>
      <c r="Y143" s="7">
        <f t="shared" ref="Y143:Y144" si="118">(S138-S143)/S138*100</f>
        <v>39.353962675960858</v>
      </c>
      <c r="Z143" s="7">
        <f t="shared" si="114"/>
        <v>39.44143465315198</v>
      </c>
      <c r="AA143" s="7">
        <f t="shared" si="115"/>
        <v>22.634419877146055</v>
      </c>
      <c r="AB143" s="7">
        <f t="shared" si="116"/>
        <v>25.315404107754468</v>
      </c>
      <c r="AC143" s="10">
        <f t="shared" si="117"/>
        <v>26.104618652698448</v>
      </c>
    </row>
    <row r="144" spans="16:29" x14ac:dyDescent="0.3">
      <c r="P144" s="11"/>
      <c r="Q144" s="8"/>
      <c r="R144" s="8"/>
      <c r="S144" s="8">
        <v>6.7771451339254602E-3</v>
      </c>
      <c r="T144" s="8">
        <v>6.77449342511929E-3</v>
      </c>
      <c r="U144" s="8">
        <v>1.8956529034902701E-4</v>
      </c>
      <c r="V144" s="8">
        <v>1.6554110854375099E-2</v>
      </c>
      <c r="W144" s="8">
        <v>-1.81031786243116E-2</v>
      </c>
      <c r="X144" s="8"/>
      <c r="Y144" s="7">
        <f t="shared" si="118"/>
        <v>30.643543935018052</v>
      </c>
      <c r="Z144" s="7">
        <f t="shared" si="114"/>
        <v>30.662444541371787</v>
      </c>
      <c r="AA144" s="7">
        <f t="shared" si="115"/>
        <v>-25.865232767631746</v>
      </c>
      <c r="AB144" s="7">
        <f t="shared" si="116"/>
        <v>45.9581866789838</v>
      </c>
      <c r="AC144" s="10">
        <f t="shared" si="117"/>
        <v>43.06212718269358</v>
      </c>
    </row>
    <row r="145" spans="16:29" x14ac:dyDescent="0.3">
      <c r="P145" s="11"/>
      <c r="Q145" s="8"/>
      <c r="R145" s="12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9"/>
    </row>
    <row r="146" spans="16:29" x14ac:dyDescent="0.3">
      <c r="P146" s="11"/>
      <c r="Q146" s="8"/>
      <c r="R146" s="12" t="s">
        <v>21</v>
      </c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9"/>
    </row>
    <row r="147" spans="16:29" x14ac:dyDescent="0.3">
      <c r="P147" s="11"/>
      <c r="Q147" s="8"/>
      <c r="R147" s="8"/>
      <c r="S147" s="8">
        <v>9.9603695664211601E-3</v>
      </c>
      <c r="T147" s="8">
        <v>9.8820860934613706E-3</v>
      </c>
      <c r="U147" s="8">
        <v>-1.24632914637597E-3</v>
      </c>
      <c r="V147" s="8">
        <v>3.1128117203614001E-2</v>
      </c>
      <c r="W147" s="8">
        <v>-2.3184969787439301E-2</v>
      </c>
      <c r="X147" s="8"/>
      <c r="Y147" s="7">
        <f>-(S142-S147)/S147*100</f>
        <v>38.934601339138531</v>
      </c>
      <c r="Z147" s="7">
        <f t="shared" ref="Z147:Z149" si="119">-(T142-T147)/T147*100</f>
        <v>39.662634720357303</v>
      </c>
      <c r="AA147" s="7">
        <f t="shared" ref="AA147:AA149" si="120">-(U142-U147)/U147*100</f>
        <v>3.6381047969419629</v>
      </c>
      <c r="AB147" s="7">
        <f t="shared" ref="AB147:AB149" si="121">-(V142-V147)/V147*100</f>
        <v>53.112899892800456</v>
      </c>
      <c r="AC147" s="10">
        <f t="shared" ref="AC147:AC149" si="122">-(W142-W147)/W147*100</f>
        <v>35.102339514593197</v>
      </c>
    </row>
    <row r="148" spans="16:29" x14ac:dyDescent="0.3">
      <c r="P148" s="11"/>
      <c r="Q148" s="8"/>
      <c r="R148" s="8"/>
      <c r="S148" s="8">
        <v>9.8484652955150194E-3</v>
      </c>
      <c r="T148" s="8">
        <v>9.8259225704209804E-3</v>
      </c>
      <c r="U148" s="8">
        <v>6.6596870576268903E-4</v>
      </c>
      <c r="V148" s="8">
        <v>2.66515272018709E-2</v>
      </c>
      <c r="W148" s="8">
        <v>-2.2317073444980299E-2</v>
      </c>
      <c r="X148" s="8"/>
      <c r="Y148" s="7">
        <f t="shared" ref="Y148:Y149" si="123">-(S143-S148)/S148*100</f>
        <v>39.367997468058668</v>
      </c>
      <c r="Z148" s="7">
        <f t="shared" si="119"/>
        <v>39.455476949090091</v>
      </c>
      <c r="AA148" s="7">
        <f t="shared" si="120"/>
        <v>22.644607768636828</v>
      </c>
      <c r="AB148" s="7">
        <f t="shared" si="121"/>
        <v>25.351044184948645</v>
      </c>
      <c r="AC148" s="10">
        <f t="shared" si="122"/>
        <v>26.136324166680392</v>
      </c>
    </row>
    <row r="149" spans="16:29" ht="14.5" thickBot="1" x14ac:dyDescent="0.35">
      <c r="P149" s="14"/>
      <c r="Q149" s="15"/>
      <c r="R149" s="15"/>
      <c r="S149" s="15">
        <v>9.7739955687628395E-3</v>
      </c>
      <c r="T149" s="15">
        <v>9.7728367647235796E-3</v>
      </c>
      <c r="U149" s="15">
        <v>1.50502319791856E-4</v>
      </c>
      <c r="V149" s="15">
        <v>3.06480880757539E-2</v>
      </c>
      <c r="W149" s="15">
        <v>-3.18134790208335E-2</v>
      </c>
      <c r="X149" s="15"/>
      <c r="Y149" s="16">
        <f t="shared" si="123"/>
        <v>30.661467091464118</v>
      </c>
      <c r="Z149" s="16">
        <f t="shared" si="119"/>
        <v>30.680378806972701</v>
      </c>
      <c r="AA149" s="16">
        <f t="shared" si="120"/>
        <v>-25.955062095517807</v>
      </c>
      <c r="AB149" s="16">
        <f t="shared" si="121"/>
        <v>45.986481070343601</v>
      </c>
      <c r="AC149" s="17">
        <f t="shared" si="122"/>
        <v>43.095885198671667</v>
      </c>
    </row>
    <row r="150" spans="16:29" ht="14.5" thickBot="1" x14ac:dyDescent="0.35"/>
    <row r="151" spans="16:29" x14ac:dyDescent="0.3">
      <c r="P151" s="2"/>
      <c r="Q151" s="3"/>
      <c r="R151" s="4" t="s">
        <v>0</v>
      </c>
      <c r="S151" s="4" t="s">
        <v>9</v>
      </c>
      <c r="T151" s="4" t="s">
        <v>10</v>
      </c>
      <c r="U151" s="4" t="s">
        <v>11</v>
      </c>
      <c r="V151" s="4" t="s">
        <v>12</v>
      </c>
      <c r="W151" s="4" t="s">
        <v>13</v>
      </c>
      <c r="X151" s="3"/>
      <c r="Y151" s="3"/>
      <c r="Z151" s="3"/>
      <c r="AA151" s="3"/>
      <c r="AB151" s="3"/>
      <c r="AC151" s="5"/>
    </row>
    <row r="152" spans="16:29" x14ac:dyDescent="0.3">
      <c r="P152" s="6" t="s">
        <v>8</v>
      </c>
      <c r="Q152" s="7">
        <v>17</v>
      </c>
      <c r="R152" s="8"/>
      <c r="S152" s="8">
        <v>9.9821834555781797E-3</v>
      </c>
      <c r="T152" s="8">
        <v>9.9055037386935295E-3</v>
      </c>
      <c r="U152" s="8">
        <v>-1.23490170602655E-3</v>
      </c>
      <c r="V152" s="8">
        <v>3.1109530113090301E-2</v>
      </c>
      <c r="W152" s="8">
        <v>-2.3178561405115299E-2</v>
      </c>
      <c r="X152" s="8"/>
      <c r="Y152" s="8"/>
      <c r="Z152" s="8"/>
      <c r="AA152" s="8"/>
      <c r="AB152" s="8"/>
      <c r="AC152" s="9"/>
    </row>
    <row r="153" spans="16:29" x14ac:dyDescent="0.3">
      <c r="P153" s="6" t="s">
        <v>6</v>
      </c>
      <c r="Q153" s="7">
        <v>1E-3</v>
      </c>
      <c r="R153" s="8"/>
      <c r="S153" s="8">
        <v>9.8527255326713008E-3</v>
      </c>
      <c r="T153" s="8">
        <v>9.8266512740343304E-3</v>
      </c>
      <c r="U153" s="8">
        <v>7.1632755124500895E-4</v>
      </c>
      <c r="V153" s="8">
        <v>2.6638808883247499E-2</v>
      </c>
      <c r="W153" s="8">
        <v>-2.2307498093026699E-2</v>
      </c>
      <c r="X153" s="8"/>
      <c r="Y153" s="8"/>
      <c r="Z153" s="8"/>
      <c r="AA153" s="8"/>
      <c r="AB153" s="8"/>
      <c r="AC153" s="9"/>
    </row>
    <row r="154" spans="16:29" x14ac:dyDescent="0.3">
      <c r="P154" s="6" t="s">
        <v>7</v>
      </c>
      <c r="Q154" s="7">
        <v>0.01</v>
      </c>
      <c r="R154" s="8"/>
      <c r="S154" s="8">
        <v>9.7294299699088801E-3</v>
      </c>
      <c r="T154" s="8">
        <v>9.7265416756510195E-3</v>
      </c>
      <c r="U154" s="8">
        <v>2.3705394150899201E-4</v>
      </c>
      <c r="V154" s="8">
        <v>3.0632041815549901E-2</v>
      </c>
      <c r="W154" s="8">
        <v>-3.1794617059893199E-2</v>
      </c>
      <c r="X154" s="8"/>
      <c r="Y154" s="8"/>
      <c r="Z154" s="8"/>
      <c r="AA154" s="8"/>
      <c r="AB154" s="8"/>
      <c r="AC154" s="9"/>
    </row>
    <row r="155" spans="16:29" ht="14.5" x14ac:dyDescent="0.3">
      <c r="P155" s="11"/>
      <c r="Q155" s="8"/>
      <c r="R155" s="7"/>
      <c r="S155" s="7"/>
      <c r="T155" s="7"/>
      <c r="U155" s="7"/>
      <c r="V155" s="8"/>
      <c r="W155" s="8"/>
      <c r="X155" s="8"/>
      <c r="Y155" s="18" t="s">
        <v>20</v>
      </c>
      <c r="Z155" s="18"/>
      <c r="AA155" s="18"/>
      <c r="AB155" s="7"/>
      <c r="AC155" s="10"/>
    </row>
    <row r="156" spans="16:29" x14ac:dyDescent="0.3">
      <c r="P156" s="11"/>
      <c r="Q156" s="8"/>
      <c r="R156" s="12" t="s">
        <v>14</v>
      </c>
      <c r="S156" s="12"/>
      <c r="T156" s="12"/>
      <c r="U156" s="12"/>
      <c r="V156" s="12"/>
      <c r="W156" s="12"/>
      <c r="X156" s="8"/>
      <c r="Y156" s="12" t="s">
        <v>1</v>
      </c>
      <c r="Z156" s="12" t="s">
        <v>2</v>
      </c>
      <c r="AA156" s="12" t="s">
        <v>3</v>
      </c>
      <c r="AB156" s="12" t="s">
        <v>4</v>
      </c>
      <c r="AC156" s="13" t="s">
        <v>5</v>
      </c>
    </row>
    <row r="157" spans="16:29" x14ac:dyDescent="0.3">
      <c r="P157" s="11"/>
      <c r="Q157" s="8"/>
      <c r="R157" s="8"/>
      <c r="S157" s="8">
        <v>6.0320185800265998E-3</v>
      </c>
      <c r="T157" s="8">
        <v>5.9007799189654897E-3</v>
      </c>
      <c r="U157" s="8">
        <v>-1.2514169959369E-3</v>
      </c>
      <c r="V157" s="8">
        <v>1.47237784664026E-2</v>
      </c>
      <c r="W157" s="8">
        <v>-1.47673437868872E-2</v>
      </c>
      <c r="X157" s="8"/>
      <c r="Y157" s="7">
        <f>(S152-S157)/S152*100</f>
        <v>39.572152657083997</v>
      </c>
      <c r="Z157" s="7">
        <f t="shared" ref="Z157:Z159" si="124">(T152-T157)/T152*100</f>
        <v>40.429279775893924</v>
      </c>
      <c r="AA157" s="7">
        <f t="shared" ref="AA157:AA159" si="125">(U152-U157)/U152*100</f>
        <v>-1.337376880261183</v>
      </c>
      <c r="AB157" s="7">
        <f t="shared" ref="AB157:AB159" si="126">(V152-V157)/V152*100</f>
        <v>52.671164068122287</v>
      </c>
      <c r="AC157" s="10">
        <f t="shared" ref="AC157:AC159" si="127">(W152-W157)/W152*100</f>
        <v>36.288781996503971</v>
      </c>
    </row>
    <row r="158" spans="16:29" x14ac:dyDescent="0.3">
      <c r="P158" s="11"/>
      <c r="Q158" s="8"/>
      <c r="R158" s="8"/>
      <c r="S158" s="8">
        <v>5.8115567628074698E-3</v>
      </c>
      <c r="T158" s="8">
        <v>5.7867050058005897E-3</v>
      </c>
      <c r="U158" s="8">
        <v>5.3687725149755797E-4</v>
      </c>
      <c r="V158" s="8">
        <v>1.9198911044857998E-2</v>
      </c>
      <c r="W158" s="8">
        <v>-1.74997608694136E-2</v>
      </c>
      <c r="X158" s="8"/>
      <c r="Y158" s="7">
        <f t="shared" ref="Y158:Y159" si="128">(S153-S158)/S153*100</f>
        <v>41.015744896815136</v>
      </c>
      <c r="Z158" s="7">
        <f t="shared" si="124"/>
        <v>41.112136327751678</v>
      </c>
      <c r="AA158" s="7">
        <f t="shared" si="125"/>
        <v>25.051430652856844</v>
      </c>
      <c r="AB158" s="7">
        <f t="shared" si="126"/>
        <v>27.928793179143501</v>
      </c>
      <c r="AC158" s="10">
        <f t="shared" si="127"/>
        <v>21.55211312162341</v>
      </c>
    </row>
    <row r="159" spans="16:29" x14ac:dyDescent="0.3">
      <c r="P159" s="11"/>
      <c r="Q159" s="8"/>
      <c r="R159" s="8"/>
      <c r="S159" s="8">
        <v>6.6691319791748896E-3</v>
      </c>
      <c r="T159" s="8">
        <v>6.6663030921523198E-3</v>
      </c>
      <c r="U159" s="8">
        <v>1.9422780237062499E-4</v>
      </c>
      <c r="V159" s="8">
        <v>1.6198229652078001E-2</v>
      </c>
      <c r="W159" s="8">
        <v>-1.9095197701866899E-2</v>
      </c>
      <c r="X159" s="8"/>
      <c r="Y159" s="7">
        <f t="shared" si="128"/>
        <v>31.454031738743797</v>
      </c>
      <c r="Z159" s="7">
        <f t="shared" si="124"/>
        <v>31.462761231564567</v>
      </c>
      <c r="AA159" s="7">
        <f t="shared" si="125"/>
        <v>18.065989059600817</v>
      </c>
      <c r="AB159" s="7">
        <f t="shared" si="126"/>
        <v>47.119980608490778</v>
      </c>
      <c r="AC159" s="10">
        <f t="shared" si="127"/>
        <v>39.942042183127199</v>
      </c>
    </row>
    <row r="160" spans="16:29" x14ac:dyDescent="0.3">
      <c r="P160" s="11"/>
      <c r="Q160" s="8"/>
      <c r="R160" s="12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9"/>
    </row>
    <row r="161" spans="16:29" x14ac:dyDescent="0.3">
      <c r="P161" s="11"/>
      <c r="Q161" s="8"/>
      <c r="R161" s="12" t="s">
        <v>21</v>
      </c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9"/>
    </row>
    <row r="162" spans="16:29" x14ac:dyDescent="0.3">
      <c r="P162" s="11"/>
      <c r="Q162" s="8"/>
      <c r="R162" s="8"/>
      <c r="S162" s="8">
        <v>9.9845576884474499E-3</v>
      </c>
      <c r="T162" s="8">
        <v>9.9078742971984695E-3</v>
      </c>
      <c r="U162" s="8">
        <v>-1.23507859865238E-3</v>
      </c>
      <c r="V162" s="8">
        <v>3.1128117203614001E-2</v>
      </c>
      <c r="W162" s="8">
        <v>-2.3184969787439301E-2</v>
      </c>
      <c r="X162" s="8"/>
      <c r="Y162" s="7">
        <f>-(S157-S162)/S162*100</f>
        <v>39.586521824538131</v>
      </c>
      <c r="Z162" s="7">
        <f t="shared" ref="Z162:Z164" si="129">-(T157-T162)/T162*100</f>
        <v>40.443532669424535</v>
      </c>
      <c r="AA162" s="7">
        <f t="shared" ref="AA162:AA164" si="130">-(U157-U162)/U162*100</f>
        <v>-1.3228629580617128</v>
      </c>
      <c r="AB162" s="7">
        <f t="shared" ref="AB162:AB164" si="131">-(V157-V162)/V162*100</f>
        <v>52.699424863726875</v>
      </c>
      <c r="AC162" s="10">
        <f t="shared" ref="AC162:AC164" si="132">-(W157-W162)/W162*100</f>
        <v>36.306391932899722</v>
      </c>
    </row>
    <row r="163" spans="16:29" x14ac:dyDescent="0.3">
      <c r="P163" s="11"/>
      <c r="Q163" s="8"/>
      <c r="R163" s="8"/>
      <c r="S163" s="8">
        <v>9.8550088996297892E-3</v>
      </c>
      <c r="T163" s="8">
        <v>9.8289337088652007E-3</v>
      </c>
      <c r="U163" s="8">
        <v>7.1642344916665905E-4</v>
      </c>
      <c r="V163" s="8">
        <v>2.66515272018709E-2</v>
      </c>
      <c r="W163" s="8">
        <v>-2.2317073444980299E-2</v>
      </c>
      <c r="X163" s="8"/>
      <c r="Y163" s="7">
        <f t="shared" ref="Y163:Y164" si="133">-(S158-S163)/S163*100</f>
        <v>41.02941131767232</v>
      </c>
      <c r="Z163" s="7">
        <f t="shared" si="129"/>
        <v>41.125811026873905</v>
      </c>
      <c r="AA163" s="7">
        <f t="shared" si="130"/>
        <v>25.06146300458877</v>
      </c>
      <c r="AB163" s="7">
        <f t="shared" si="131"/>
        <v>27.963186126496115</v>
      </c>
      <c r="AC163" s="10">
        <f t="shared" si="132"/>
        <v>21.585771931266553</v>
      </c>
    </row>
    <row r="164" spans="16:29" ht="14.5" thickBot="1" x14ac:dyDescent="0.35">
      <c r="P164" s="14"/>
      <c r="Q164" s="15"/>
      <c r="R164" s="15"/>
      <c r="S164" s="15">
        <v>9.7319578059403E-3</v>
      </c>
      <c r="T164" s="15">
        <v>9.7290725490405006E-3</v>
      </c>
      <c r="U164" s="15">
        <v>2.36960064375668E-4</v>
      </c>
      <c r="V164" s="15">
        <v>3.06480880757539E-2</v>
      </c>
      <c r="W164" s="15">
        <v>-3.18134790208335E-2</v>
      </c>
      <c r="X164" s="15"/>
      <c r="Y164" s="16">
        <f t="shared" si="133"/>
        <v>31.471836272202996</v>
      </c>
      <c r="Z164" s="16">
        <f t="shared" si="129"/>
        <v>31.480590173934274</v>
      </c>
      <c r="AA164" s="16">
        <f t="shared" si="130"/>
        <v>18.033529032679876</v>
      </c>
      <c r="AB164" s="16">
        <f t="shared" si="131"/>
        <v>47.147666725440438</v>
      </c>
      <c r="AC164" s="17">
        <f t="shared" si="132"/>
        <v>39.977650072907331</v>
      </c>
    </row>
    <row r="165" spans="16:29" ht="14.5" thickBot="1" x14ac:dyDescent="0.35"/>
    <row r="166" spans="16:29" x14ac:dyDescent="0.3">
      <c r="P166" s="2"/>
      <c r="Q166" s="3"/>
      <c r="R166" s="4" t="s">
        <v>0</v>
      </c>
      <c r="S166" s="4" t="s">
        <v>9</v>
      </c>
      <c r="T166" s="4" t="s">
        <v>10</v>
      </c>
      <c r="U166" s="4" t="s">
        <v>11</v>
      </c>
      <c r="V166" s="4" t="s">
        <v>12</v>
      </c>
      <c r="W166" s="4" t="s">
        <v>13</v>
      </c>
      <c r="X166" s="3"/>
      <c r="Y166" s="3"/>
      <c r="Z166" s="3"/>
      <c r="AA166" s="3"/>
      <c r="AB166" s="3"/>
      <c r="AC166" s="5"/>
    </row>
    <row r="167" spans="16:29" x14ac:dyDescent="0.3">
      <c r="P167" s="6" t="s">
        <v>8</v>
      </c>
      <c r="Q167" s="7">
        <v>18</v>
      </c>
      <c r="R167" s="8"/>
      <c r="S167" s="8">
        <v>9.9977102899252504E-3</v>
      </c>
      <c r="T167" s="8">
        <v>9.9247562711341792E-3</v>
      </c>
      <c r="U167" s="8">
        <v>-1.20558035810962E-3</v>
      </c>
      <c r="V167" s="8">
        <v>3.1109530113090301E-2</v>
      </c>
      <c r="W167" s="8">
        <v>-2.3178561405115299E-2</v>
      </c>
      <c r="X167" s="8"/>
      <c r="Y167" s="8"/>
      <c r="Z167" s="8"/>
      <c r="AA167" s="8"/>
      <c r="AB167" s="8"/>
      <c r="AC167" s="9"/>
    </row>
    <row r="168" spans="16:29" x14ac:dyDescent="0.3">
      <c r="P168" s="6" t="s">
        <v>6</v>
      </c>
      <c r="Q168" s="7">
        <v>1E-3</v>
      </c>
      <c r="R168" s="8"/>
      <c r="S168" s="8">
        <v>9.8678843798674903E-3</v>
      </c>
      <c r="T168" s="8">
        <v>9.8388705064724295E-3</v>
      </c>
      <c r="U168" s="8">
        <v>7.5615427744587702E-4</v>
      </c>
      <c r="V168" s="8">
        <v>2.6638808883247499E-2</v>
      </c>
      <c r="W168" s="8">
        <v>-2.2307498093026699E-2</v>
      </c>
      <c r="X168" s="8"/>
      <c r="Y168" s="8"/>
      <c r="Z168" s="8"/>
      <c r="AA168" s="8"/>
      <c r="AB168" s="8"/>
      <c r="AC168" s="9"/>
    </row>
    <row r="169" spans="16:29" x14ac:dyDescent="0.3">
      <c r="P169" s="6" t="s">
        <v>7</v>
      </c>
      <c r="Q169" s="7">
        <v>0.01</v>
      </c>
      <c r="R169" s="8"/>
      <c r="S169" s="8">
        <v>9.7129824110814902E-3</v>
      </c>
      <c r="T169" s="8">
        <v>9.7114871686744403E-3</v>
      </c>
      <c r="U169" s="8">
        <v>1.7042385587126899E-4</v>
      </c>
      <c r="V169" s="8">
        <v>3.0632041815549901E-2</v>
      </c>
      <c r="W169" s="8">
        <v>-3.1794617059893199E-2</v>
      </c>
      <c r="X169" s="8"/>
      <c r="Y169" s="8"/>
      <c r="Z169" s="8"/>
      <c r="AA169" s="8"/>
      <c r="AB169" s="8"/>
      <c r="AC169" s="9"/>
    </row>
    <row r="170" spans="16:29" ht="14.5" x14ac:dyDescent="0.3">
      <c r="P170" s="11"/>
      <c r="Q170" s="8"/>
      <c r="R170" s="7"/>
      <c r="S170" s="7"/>
      <c r="T170" s="7"/>
      <c r="U170" s="7"/>
      <c r="V170" s="8"/>
      <c r="W170" s="8"/>
      <c r="X170" s="8"/>
      <c r="Y170" s="18" t="s">
        <v>20</v>
      </c>
      <c r="Z170" s="18"/>
      <c r="AA170" s="18"/>
      <c r="AB170" s="7"/>
      <c r="AC170" s="10"/>
    </row>
    <row r="171" spans="16:29" x14ac:dyDescent="0.3">
      <c r="P171" s="11"/>
      <c r="Q171" s="8"/>
      <c r="R171" s="12" t="s">
        <v>14</v>
      </c>
      <c r="S171" s="12"/>
      <c r="T171" s="12"/>
      <c r="U171" s="12"/>
      <c r="V171" s="12"/>
      <c r="W171" s="12"/>
      <c r="X171" s="8"/>
      <c r="Y171" s="12" t="s">
        <v>1</v>
      </c>
      <c r="Z171" s="12" t="s">
        <v>2</v>
      </c>
      <c r="AA171" s="12" t="s">
        <v>3</v>
      </c>
      <c r="AB171" s="12" t="s">
        <v>4</v>
      </c>
      <c r="AC171" s="13" t="s">
        <v>5</v>
      </c>
    </row>
    <row r="172" spans="16:29" x14ac:dyDescent="0.3">
      <c r="P172" s="11"/>
      <c r="Q172" s="8"/>
      <c r="R172" s="8"/>
      <c r="S172" s="8">
        <v>5.9671771011688404E-3</v>
      </c>
      <c r="T172" s="8">
        <v>5.8318316715954797E-3</v>
      </c>
      <c r="U172" s="8">
        <v>-1.2637016700509701E-3</v>
      </c>
      <c r="V172" s="8">
        <v>1.40166954722033E-2</v>
      </c>
      <c r="W172" s="8">
        <v>-1.5583762588943799E-2</v>
      </c>
      <c r="X172" s="8"/>
      <c r="Y172" s="7">
        <f>(S167-S172)/S167*100</f>
        <v>40.314562753613707</v>
      </c>
      <c r="Z172" s="7">
        <f t="shared" ref="Z172:Z174" si="134">(T167-T172)/T167*100</f>
        <v>41.239547730182892</v>
      </c>
      <c r="AA172" s="7">
        <f t="shared" ref="AA172:AA174" si="135">(U167-U172)/U167*100</f>
        <v>-4.8210234639593628</v>
      </c>
      <c r="AB172" s="7">
        <f t="shared" ref="AB172:AB174" si="136">(V167-V172)/V167*100</f>
        <v>54.944046338053369</v>
      </c>
      <c r="AC172" s="10">
        <f t="shared" ref="AC172:AC174" si="137">(W167-W172)/W167*100</f>
        <v>32.766480556879586</v>
      </c>
    </row>
    <row r="173" spans="16:29" x14ac:dyDescent="0.3">
      <c r="P173" s="11"/>
      <c r="Q173" s="8"/>
      <c r="R173" s="8"/>
      <c r="S173" s="8">
        <v>5.6388794422390998E-3</v>
      </c>
      <c r="T173" s="8">
        <v>5.60873908781422E-3</v>
      </c>
      <c r="U173" s="8">
        <v>5.8224325580606402E-4</v>
      </c>
      <c r="V173" s="8">
        <v>1.6158206541654101E-2</v>
      </c>
      <c r="W173" s="8">
        <v>-1.7890050450246699E-2</v>
      </c>
      <c r="X173" s="8"/>
      <c r="Y173" s="7">
        <f t="shared" ref="Y173:Y174" si="138">(S168-S173)/S168*100</f>
        <v>42.85624734574747</v>
      </c>
      <c r="Z173" s="7">
        <f t="shared" si="134"/>
        <v>42.994075548361451</v>
      </c>
      <c r="AA173" s="7">
        <f t="shared" si="135"/>
        <v>22.999409885935741</v>
      </c>
      <c r="AB173" s="7">
        <f t="shared" si="136"/>
        <v>39.343359485507605</v>
      </c>
      <c r="AC173" s="10">
        <f t="shared" si="137"/>
        <v>19.802523906349183</v>
      </c>
    </row>
    <row r="174" spans="16:29" x14ac:dyDescent="0.3">
      <c r="P174" s="11"/>
      <c r="Q174" s="8"/>
      <c r="R174" s="8"/>
      <c r="S174" s="8">
        <v>6.5190474348271899E-3</v>
      </c>
      <c r="T174" s="8">
        <v>6.5167111071093601E-3</v>
      </c>
      <c r="U174" s="8">
        <v>1.7451591332735499E-4</v>
      </c>
      <c r="V174" s="8">
        <v>1.66681518702179E-2</v>
      </c>
      <c r="W174" s="8">
        <v>-1.67882672018838E-2</v>
      </c>
      <c r="X174" s="8"/>
      <c r="Y174" s="7">
        <f t="shared" si="138"/>
        <v>32.883154123808119</v>
      </c>
      <c r="Z174" s="7">
        <f t="shared" si="134"/>
        <v>32.896877749786988</v>
      </c>
      <c r="AA174" s="7">
        <f t="shared" si="135"/>
        <v>-2.4011060160362603</v>
      </c>
      <c r="AB174" s="7">
        <f t="shared" si="136"/>
        <v>45.58589345566719</v>
      </c>
      <c r="AC174" s="10">
        <f t="shared" si="137"/>
        <v>47.19776882275746</v>
      </c>
    </row>
    <row r="175" spans="16:29" x14ac:dyDescent="0.3">
      <c r="P175" s="11"/>
      <c r="Q175" s="8"/>
      <c r="R175" s="12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9"/>
    </row>
    <row r="176" spans="16:29" x14ac:dyDescent="0.3">
      <c r="P176" s="11"/>
      <c r="Q176" s="8"/>
      <c r="R176" s="12" t="s">
        <v>21</v>
      </c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9"/>
    </row>
    <row r="177" spans="16:29" x14ac:dyDescent="0.3">
      <c r="P177" s="11"/>
      <c r="Q177" s="8"/>
      <c r="R177" s="8"/>
      <c r="S177" s="8">
        <v>1.0000091027191601E-2</v>
      </c>
      <c r="T177" s="8">
        <v>9.9271334258684597E-3</v>
      </c>
      <c r="U177" s="8">
        <v>-1.2057539123397E-3</v>
      </c>
      <c r="V177" s="8">
        <v>3.1128117203614001E-2</v>
      </c>
      <c r="W177" s="8">
        <v>-2.3184969787439301E-2</v>
      </c>
      <c r="X177" s="8"/>
      <c r="Y177" s="7">
        <f>-(S172-S177)/S177*100</f>
        <v>40.32877215874057</v>
      </c>
      <c r="Z177" s="7">
        <f t="shared" ref="Z177:Z179" si="139">-(T172-T177)/T177*100</f>
        <v>41.253618527996252</v>
      </c>
      <c r="AA177" s="7">
        <f t="shared" ref="AA177:AA179" si="140">-(U172-U177)/U177*100</f>
        <v>-4.8059356986721768</v>
      </c>
      <c r="AB177" s="7">
        <f t="shared" ref="AB177:AB179" si="141">-(V172-V177)/V177*100</f>
        <v>54.970949959749092</v>
      </c>
      <c r="AC177" s="10">
        <f t="shared" ref="AC177:AC179" si="142">-(W172-W177)/W177*100</f>
        <v>32.785064066003379</v>
      </c>
    </row>
    <row r="178" spans="16:29" x14ac:dyDescent="0.3">
      <c r="P178" s="11"/>
      <c r="Q178" s="8"/>
      <c r="R178" s="8"/>
      <c r="S178" s="8">
        <v>9.8701739294899792E-3</v>
      </c>
      <c r="T178" s="8">
        <v>9.8411590675703507E-3</v>
      </c>
      <c r="U178" s="8">
        <v>7.56254986867141E-4</v>
      </c>
      <c r="V178" s="8">
        <v>2.66515272018709E-2</v>
      </c>
      <c r="W178" s="8">
        <v>-2.2317073444980299E-2</v>
      </c>
      <c r="X178" s="8"/>
      <c r="Y178" s="7">
        <f t="shared" ref="Y178:Y179" si="143">-(S173-S178)/S178*100</f>
        <v>42.869502781594072</v>
      </c>
      <c r="Z178" s="7">
        <f t="shared" si="139"/>
        <v>43.007332273525158</v>
      </c>
      <c r="AA178" s="7">
        <f t="shared" si="140"/>
        <v>23.009663947068606</v>
      </c>
      <c r="AB178" s="7">
        <f t="shared" si="141"/>
        <v>39.372305311945432</v>
      </c>
      <c r="AC178" s="10">
        <f t="shared" si="142"/>
        <v>19.836933393833299</v>
      </c>
    </row>
    <row r="179" spans="16:29" ht="14.5" thickBot="1" x14ac:dyDescent="0.35">
      <c r="P179" s="14"/>
      <c r="Q179" s="15"/>
      <c r="R179" s="15"/>
      <c r="S179" s="15">
        <v>9.7155181166495106E-3</v>
      </c>
      <c r="T179" s="15">
        <v>9.7140250623296894E-3</v>
      </c>
      <c r="U179" s="15">
        <v>1.7032135325733601E-4</v>
      </c>
      <c r="V179" s="15">
        <v>3.06480880757539E-2</v>
      </c>
      <c r="W179" s="15">
        <v>-3.18134790208335E-2</v>
      </c>
      <c r="X179" s="15"/>
      <c r="Y179" s="16">
        <f t="shared" si="143"/>
        <v>32.900671312058179</v>
      </c>
      <c r="Z179" s="16">
        <f t="shared" si="139"/>
        <v>32.914409163090276</v>
      </c>
      <c r="AA179" s="16">
        <f t="shared" si="140"/>
        <v>-2.4627329397045652</v>
      </c>
      <c r="AB179" s="16">
        <f t="shared" si="141"/>
        <v>45.614382766655218</v>
      </c>
      <c r="AC179" s="17">
        <f t="shared" si="142"/>
        <v>47.229074849406537</v>
      </c>
    </row>
    <row r="180" spans="16:29" ht="14.5" thickBot="1" x14ac:dyDescent="0.35"/>
    <row r="181" spans="16:29" x14ac:dyDescent="0.3">
      <c r="P181" s="2"/>
      <c r="Q181" s="3"/>
      <c r="R181" s="4" t="s">
        <v>0</v>
      </c>
      <c r="S181" s="4" t="s">
        <v>9</v>
      </c>
      <c r="T181" s="4" t="s">
        <v>10</v>
      </c>
      <c r="U181" s="4" t="s">
        <v>11</v>
      </c>
      <c r="V181" s="4" t="s">
        <v>12</v>
      </c>
      <c r="W181" s="4" t="s">
        <v>13</v>
      </c>
      <c r="X181" s="3"/>
      <c r="Y181" s="3"/>
      <c r="Z181" s="3"/>
      <c r="AA181" s="3"/>
      <c r="AB181" s="3"/>
      <c r="AC181" s="5"/>
    </row>
    <row r="182" spans="16:29" x14ac:dyDescent="0.3">
      <c r="P182" s="6" t="s">
        <v>8</v>
      </c>
      <c r="Q182" s="7">
        <v>19</v>
      </c>
      <c r="R182" s="8"/>
      <c r="S182" s="8">
        <v>9.9693029617934203E-3</v>
      </c>
      <c r="T182" s="8">
        <v>9.8853740063869298E-3</v>
      </c>
      <c r="U182" s="8">
        <v>-1.29088430847709E-3</v>
      </c>
      <c r="V182" s="8">
        <v>3.1109530113090301E-2</v>
      </c>
      <c r="W182" s="8">
        <v>-2.3178561405115299E-2</v>
      </c>
      <c r="X182" s="8"/>
      <c r="Y182" s="8"/>
      <c r="Z182" s="8"/>
      <c r="AA182" s="8"/>
      <c r="AB182" s="8"/>
      <c r="AC182" s="9"/>
    </row>
    <row r="183" spans="16:29" x14ac:dyDescent="0.3">
      <c r="P183" s="6" t="s">
        <v>6</v>
      </c>
      <c r="Q183" s="7">
        <v>1E-3</v>
      </c>
      <c r="R183" s="8"/>
      <c r="S183" s="8">
        <v>9.8661043992113607E-3</v>
      </c>
      <c r="T183" s="8">
        <v>9.8409508358305291E-3</v>
      </c>
      <c r="U183" s="8">
        <v>7.0406154766763896E-4</v>
      </c>
      <c r="V183" s="8">
        <v>2.6638808883247499E-2</v>
      </c>
      <c r="W183" s="8">
        <v>-2.2307498093026699E-2</v>
      </c>
      <c r="X183" s="8"/>
      <c r="Y183" s="8"/>
      <c r="Z183" s="8"/>
      <c r="AA183" s="8"/>
      <c r="AB183" s="8"/>
      <c r="AC183" s="9"/>
    </row>
    <row r="184" spans="16:29" x14ac:dyDescent="0.3">
      <c r="P184" s="6" t="s">
        <v>7</v>
      </c>
      <c r="Q184" s="7">
        <v>0.01</v>
      </c>
      <c r="R184" s="8"/>
      <c r="S184" s="8">
        <v>9.6680411803151695E-3</v>
      </c>
      <c r="T184" s="8">
        <v>9.6645694974606192E-3</v>
      </c>
      <c r="U184" s="8">
        <v>2.5906889628752802E-4</v>
      </c>
      <c r="V184" s="8">
        <v>3.0632041815549901E-2</v>
      </c>
      <c r="W184" s="8">
        <v>-3.1794617059893199E-2</v>
      </c>
      <c r="X184" s="8"/>
      <c r="Y184" s="8"/>
      <c r="Z184" s="8"/>
      <c r="AA184" s="8"/>
      <c r="AB184" s="8"/>
      <c r="AC184" s="9"/>
    </row>
    <row r="185" spans="16:29" ht="14.5" x14ac:dyDescent="0.3">
      <c r="P185" s="11"/>
      <c r="Q185" s="8"/>
      <c r="R185" s="7"/>
      <c r="S185" s="7"/>
      <c r="T185" s="7"/>
      <c r="U185" s="7"/>
      <c r="V185" s="8"/>
      <c r="W185" s="8"/>
      <c r="X185" s="8"/>
      <c r="Y185" s="18" t="s">
        <v>20</v>
      </c>
      <c r="Z185" s="18"/>
      <c r="AA185" s="18"/>
      <c r="AB185" s="7"/>
      <c r="AC185" s="10"/>
    </row>
    <row r="186" spans="16:29" x14ac:dyDescent="0.3">
      <c r="P186" s="11"/>
      <c r="Q186" s="8"/>
      <c r="R186" s="12" t="s">
        <v>14</v>
      </c>
      <c r="S186" s="12"/>
      <c r="T186" s="12"/>
      <c r="U186" s="12"/>
      <c r="V186" s="12"/>
      <c r="W186" s="12"/>
      <c r="X186" s="8"/>
      <c r="Y186" s="12" t="s">
        <v>1</v>
      </c>
      <c r="Z186" s="12" t="s">
        <v>2</v>
      </c>
      <c r="AA186" s="12" t="s">
        <v>3</v>
      </c>
      <c r="AB186" s="12" t="s">
        <v>4</v>
      </c>
      <c r="AC186" s="13" t="s">
        <v>5</v>
      </c>
    </row>
    <row r="187" spans="16:29" x14ac:dyDescent="0.3">
      <c r="P187" s="11"/>
      <c r="Q187" s="8"/>
      <c r="R187" s="8"/>
      <c r="S187" s="8">
        <v>5.86164722940618E-3</v>
      </c>
      <c r="T187" s="8">
        <v>5.7156266703495898E-3</v>
      </c>
      <c r="U187" s="8">
        <v>-1.30019998738408E-3</v>
      </c>
      <c r="V187" s="8">
        <v>1.26778623842492E-2</v>
      </c>
      <c r="W187" s="8">
        <v>-1.48400247694993E-2</v>
      </c>
      <c r="X187" s="8"/>
      <c r="Y187" s="7">
        <f>(S182-S187)/S182*100</f>
        <v>41.203038448420237</v>
      </c>
      <c r="Z187" s="7">
        <f t="shared" ref="Z187:Z189" si="144">(T182-T187)/T182*100</f>
        <v>42.180977000397462</v>
      </c>
      <c r="AA187" s="7">
        <f t="shared" ref="AA187:AA189" si="145">(U182-U187)/U182*100</f>
        <v>-0.72165095243741528</v>
      </c>
      <c r="AB187" s="7">
        <f t="shared" ref="AB187:AB189" si="146">(V182-V187)/V182*100</f>
        <v>59.247657106480709</v>
      </c>
      <c r="AC187" s="10">
        <f t="shared" ref="AC187:AC189" si="147">(W182-W187)/W182*100</f>
        <v>35.975212136227576</v>
      </c>
    </row>
    <row r="188" spans="16:29" x14ac:dyDescent="0.3">
      <c r="P188" s="11"/>
      <c r="Q188" s="8"/>
      <c r="R188" s="8"/>
      <c r="S188" s="8">
        <v>5.5201955530134799E-3</v>
      </c>
      <c r="T188" s="8">
        <v>5.48821329928619E-3</v>
      </c>
      <c r="U188" s="8">
        <v>5.9335800748617899E-4</v>
      </c>
      <c r="V188" s="8">
        <v>1.7460005141036E-2</v>
      </c>
      <c r="W188" s="8">
        <v>-1.6203024711527399E-2</v>
      </c>
      <c r="X188" s="8"/>
      <c r="Y188" s="7">
        <f t="shared" ref="Y188:Y189" si="148">(S183-S188)/S183*100</f>
        <v>44.048883635827607</v>
      </c>
      <c r="Z188" s="7">
        <f t="shared" si="144"/>
        <v>44.230863553308147</v>
      </c>
      <c r="AA188" s="7">
        <f t="shared" si="145"/>
        <v>15.723560042185255</v>
      </c>
      <c r="AB188" s="7">
        <f t="shared" si="146"/>
        <v>34.456509607619232</v>
      </c>
      <c r="AC188" s="10">
        <f t="shared" si="147"/>
        <v>27.365118921191577</v>
      </c>
    </row>
    <row r="189" spans="16:29" x14ac:dyDescent="0.3">
      <c r="P189" s="11"/>
      <c r="Q189" s="8"/>
      <c r="R189" s="8"/>
      <c r="S189" s="8">
        <v>6.38831474132673E-3</v>
      </c>
      <c r="T189" s="8">
        <v>6.3851458351273102E-3</v>
      </c>
      <c r="U189" s="8">
        <v>2.01191198636493E-4</v>
      </c>
      <c r="V189" s="8">
        <v>1.6483636771307601E-2</v>
      </c>
      <c r="W189" s="8">
        <v>-1.5961404559932901E-2</v>
      </c>
      <c r="X189" s="8"/>
      <c r="Y189" s="7">
        <f t="shared" si="148"/>
        <v>33.923380939524748</v>
      </c>
      <c r="Z189" s="7">
        <f t="shared" si="144"/>
        <v>33.932433960922758</v>
      </c>
      <c r="AA189" s="7">
        <f t="shared" si="145"/>
        <v>22.340658597163038</v>
      </c>
      <c r="AB189" s="7">
        <f t="shared" si="146"/>
        <v>46.188253233122943</v>
      </c>
      <c r="AC189" s="10">
        <f t="shared" si="147"/>
        <v>49.798406032487954</v>
      </c>
    </row>
    <row r="190" spans="16:29" x14ac:dyDescent="0.3">
      <c r="P190" s="11"/>
      <c r="Q190" s="8"/>
      <c r="R190" s="12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9"/>
    </row>
    <row r="191" spans="16:29" x14ac:dyDescent="0.3">
      <c r="P191" s="11"/>
      <c r="Q191" s="8"/>
      <c r="R191" s="12" t="s">
        <v>21</v>
      </c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9"/>
    </row>
    <row r="192" spans="16:29" x14ac:dyDescent="0.3">
      <c r="P192" s="11"/>
      <c r="Q192" s="8"/>
      <c r="R192" s="8"/>
      <c r="S192" s="8">
        <v>9.9716723123477596E-3</v>
      </c>
      <c r="T192" s="8">
        <v>9.8877378155577001E-3</v>
      </c>
      <c r="U192" s="8">
        <v>-1.29108078586629E-3</v>
      </c>
      <c r="V192" s="8">
        <v>3.1128117203614001E-2</v>
      </c>
      <c r="W192" s="8">
        <v>-2.3184969787439301E-2</v>
      </c>
      <c r="X192" s="8"/>
      <c r="Y192" s="7">
        <f>-(S187-S192)/S192*100</f>
        <v>41.217009085348728</v>
      </c>
      <c r="Z192" s="7">
        <f t="shared" ref="Z192:Z194" si="149">-(T187-T192)/T192*100</f>
        <v>42.194799488347776</v>
      </c>
      <c r="AA192" s="7">
        <f t="shared" ref="AA192:AA194" si="150">-(U187-U192)/U192*100</f>
        <v>-0.70632307579972253</v>
      </c>
      <c r="AB192" s="7">
        <f t="shared" ref="AB192:AB194" si="151">-(V187-V192)/V192*100</f>
        <v>59.271990974201003</v>
      </c>
      <c r="AC192" s="10">
        <f t="shared" ref="AC192:AC194" si="152">-(W187-W192)/W192*100</f>
        <v>35.992908744099218</v>
      </c>
    </row>
    <row r="193" spans="16:29" x14ac:dyDescent="0.3">
      <c r="P193" s="11"/>
      <c r="Q193" s="8"/>
      <c r="R193" s="8"/>
      <c r="S193" s="8">
        <v>9.8683907899272793E-3</v>
      </c>
      <c r="T193" s="8">
        <v>9.8432369496765492E-3</v>
      </c>
      <c r="U193" s="8">
        <v>7.0414709773159302E-4</v>
      </c>
      <c r="V193" s="8">
        <v>2.66515272018709E-2</v>
      </c>
      <c r="W193" s="8">
        <v>-2.2317073444980299E-2</v>
      </c>
      <c r="X193" s="8"/>
      <c r="Y193" s="7">
        <f t="shared" ref="Y193:Y194" si="153">-(S188-S193)/S193*100</f>
        <v>44.061846855031582</v>
      </c>
      <c r="Z193" s="7">
        <f t="shared" si="149"/>
        <v>44.243816060259185</v>
      </c>
      <c r="AA193" s="7">
        <f t="shared" si="150"/>
        <v>15.733799173826126</v>
      </c>
      <c r="AB193" s="7">
        <f t="shared" si="151"/>
        <v>34.48778747729574</v>
      </c>
      <c r="AC193" s="10">
        <f t="shared" si="152"/>
        <v>27.396283605582305</v>
      </c>
    </row>
    <row r="194" spans="16:29" ht="14.5" thickBot="1" x14ac:dyDescent="0.35">
      <c r="P194" s="14"/>
      <c r="Q194" s="15"/>
      <c r="R194" s="15"/>
      <c r="S194" s="15">
        <v>9.6705625286409302E-3</v>
      </c>
      <c r="T194" s="15">
        <v>9.6670938566574393E-3</v>
      </c>
      <c r="U194" s="15">
        <v>2.5899032207782297E-4</v>
      </c>
      <c r="V194" s="15">
        <v>3.06480880757539E-2</v>
      </c>
      <c r="W194" s="15">
        <v>-3.18134790208335E-2</v>
      </c>
      <c r="X194" s="15"/>
      <c r="Y194" s="16">
        <f t="shared" si="153"/>
        <v>33.940608703922798</v>
      </c>
      <c r="Z194" s="16">
        <f t="shared" si="149"/>
        <v>33.949686122783937</v>
      </c>
      <c r="AA194" s="16">
        <f t="shared" si="150"/>
        <v>22.317097788681906</v>
      </c>
      <c r="AB194" s="16">
        <f t="shared" si="151"/>
        <v>46.21642716973259</v>
      </c>
      <c r="AC194" s="17">
        <f t="shared" si="152"/>
        <v>49.828170161835011</v>
      </c>
    </row>
    <row r="195" spans="16:29" ht="14.5" thickBot="1" x14ac:dyDescent="0.35"/>
    <row r="196" spans="16:29" x14ac:dyDescent="0.3">
      <c r="P196" s="2"/>
      <c r="Q196" s="3"/>
      <c r="R196" s="4" t="s">
        <v>0</v>
      </c>
      <c r="S196" s="4" t="s">
        <v>9</v>
      </c>
      <c r="T196" s="4" t="s">
        <v>10</v>
      </c>
      <c r="U196" s="4" t="s">
        <v>11</v>
      </c>
      <c r="V196" s="4" t="s">
        <v>12</v>
      </c>
      <c r="W196" s="4" t="s">
        <v>13</v>
      </c>
      <c r="X196" s="3"/>
      <c r="Y196" s="3"/>
      <c r="Z196" s="3"/>
      <c r="AA196" s="3"/>
      <c r="AB196" s="3"/>
      <c r="AC196" s="5"/>
    </row>
    <row r="197" spans="16:29" x14ac:dyDescent="0.3">
      <c r="P197" s="6" t="s">
        <v>8</v>
      </c>
      <c r="Q197" s="7">
        <v>20</v>
      </c>
      <c r="R197" s="8"/>
      <c r="S197" s="8">
        <v>9.9748601887816608E-3</v>
      </c>
      <c r="T197" s="8">
        <v>9.8964125781413493E-3</v>
      </c>
      <c r="U197" s="8">
        <v>-1.24854069575117E-3</v>
      </c>
      <c r="V197" s="8">
        <v>3.1109530113090301E-2</v>
      </c>
      <c r="W197" s="8">
        <v>-2.3178561405115299E-2</v>
      </c>
      <c r="X197" s="8"/>
      <c r="Y197" s="8"/>
      <c r="Z197" s="8"/>
      <c r="AA197" s="8"/>
      <c r="AB197" s="8"/>
      <c r="AC197" s="9"/>
    </row>
    <row r="198" spans="16:29" x14ac:dyDescent="0.3">
      <c r="P198" s="6" t="s">
        <v>6</v>
      </c>
      <c r="Q198" s="7">
        <v>1E-3</v>
      </c>
      <c r="R198" s="8"/>
      <c r="S198" s="8">
        <v>9.8725438119043E-3</v>
      </c>
      <c r="T198" s="8">
        <v>9.8504556693035008E-3</v>
      </c>
      <c r="U198" s="8">
        <v>6.6003365448768895E-4</v>
      </c>
      <c r="V198" s="8">
        <v>2.6638808883247499E-2</v>
      </c>
      <c r="W198" s="8">
        <v>-2.2307498093026699E-2</v>
      </c>
      <c r="X198" s="8"/>
      <c r="Y198" s="8"/>
      <c r="Z198" s="8"/>
      <c r="AA198" s="8"/>
      <c r="AB198" s="8"/>
      <c r="AC198" s="9"/>
    </row>
    <row r="199" spans="16:29" x14ac:dyDescent="0.3">
      <c r="P199" s="6" t="s">
        <v>7</v>
      </c>
      <c r="Q199" s="7">
        <v>0.01</v>
      </c>
      <c r="R199" s="8"/>
      <c r="S199" s="8">
        <v>9.6240902600415595E-3</v>
      </c>
      <c r="T199" s="8">
        <v>9.61780877421879E-3</v>
      </c>
      <c r="U199" s="8">
        <v>3.4766034572097698E-4</v>
      </c>
      <c r="V199" s="8">
        <v>3.0632041815549901E-2</v>
      </c>
      <c r="W199" s="8">
        <v>-3.1794617059893199E-2</v>
      </c>
      <c r="X199" s="8"/>
      <c r="Y199" s="8"/>
      <c r="Z199" s="8"/>
      <c r="AA199" s="8"/>
      <c r="AB199" s="8"/>
      <c r="AC199" s="9"/>
    </row>
    <row r="200" spans="16:29" ht="14.5" x14ac:dyDescent="0.3">
      <c r="P200" s="11"/>
      <c r="Q200" s="8"/>
      <c r="R200" s="7"/>
      <c r="S200" s="7"/>
      <c r="T200" s="7"/>
      <c r="U200" s="7"/>
      <c r="V200" s="8"/>
      <c r="W200" s="8"/>
      <c r="X200" s="8"/>
      <c r="Y200" s="18" t="s">
        <v>20</v>
      </c>
      <c r="Z200" s="18"/>
      <c r="AA200" s="18"/>
      <c r="AB200" s="7"/>
      <c r="AC200" s="10"/>
    </row>
    <row r="201" spans="16:29" x14ac:dyDescent="0.3">
      <c r="P201" s="11"/>
      <c r="Q201" s="8"/>
      <c r="R201" s="12" t="s">
        <v>14</v>
      </c>
      <c r="S201" s="12"/>
      <c r="T201" s="12"/>
      <c r="U201" s="12"/>
      <c r="V201" s="12"/>
      <c r="W201" s="12"/>
      <c r="X201" s="8"/>
      <c r="Y201" s="12" t="s">
        <v>1</v>
      </c>
      <c r="Z201" s="12" t="s">
        <v>2</v>
      </c>
      <c r="AA201" s="12" t="s">
        <v>3</v>
      </c>
      <c r="AB201" s="12" t="s">
        <v>4</v>
      </c>
      <c r="AC201" s="13" t="s">
        <v>5</v>
      </c>
    </row>
    <row r="202" spans="16:29" x14ac:dyDescent="0.3">
      <c r="P202" s="11"/>
      <c r="Q202" s="8"/>
      <c r="R202" s="8"/>
      <c r="S202" s="8">
        <v>5.7838604230253596E-3</v>
      </c>
      <c r="T202" s="8">
        <v>5.63203469220264E-3</v>
      </c>
      <c r="U202" s="8">
        <v>-1.3165206488562999E-3</v>
      </c>
      <c r="V202" s="8">
        <v>1.2385817808549899E-2</v>
      </c>
      <c r="W202" s="8">
        <v>-1.58958868390837E-2</v>
      </c>
      <c r="X202" s="8"/>
      <c r="Y202" s="7">
        <f>(S197-S202)/S197*100</f>
        <v>42.015624143481794</v>
      </c>
      <c r="Z202" s="7">
        <f t="shared" ref="Z202:Z204" si="154">(T197-T202)/T197*100</f>
        <v>43.090138494808031</v>
      </c>
      <c r="AA202" s="7">
        <f t="shared" ref="AA202:AA204" si="155">(U197-U202)/U197*100</f>
        <v>-5.4447526889966964</v>
      </c>
      <c r="AB202" s="7">
        <f t="shared" ref="AB202:AB204" si="156">(V197-V202)/V197*100</f>
        <v>60.186419519920101</v>
      </c>
      <c r="AC202" s="10">
        <f t="shared" ref="AC202:AC204" si="157">(W197-W202)/W197*100</f>
        <v>31.419873040198166</v>
      </c>
    </row>
    <row r="203" spans="16:29" x14ac:dyDescent="0.3">
      <c r="P203" s="11"/>
      <c r="Q203" s="8"/>
      <c r="R203" s="8"/>
      <c r="S203" s="8">
        <v>5.3422554887669503E-3</v>
      </c>
      <c r="T203" s="8">
        <v>5.3102655171235703E-3</v>
      </c>
      <c r="U203" s="8">
        <v>5.8375837887687299E-4</v>
      </c>
      <c r="V203" s="8">
        <v>1.54460213297422E-2</v>
      </c>
      <c r="W203" s="8">
        <v>-1.69352696425124E-2</v>
      </c>
      <c r="X203" s="8"/>
      <c r="Y203" s="7">
        <f t="shared" ref="Y203:Y204" si="158">(S198-S203)/S198*100</f>
        <v>45.887751013824158</v>
      </c>
      <c r="Z203" s="7">
        <f t="shared" si="154"/>
        <v>46.091168821035417</v>
      </c>
      <c r="AA203" s="7">
        <f t="shared" si="155"/>
        <v>11.556270667746482</v>
      </c>
      <c r="AB203" s="7">
        <f t="shared" si="156"/>
        <v>42.016846933963976</v>
      </c>
      <c r="AC203" s="10">
        <f t="shared" si="157"/>
        <v>24.08261306629295</v>
      </c>
    </row>
    <row r="204" spans="16:29" x14ac:dyDescent="0.3">
      <c r="P204" s="11"/>
      <c r="Q204" s="8"/>
      <c r="R204" s="8"/>
      <c r="S204" s="8">
        <v>6.1575718418679301E-3</v>
      </c>
      <c r="T204" s="8">
        <v>6.1529037658395198E-3</v>
      </c>
      <c r="U204" s="8">
        <v>2.3972116319318499E-4</v>
      </c>
      <c r="V204" s="8">
        <v>1.6087705803699202E-2</v>
      </c>
      <c r="W204" s="8">
        <v>-1.49225532151455E-2</v>
      </c>
      <c r="X204" s="8"/>
      <c r="Y204" s="7">
        <f t="shared" si="158"/>
        <v>36.019180249860419</v>
      </c>
      <c r="Z204" s="7">
        <f t="shared" si="154"/>
        <v>36.025929499317876</v>
      </c>
      <c r="AA204" s="7">
        <f t="shared" si="155"/>
        <v>31.047309207481817</v>
      </c>
      <c r="AB204" s="7">
        <f t="shared" si="156"/>
        <v>47.480791843485548</v>
      </c>
      <c r="AC204" s="10">
        <f t="shared" si="157"/>
        <v>53.065787246202397</v>
      </c>
    </row>
    <row r="205" spans="16:29" x14ac:dyDescent="0.3">
      <c r="P205" s="11"/>
      <c r="Q205" s="8"/>
      <c r="R205" s="12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9"/>
    </row>
    <row r="206" spans="16:29" x14ac:dyDescent="0.3">
      <c r="P206" s="11"/>
      <c r="Q206" s="8"/>
      <c r="R206" s="12" t="s">
        <v>21</v>
      </c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9"/>
    </row>
    <row r="207" spans="16:29" x14ac:dyDescent="0.3">
      <c r="P207" s="11"/>
      <c r="Q207" s="8"/>
      <c r="R207" s="8"/>
      <c r="S207" s="8">
        <v>9.9772325239668395E-3</v>
      </c>
      <c r="T207" s="8">
        <v>9.8987800421601307E-3</v>
      </c>
      <c r="U207" s="8">
        <v>-1.2487283588651101E-3</v>
      </c>
      <c r="V207" s="8">
        <v>3.1128117203614001E-2</v>
      </c>
      <c r="W207" s="8">
        <v>-2.3184969787439301E-2</v>
      </c>
      <c r="X207" s="8"/>
      <c r="Y207" s="7">
        <f>-(S202-S207)/S207*100</f>
        <v>42.029411371022555</v>
      </c>
      <c r="Z207" s="7">
        <f t="shared" ref="Z207:Z209" si="159">-(T202-T207)/T207*100</f>
        <v>43.103749469984116</v>
      </c>
      <c r="AA207" s="7">
        <f t="shared" ref="AA207:AA209" si="160">-(U202-U207)/U207*100</f>
        <v>-5.4289060955420219</v>
      </c>
      <c r="AB207" s="7">
        <f t="shared" ref="AB207:AB209" si="161">-(V202-V207)/V207*100</f>
        <v>60.210192837773391</v>
      </c>
      <c r="AC207" s="10">
        <f t="shared" ref="AC207:AC209" si="162">-(W202-W207)/W207*100</f>
        <v>31.438828754931297</v>
      </c>
    </row>
    <row r="208" spans="16:29" x14ac:dyDescent="0.3">
      <c r="P208" s="11"/>
      <c r="Q208" s="8"/>
      <c r="R208" s="8"/>
      <c r="S208" s="8">
        <v>9.8748330225620403E-3</v>
      </c>
      <c r="T208" s="8">
        <v>9.8527448913246704E-3</v>
      </c>
      <c r="U208" s="8">
        <v>6.6011008927106699E-4</v>
      </c>
      <c r="V208" s="8">
        <v>2.66515272018709E-2</v>
      </c>
      <c r="W208" s="8">
        <v>-2.2317073444980299E-2</v>
      </c>
      <c r="X208" s="8"/>
      <c r="Y208" s="7">
        <f t="shared" ref="Y208:Y209" si="163">-(S203-S208)/S208*100</f>
        <v>45.900295462607289</v>
      </c>
      <c r="Z208" s="7">
        <f t="shared" si="159"/>
        <v>46.103694191866751</v>
      </c>
      <c r="AA208" s="7">
        <f t="shared" si="160"/>
        <v>11.56651165239818</v>
      </c>
      <c r="AB208" s="7">
        <f t="shared" si="161"/>
        <v>42.04451695114151</v>
      </c>
      <c r="AC208" s="10">
        <f t="shared" si="162"/>
        <v>24.115186140942726</v>
      </c>
    </row>
    <row r="209" spans="16:29" ht="14.5" thickBot="1" x14ac:dyDescent="0.35">
      <c r="P209" s="14"/>
      <c r="Q209" s="15"/>
      <c r="R209" s="15"/>
      <c r="S209" s="15">
        <v>9.6266087741504608E-3</v>
      </c>
      <c r="T209" s="15">
        <v>9.6203311577838999E-3</v>
      </c>
      <c r="U209" s="15">
        <v>3.4759877031280401E-4</v>
      </c>
      <c r="V209" s="15">
        <v>3.06480880757539E-2</v>
      </c>
      <c r="W209" s="15">
        <v>-3.18134790208335E-2</v>
      </c>
      <c r="X209" s="15"/>
      <c r="Y209" s="16">
        <f t="shared" si="163"/>
        <v>36.035918916718103</v>
      </c>
      <c r="Z209" s="16">
        <f t="shared" si="159"/>
        <v>36.042703053302404</v>
      </c>
      <c r="AA209" s="16">
        <f t="shared" si="160"/>
        <v>31.035094578309351</v>
      </c>
      <c r="AB209" s="16">
        <f t="shared" si="161"/>
        <v>47.508289052371936</v>
      </c>
      <c r="AC209" s="17">
        <f t="shared" si="162"/>
        <v>53.09361417098313</v>
      </c>
    </row>
  </sheetData>
  <mergeCells count="3">
    <mergeCell ref="J5:L5"/>
    <mergeCell ref="J20:L20"/>
    <mergeCell ref="J35:L3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82"/>
  <sheetViews>
    <sheetView topLeftCell="AO258" zoomScale="90" zoomScaleNormal="90" workbookViewId="0">
      <selection activeCell="BC268" sqref="BC268"/>
    </sheetView>
  </sheetViews>
  <sheetFormatPr defaultRowHeight="14" x14ac:dyDescent="0.3"/>
  <sheetData>
    <row r="1" spans="16:59" x14ac:dyDescent="0.3">
      <c r="P1" s="40" t="s">
        <v>22</v>
      </c>
      <c r="Q1" s="41">
        <v>998</v>
      </c>
      <c r="R1" s="42" t="s">
        <v>0</v>
      </c>
      <c r="S1" s="42" t="s">
        <v>9</v>
      </c>
      <c r="T1" s="42" t="s">
        <v>10</v>
      </c>
      <c r="U1" s="42" t="s">
        <v>11</v>
      </c>
      <c r="V1" s="42" t="s">
        <v>12</v>
      </c>
      <c r="W1" s="42" t="s">
        <v>13</v>
      </c>
      <c r="X1" s="43"/>
      <c r="Y1" s="43"/>
      <c r="Z1" s="43"/>
      <c r="AA1" s="43"/>
      <c r="AB1" s="43"/>
      <c r="AC1" s="44"/>
      <c r="AE1" s="40" t="s">
        <v>22</v>
      </c>
      <c r="AF1" s="41">
        <v>998</v>
      </c>
      <c r="AG1" s="42" t="s">
        <v>0</v>
      </c>
      <c r="AH1" s="42" t="s">
        <v>9</v>
      </c>
      <c r="AI1" s="42" t="s">
        <v>10</v>
      </c>
      <c r="AJ1" s="42" t="s">
        <v>11</v>
      </c>
      <c r="AK1" s="42" t="s">
        <v>12</v>
      </c>
      <c r="AL1" s="42" t="s">
        <v>13</v>
      </c>
      <c r="AM1" s="43"/>
      <c r="AN1" s="43"/>
      <c r="AO1" s="43"/>
      <c r="AP1" s="43"/>
      <c r="AQ1" s="43"/>
      <c r="AR1" s="44"/>
      <c r="AT1" s="40" t="s">
        <v>22</v>
      </c>
      <c r="AU1" s="41">
        <v>998</v>
      </c>
      <c r="AV1" s="42" t="s">
        <v>0</v>
      </c>
      <c r="AW1" s="42" t="s">
        <v>9</v>
      </c>
      <c r="AX1" s="42" t="s">
        <v>10</v>
      </c>
      <c r="AY1" s="42" t="s">
        <v>11</v>
      </c>
      <c r="AZ1" s="42" t="s">
        <v>12</v>
      </c>
      <c r="BA1" s="42" t="s">
        <v>13</v>
      </c>
      <c r="BB1" s="43"/>
      <c r="BC1" s="43"/>
      <c r="BD1" s="43"/>
      <c r="BE1" s="43"/>
      <c r="BF1" s="43"/>
      <c r="BG1" s="44"/>
    </row>
    <row r="2" spans="16:59" x14ac:dyDescent="0.3">
      <c r="P2" s="45" t="s">
        <v>8</v>
      </c>
      <c r="Q2" s="46">
        <v>3</v>
      </c>
      <c r="R2" s="47"/>
      <c r="S2" s="47"/>
      <c r="T2" s="47"/>
      <c r="U2" s="48"/>
      <c r="V2" s="47"/>
      <c r="W2" s="47"/>
      <c r="X2" s="47"/>
      <c r="Y2" s="47"/>
      <c r="Z2" s="47"/>
      <c r="AA2" s="47"/>
      <c r="AB2" s="47"/>
      <c r="AC2" s="49"/>
      <c r="AE2" s="45" t="s">
        <v>8</v>
      </c>
      <c r="AF2" s="46">
        <v>3</v>
      </c>
      <c r="AG2" s="47"/>
      <c r="AH2" s="47">
        <v>5.1424704671184901E-2</v>
      </c>
      <c r="AI2" s="47">
        <v>5.1423896305555099E-2</v>
      </c>
      <c r="AJ2" s="48">
        <v>-2.8833881822794798E-4</v>
      </c>
      <c r="AK2" s="47">
        <v>0.17074630438185401</v>
      </c>
      <c r="AL2" s="47">
        <v>-0.15674305241644301</v>
      </c>
      <c r="AM2" s="47"/>
      <c r="AN2" s="47"/>
      <c r="AO2" s="47"/>
      <c r="AP2" s="47"/>
      <c r="AQ2" s="47"/>
      <c r="AR2" s="49"/>
      <c r="AT2" s="45" t="s">
        <v>8</v>
      </c>
      <c r="AU2" s="46">
        <v>4</v>
      </c>
      <c r="AV2" s="47"/>
      <c r="AW2" s="47">
        <v>2.06224332727993E-2</v>
      </c>
      <c r="AX2" s="47">
        <v>2.0620692991812298E-2</v>
      </c>
      <c r="AY2" s="48">
        <v>-2.6790787312488398E-4</v>
      </c>
      <c r="AZ2" s="47">
        <v>6.9198289760469101E-2</v>
      </c>
      <c r="BA2" s="47">
        <v>-6.3391225532961601E-2</v>
      </c>
      <c r="BB2" s="47"/>
      <c r="BC2" s="47"/>
      <c r="BD2" s="47"/>
      <c r="BE2" s="47"/>
      <c r="BF2" s="47"/>
      <c r="BG2" s="49"/>
    </row>
    <row r="3" spans="16:59" x14ac:dyDescent="0.3">
      <c r="P3" s="45" t="s">
        <v>6</v>
      </c>
      <c r="Q3" s="46">
        <v>0.01</v>
      </c>
      <c r="R3" s="47"/>
      <c r="S3" s="47"/>
      <c r="T3" s="47"/>
      <c r="U3" s="48"/>
      <c r="V3" s="47"/>
      <c r="W3" s="47"/>
      <c r="X3" s="47"/>
      <c r="Y3" s="47"/>
      <c r="Z3" s="47"/>
      <c r="AA3" s="47"/>
      <c r="AB3" s="47"/>
      <c r="AC3" s="49"/>
      <c r="AE3" s="45" t="s">
        <v>6</v>
      </c>
      <c r="AF3" s="46">
        <v>0.01</v>
      </c>
      <c r="AG3" s="47"/>
      <c r="AH3" s="47">
        <v>4.8255256380341602E-2</v>
      </c>
      <c r="AI3" s="47">
        <v>4.8068170915467397E-2</v>
      </c>
      <c r="AJ3" s="48">
        <v>-4.24508105622392E-3</v>
      </c>
      <c r="AK3" s="47">
        <v>0.120788983872174</v>
      </c>
      <c r="AL3" s="47">
        <v>-0.124378842508463</v>
      </c>
      <c r="AM3" s="47"/>
      <c r="AN3" s="47"/>
      <c r="AO3" s="47"/>
      <c r="AP3" s="47"/>
      <c r="AQ3" s="47"/>
      <c r="AR3" s="49"/>
      <c r="AT3" s="45" t="s">
        <v>6</v>
      </c>
      <c r="AU3" s="46">
        <v>0.01</v>
      </c>
      <c r="AV3" s="47"/>
      <c r="AW3" s="47">
        <v>1.9436105217261801E-2</v>
      </c>
      <c r="AX3" s="47">
        <v>1.93637711233021E-2</v>
      </c>
      <c r="AY3" s="48">
        <v>-1.6752772608871001E-3</v>
      </c>
      <c r="AZ3" s="47">
        <v>4.87165632219453E-2</v>
      </c>
      <c r="BA3" s="47">
        <v>-5.0283280530383501E-2</v>
      </c>
      <c r="BB3" s="47"/>
      <c r="BC3" s="47"/>
      <c r="BD3" s="47"/>
      <c r="BE3" s="47"/>
      <c r="BF3" s="47"/>
      <c r="BG3" s="49"/>
    </row>
    <row r="4" spans="16:59" x14ac:dyDescent="0.3">
      <c r="P4" s="45" t="s">
        <v>7</v>
      </c>
      <c r="Q4" s="46">
        <v>0.1</v>
      </c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9"/>
      <c r="AE4" s="45" t="s">
        <v>7</v>
      </c>
      <c r="AF4" s="46">
        <v>0.05</v>
      </c>
      <c r="AG4" s="47"/>
      <c r="AH4" s="47">
        <v>4.9899815246406402E-2</v>
      </c>
      <c r="AI4" s="47">
        <v>4.9806373092249501E-2</v>
      </c>
      <c r="AJ4" s="47">
        <v>3.0523369769958801E-3</v>
      </c>
      <c r="AK4" s="47">
        <v>0.114438082409676</v>
      </c>
      <c r="AL4" s="47">
        <v>-0.119785199796192</v>
      </c>
      <c r="AM4" s="47"/>
      <c r="AN4" s="47"/>
      <c r="AO4" s="47"/>
      <c r="AP4" s="47"/>
      <c r="AQ4" s="47"/>
      <c r="AR4" s="49"/>
      <c r="AT4" s="45" t="s">
        <v>7</v>
      </c>
      <c r="AU4" s="46">
        <v>0.02</v>
      </c>
      <c r="AV4" s="47"/>
      <c r="AW4" s="47">
        <v>2.0076785679119899E-2</v>
      </c>
      <c r="AX4" s="47">
        <v>2.00347554929265E-2</v>
      </c>
      <c r="AY4" s="47">
        <v>1.29842040340044E-3</v>
      </c>
      <c r="AZ4" s="47">
        <v>4.61150868576512E-2</v>
      </c>
      <c r="BA4" s="47">
        <v>-4.8237260608725997E-2</v>
      </c>
      <c r="BB4" s="47"/>
      <c r="BC4" s="47"/>
      <c r="BD4" s="47"/>
      <c r="BE4" s="47"/>
      <c r="BF4" s="47"/>
      <c r="BG4" s="49"/>
    </row>
    <row r="5" spans="16:59" ht="14.5" x14ac:dyDescent="0.3">
      <c r="P5" s="50"/>
      <c r="Q5" s="47"/>
      <c r="R5" s="46"/>
      <c r="S5" s="46">
        <f>SQRT(S2*S2+S3*S3+S4*S4)</f>
        <v>0</v>
      </c>
      <c r="T5" s="46"/>
      <c r="U5" s="46"/>
      <c r="V5" s="47"/>
      <c r="W5" s="47"/>
      <c r="X5" s="47"/>
      <c r="Y5" s="51" t="s">
        <v>20</v>
      </c>
      <c r="Z5" s="51"/>
      <c r="AA5" s="51"/>
      <c r="AB5" s="46"/>
      <c r="AC5" s="52"/>
      <c r="AE5" s="50"/>
      <c r="AF5" s="47"/>
      <c r="AG5" s="46"/>
      <c r="AH5" s="46">
        <f>SQRT(AH2*AH2+AH3*AH3+AH4*AH4)</f>
        <v>8.6389013077338594E-2</v>
      </c>
      <c r="AI5" s="46"/>
      <c r="AJ5" s="46"/>
      <c r="AK5" s="47"/>
      <c r="AL5" s="47"/>
      <c r="AM5" s="47"/>
      <c r="AN5" s="51" t="s">
        <v>20</v>
      </c>
      <c r="AO5" s="51"/>
      <c r="AP5" s="51"/>
      <c r="AQ5" s="46"/>
      <c r="AR5" s="52"/>
      <c r="AT5" s="50"/>
      <c r="AU5" s="47"/>
      <c r="AV5" s="46"/>
      <c r="AW5" s="46">
        <f>SQRT(AW2*AW2+AW3*AW3+AW4*AW4)</f>
        <v>3.4729299781493507E-2</v>
      </c>
      <c r="AX5" s="46"/>
      <c r="AY5" s="46"/>
      <c r="AZ5" s="47"/>
      <c r="BA5" s="47"/>
      <c r="BB5" s="47"/>
      <c r="BC5" s="51" t="s">
        <v>20</v>
      </c>
      <c r="BD5" s="51"/>
      <c r="BE5" s="51"/>
      <c r="BF5" s="46"/>
      <c r="BG5" s="52"/>
    </row>
    <row r="6" spans="16:59" x14ac:dyDescent="0.3">
      <c r="P6" s="50"/>
      <c r="Q6" s="47"/>
      <c r="R6" s="53" t="s">
        <v>14</v>
      </c>
      <c r="S6" s="53"/>
      <c r="T6" s="53"/>
      <c r="U6" s="53"/>
      <c r="V6" s="53"/>
      <c r="W6" s="53"/>
      <c r="X6" s="47"/>
      <c r="Y6" s="53" t="s">
        <v>1</v>
      </c>
      <c r="Z6" s="53" t="s">
        <v>2</v>
      </c>
      <c r="AA6" s="53" t="s">
        <v>3</v>
      </c>
      <c r="AB6" s="53" t="s">
        <v>4</v>
      </c>
      <c r="AC6" s="54" t="s">
        <v>5</v>
      </c>
      <c r="AE6" s="50"/>
      <c r="AF6" s="47"/>
      <c r="AG6" s="53" t="s">
        <v>14</v>
      </c>
      <c r="AH6" s="53"/>
      <c r="AI6" s="53"/>
      <c r="AJ6" s="53"/>
      <c r="AK6" s="53"/>
      <c r="AL6" s="53"/>
      <c r="AM6" s="47"/>
      <c r="AN6" s="53" t="s">
        <v>1</v>
      </c>
      <c r="AO6" s="53" t="s">
        <v>2</v>
      </c>
      <c r="AP6" s="53" t="s">
        <v>3</v>
      </c>
      <c r="AQ6" s="53" t="s">
        <v>4</v>
      </c>
      <c r="AR6" s="54" t="s">
        <v>5</v>
      </c>
      <c r="AT6" s="50"/>
      <c r="AU6" s="47"/>
      <c r="AV6" s="53" t="s">
        <v>14</v>
      </c>
      <c r="AW6" s="53"/>
      <c r="AX6" s="53"/>
      <c r="AY6" s="53"/>
      <c r="AZ6" s="53"/>
      <c r="BA6" s="53"/>
      <c r="BB6" s="47"/>
      <c r="BC6" s="53" t="s">
        <v>1</v>
      </c>
      <c r="BD6" s="53" t="s">
        <v>2</v>
      </c>
      <c r="BE6" s="53" t="s">
        <v>3</v>
      </c>
      <c r="BF6" s="53" t="s">
        <v>4</v>
      </c>
      <c r="BG6" s="54" t="s">
        <v>5</v>
      </c>
    </row>
    <row r="7" spans="16:59" x14ac:dyDescent="0.3">
      <c r="P7" s="50"/>
      <c r="Q7" s="47"/>
      <c r="R7" s="47"/>
      <c r="S7" s="47"/>
      <c r="T7" s="47"/>
      <c r="U7" s="48"/>
      <c r="V7" s="47"/>
      <c r="W7" s="47"/>
      <c r="X7" s="47"/>
      <c r="Y7" s="46" t="e">
        <f>(S2-S7)/S2*100</f>
        <v>#DIV/0!</v>
      </c>
      <c r="Z7" s="46" t="e">
        <f t="shared" ref="Z7:Z9" si="0">(T2-T7)/T2*100</f>
        <v>#DIV/0!</v>
      </c>
      <c r="AA7" s="46" t="e">
        <f t="shared" ref="AA7:AA9" si="1">(U2-U7)/U2*100</f>
        <v>#DIV/0!</v>
      </c>
      <c r="AB7" s="46" t="e">
        <f t="shared" ref="AB7:AB9" si="2">(V2-V7)/V2*100</f>
        <v>#DIV/0!</v>
      </c>
      <c r="AC7" s="52" t="e">
        <f t="shared" ref="AC7:AC9" si="3">(W2-W7)/W2*100</f>
        <v>#DIV/0!</v>
      </c>
      <c r="AE7" s="50"/>
      <c r="AF7" s="47"/>
      <c r="AG7" s="47"/>
      <c r="AH7" s="47">
        <v>5.1424704671184901E-2</v>
      </c>
      <c r="AI7" s="47">
        <v>5.1423896305555099E-2</v>
      </c>
      <c r="AJ7" s="48">
        <v>-2.88338818227936E-4</v>
      </c>
      <c r="AK7" s="47">
        <v>0.17074630438185401</v>
      </c>
      <c r="AL7" s="47">
        <v>-0.15674305241644301</v>
      </c>
      <c r="AM7" s="47"/>
      <c r="AN7" s="46">
        <f>(AH2-AH7)/AH2*100</f>
        <v>0</v>
      </c>
      <c r="AO7" s="46">
        <f t="shared" ref="AO7:AO9" si="4">(AI2-AI7)/AI2*100</f>
        <v>0</v>
      </c>
      <c r="AP7" s="46">
        <f t="shared" ref="AP7:AP9" si="5">(AJ2-AJ7)/AJ2*100</f>
        <v>4.1549847778364759E-12</v>
      </c>
      <c r="AQ7" s="46">
        <f t="shared" ref="AQ7:AQ9" si="6">(AK2-AK7)/AK2*100</f>
        <v>0</v>
      </c>
      <c r="AR7" s="52">
        <f t="shared" ref="AR7:AR9" si="7">(AL2-AL7)/AL2*100</f>
        <v>0</v>
      </c>
      <c r="AT7" s="50"/>
      <c r="AU7" s="47"/>
      <c r="AV7" s="47"/>
      <c r="AW7" s="47">
        <v>1.9706854601441198E-2</v>
      </c>
      <c r="AX7" s="47">
        <v>1.9705547764241702E-2</v>
      </c>
      <c r="AY7" s="48">
        <v>-2.2694843805189899E-4</v>
      </c>
      <c r="AZ7" s="47">
        <v>6.04645136006784E-2</v>
      </c>
      <c r="BA7" s="47">
        <v>-6.1605058439798299E-2</v>
      </c>
      <c r="BB7" s="47"/>
      <c r="BC7" s="46">
        <f>(AW2-AW7)/AW2*100</f>
        <v>4.4397218274224537</v>
      </c>
      <c r="BD7" s="46">
        <f t="shared" ref="BD7:BD9" si="8">(AX2-AX7)/AX2*100</f>
        <v>4.4379945326472141</v>
      </c>
      <c r="BE7" s="46">
        <f t="shared" ref="BE7:BE9" si="9">(AY2-AY7)/AY2*100</f>
        <v>15.288626868345876</v>
      </c>
      <c r="BF7" s="46">
        <f t="shared" ref="BF7:BF9" si="10">(AZ2-AZ7)/AZ2*100</f>
        <v>12.621375745011612</v>
      </c>
      <c r="BG7" s="52">
        <f t="shared" ref="BG7:BG9" si="11">(BA2-BA7)/BA2*100</f>
        <v>2.8176882181186835</v>
      </c>
    </row>
    <row r="8" spans="16:59" x14ac:dyDescent="0.3">
      <c r="P8" s="50"/>
      <c r="Q8" s="47"/>
      <c r="R8" s="47"/>
      <c r="S8" s="47"/>
      <c r="T8" s="47"/>
      <c r="U8" s="48"/>
      <c r="V8" s="47"/>
      <c r="W8" s="47"/>
      <c r="X8" s="47"/>
      <c r="Y8" s="46" t="e">
        <f t="shared" ref="Y8:Y10" si="12">(S3-S8)/S3*100</f>
        <v>#DIV/0!</v>
      </c>
      <c r="Z8" s="46" t="e">
        <f t="shared" si="0"/>
        <v>#DIV/0!</v>
      </c>
      <c r="AA8" s="46" t="e">
        <f t="shared" si="1"/>
        <v>#DIV/0!</v>
      </c>
      <c r="AB8" s="46" t="e">
        <f t="shared" si="2"/>
        <v>#DIV/0!</v>
      </c>
      <c r="AC8" s="52" t="e">
        <f t="shared" si="3"/>
        <v>#DIV/0!</v>
      </c>
      <c r="AE8" s="50"/>
      <c r="AF8" s="47"/>
      <c r="AG8" s="47"/>
      <c r="AH8" s="47">
        <v>4.8255256380341602E-2</v>
      </c>
      <c r="AI8" s="47">
        <v>4.8068170915467397E-2</v>
      </c>
      <c r="AJ8" s="48">
        <v>-4.24508105622392E-3</v>
      </c>
      <c r="AK8" s="47">
        <v>0.120788983872174</v>
      </c>
      <c r="AL8" s="47">
        <v>-0.124378842508463</v>
      </c>
      <c r="AM8" s="47"/>
      <c r="AN8" s="46">
        <f t="shared" ref="AN8:AN10" si="13">(AH3-AH8)/AH3*100</f>
        <v>0</v>
      </c>
      <c r="AO8" s="46">
        <f t="shared" si="4"/>
        <v>0</v>
      </c>
      <c r="AP8" s="46">
        <f t="shared" si="5"/>
        <v>0</v>
      </c>
      <c r="AQ8" s="46">
        <f t="shared" si="6"/>
        <v>0</v>
      </c>
      <c r="AR8" s="52">
        <f t="shared" si="7"/>
        <v>0</v>
      </c>
      <c r="AT8" s="50"/>
      <c r="AU8" s="47"/>
      <c r="AV8" s="47"/>
      <c r="AW8" s="47">
        <v>1.94036932013038E-2</v>
      </c>
      <c r="AX8" s="47">
        <v>1.93305414531816E-2</v>
      </c>
      <c r="AY8" s="48">
        <v>-1.68329349109123E-3</v>
      </c>
      <c r="AZ8" s="47">
        <v>5.4017910808847401E-2</v>
      </c>
      <c r="BA8" s="47">
        <v>-5.1267858154296603E-2</v>
      </c>
      <c r="BB8" s="47"/>
      <c r="BC8" s="46">
        <f t="shared" ref="BC8:BC10" si="14">(AW3-AW8)/AW3*100</f>
        <v>0.16676188771202577</v>
      </c>
      <c r="BD8" s="46">
        <f t="shared" si="8"/>
        <v>0.17160743074737042</v>
      </c>
      <c r="BE8" s="46">
        <f t="shared" si="9"/>
        <v>-0.47850170185471691</v>
      </c>
      <c r="BF8" s="46">
        <f t="shared" si="10"/>
        <v>-10.882022943100404</v>
      </c>
      <c r="BG8" s="52">
        <f t="shared" si="11"/>
        <v>-1.9580616330674256</v>
      </c>
    </row>
    <row r="9" spans="16:59" x14ac:dyDescent="0.3">
      <c r="P9" s="50"/>
      <c r="Q9" s="47"/>
      <c r="R9" s="47"/>
      <c r="S9" s="47"/>
      <c r="T9" s="47"/>
      <c r="U9" s="48"/>
      <c r="V9" s="47"/>
      <c r="W9" s="47"/>
      <c r="X9" s="47"/>
      <c r="Y9" s="46" t="e">
        <f t="shared" si="12"/>
        <v>#DIV/0!</v>
      </c>
      <c r="Z9" s="46" t="e">
        <f t="shared" si="0"/>
        <v>#DIV/0!</v>
      </c>
      <c r="AA9" s="46" t="e">
        <f t="shared" si="1"/>
        <v>#DIV/0!</v>
      </c>
      <c r="AB9" s="46" t="e">
        <f t="shared" si="2"/>
        <v>#DIV/0!</v>
      </c>
      <c r="AC9" s="52" t="e">
        <f t="shared" si="3"/>
        <v>#DIV/0!</v>
      </c>
      <c r="AE9" s="50"/>
      <c r="AF9" s="47"/>
      <c r="AG9" s="47"/>
      <c r="AH9" s="47">
        <v>4.9899815246406402E-2</v>
      </c>
      <c r="AI9" s="47">
        <v>4.9806373092249598E-2</v>
      </c>
      <c r="AJ9" s="48">
        <v>3.0523369769958801E-3</v>
      </c>
      <c r="AK9" s="47">
        <v>0.114438082409676</v>
      </c>
      <c r="AL9" s="47">
        <v>-0.119785199796192</v>
      </c>
      <c r="AM9" s="47"/>
      <c r="AN9" s="46">
        <f t="shared" si="13"/>
        <v>0</v>
      </c>
      <c r="AO9" s="46">
        <f t="shared" si="4"/>
        <v>-1.9504434598113328E-13</v>
      </c>
      <c r="AP9" s="46">
        <f t="shared" si="5"/>
        <v>0</v>
      </c>
      <c r="AQ9" s="46">
        <f t="shared" si="6"/>
        <v>0</v>
      </c>
      <c r="AR9" s="52">
        <f t="shared" si="7"/>
        <v>0</v>
      </c>
      <c r="AT9" s="50"/>
      <c r="AU9" s="47"/>
      <c r="AV9" s="47"/>
      <c r="AW9" s="47">
        <v>1.9527999231820799E-2</v>
      </c>
      <c r="AX9" s="47">
        <v>1.9484341993231302E-2</v>
      </c>
      <c r="AY9" s="48">
        <v>1.30505597151954E-3</v>
      </c>
      <c r="AZ9" s="47">
        <v>4.6740331161798598E-2</v>
      </c>
      <c r="BA9" s="47">
        <v>-4.4843554432649001E-2</v>
      </c>
      <c r="BB9" s="47"/>
      <c r="BC9" s="46">
        <f t="shared" si="14"/>
        <v>2.7334377926335298</v>
      </c>
      <c r="BD9" s="46">
        <f t="shared" si="8"/>
        <v>2.7472933217953561</v>
      </c>
      <c r="BE9" s="46">
        <f t="shared" si="9"/>
        <v>-0.51104927970340563</v>
      </c>
      <c r="BF9" s="46">
        <f t="shared" si="10"/>
        <v>-1.3558346015424692</v>
      </c>
      <c r="BG9" s="52">
        <f t="shared" si="11"/>
        <v>7.0354454901675814</v>
      </c>
    </row>
    <row r="10" spans="16:59" x14ac:dyDescent="0.3">
      <c r="P10" s="50"/>
      <c r="Q10" s="47"/>
      <c r="R10" s="53"/>
      <c r="S10" s="46">
        <f>SQRT(S7*S7+S8*S8+S9*S9)</f>
        <v>0</v>
      </c>
      <c r="T10" s="47"/>
      <c r="U10" s="47"/>
      <c r="V10" s="47"/>
      <c r="W10" s="47"/>
      <c r="X10" s="47"/>
      <c r="Y10" s="46" t="e">
        <f t="shared" si="12"/>
        <v>#DIV/0!</v>
      </c>
      <c r="Z10" s="47"/>
      <c r="AA10" s="47"/>
      <c r="AB10" s="47"/>
      <c r="AC10" s="49"/>
      <c r="AE10" s="50"/>
      <c r="AF10" s="47"/>
      <c r="AG10" s="53"/>
      <c r="AH10" s="46">
        <f>SQRT(AH7*AH7+AH8*AH8+AH9*AH9)</f>
        <v>8.6389013077338594E-2</v>
      </c>
      <c r="AI10" s="47"/>
      <c r="AJ10" s="47"/>
      <c r="AK10" s="47"/>
      <c r="AL10" s="47"/>
      <c r="AM10" s="47"/>
      <c r="AN10" s="46">
        <f t="shared" si="13"/>
        <v>0</v>
      </c>
      <c r="AO10" s="47"/>
      <c r="AP10" s="47"/>
      <c r="AQ10" s="47"/>
      <c r="AR10" s="49"/>
      <c r="AT10" s="50"/>
      <c r="AU10" s="47"/>
      <c r="AV10" s="53"/>
      <c r="AW10" s="46">
        <f>SQRT(AW7*AW7+AW8*AW8+AW9*AW9)</f>
        <v>3.3855666913098333E-2</v>
      </c>
      <c r="AX10" s="47"/>
      <c r="AY10" s="47"/>
      <c r="AZ10" s="47"/>
      <c r="BA10" s="47"/>
      <c r="BB10" s="47"/>
      <c r="BC10" s="46">
        <f t="shared" si="14"/>
        <v>2.5155499071153589</v>
      </c>
      <c r="BD10" s="47"/>
      <c r="BE10" s="47"/>
      <c r="BF10" s="47"/>
      <c r="BG10" s="49"/>
    </row>
    <row r="11" spans="16:59" x14ac:dyDescent="0.3">
      <c r="P11" s="50"/>
      <c r="Q11" s="47"/>
      <c r="R11" s="53" t="s">
        <v>21</v>
      </c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9"/>
      <c r="AE11" s="50"/>
      <c r="AF11" s="47"/>
      <c r="AG11" s="53" t="s">
        <v>21</v>
      </c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9"/>
      <c r="AT11" s="50"/>
      <c r="AU11" s="47"/>
      <c r="AV11" s="53" t="s">
        <v>21</v>
      </c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9"/>
    </row>
    <row r="12" spans="16:59" x14ac:dyDescent="0.3">
      <c r="P12" s="50"/>
      <c r="Q12" s="47"/>
      <c r="R12" s="47"/>
      <c r="S12" s="47"/>
      <c r="T12" s="47"/>
      <c r="U12" s="48"/>
      <c r="V12" s="47"/>
      <c r="W12" s="47"/>
      <c r="X12" s="47"/>
      <c r="Y12" s="46" t="e">
        <f>-(S7-S12)/S12*100</f>
        <v>#DIV/0!</v>
      </c>
      <c r="Z12" s="46" t="e">
        <f t="shared" ref="Z12:Z14" si="15">-(T7-T12)/T12*100</f>
        <v>#DIV/0!</v>
      </c>
      <c r="AA12" s="46" t="e">
        <f t="shared" ref="AA12:AA14" si="16">-(U7-U12)/U12*100</f>
        <v>#DIV/0!</v>
      </c>
      <c r="AB12" s="46" t="e">
        <f t="shared" ref="AB12:AB14" si="17">-(V7-V12)/V12*100</f>
        <v>#DIV/0!</v>
      </c>
      <c r="AC12" s="52" t="e">
        <f t="shared" ref="AC12:AC14" si="18">-(W7-W12)/W12*100</f>
        <v>#DIV/0!</v>
      </c>
      <c r="AE12" s="50"/>
      <c r="AF12" s="47"/>
      <c r="AG12" s="47"/>
      <c r="AH12" s="47">
        <v>5.1769059362521803E-2</v>
      </c>
      <c r="AI12" s="47">
        <v>5.1768324188441003E-2</v>
      </c>
      <c r="AJ12" s="48">
        <v>-2.7589490894585001E-4</v>
      </c>
      <c r="AK12" s="47">
        <v>0.173434351962687</v>
      </c>
      <c r="AL12" s="47">
        <v>-0.15881512187566499</v>
      </c>
      <c r="AM12" s="47"/>
      <c r="AN12" s="46">
        <f>-(AH7-AH12)/AH12*100</f>
        <v>0.66517471164677555</v>
      </c>
      <c r="AO12" s="46">
        <f t="shared" ref="AO12:AO14" si="19">-(AI7-AI12)/AI12*100</f>
        <v>0.66532554083102724</v>
      </c>
      <c r="AP12" s="46">
        <f t="shared" ref="AP12:AP14" si="20">-(AJ7-AJ12)/AJ12*100</f>
        <v>-4.5103801768695773</v>
      </c>
      <c r="AQ12" s="46">
        <f t="shared" ref="AQ12:AQ14" si="21">-(AK7-AK12)/AK12*100</f>
        <v>1.5498934037077634</v>
      </c>
      <c r="AR12" s="52">
        <f t="shared" ref="AR12:AR14" si="22">-(AL7-AL12)/AL12*100</f>
        <v>1.3047053925029768</v>
      </c>
      <c r="AT12" s="50"/>
      <c r="AU12" s="47"/>
      <c r="AV12" s="47"/>
      <c r="AW12" s="47">
        <v>2.06447969188834E-2</v>
      </c>
      <c r="AX12" s="47">
        <v>2.06430679317097E-2</v>
      </c>
      <c r="AY12" s="48">
        <v>-2.67181939426701E-4</v>
      </c>
      <c r="AZ12" s="47">
        <v>6.9373740785074606E-2</v>
      </c>
      <c r="BA12" s="47">
        <v>-6.3526048750266004E-2</v>
      </c>
      <c r="BB12" s="47"/>
      <c r="BC12" s="46">
        <f>-(AW7-AW12)/AW12*100</f>
        <v>4.543238284820732</v>
      </c>
      <c r="BD12" s="46">
        <f t="shared" ref="BD12:BD14" si="23">-(AX7-AX12)/AX12*100</f>
        <v>4.5415738133956296</v>
      </c>
      <c r="BE12" s="46">
        <f t="shared" ref="BE12:BE14" si="24">-(AY7-AY12)/AY12*100</f>
        <v>15.058465950629763</v>
      </c>
      <c r="BF12" s="46">
        <f t="shared" ref="BF12:BF14" si="25">-(AZ7-AZ12)/AZ12*100</f>
        <v>12.842362374544141</v>
      </c>
      <c r="BG12" s="52">
        <f t="shared" ref="BG12:BG14" si="26">-(BA7-BA12)/BA12*100</f>
        <v>3.0239411206251998</v>
      </c>
    </row>
    <row r="13" spans="16:59" x14ac:dyDescent="0.3">
      <c r="P13" s="50"/>
      <c r="Q13" s="47"/>
      <c r="R13" s="47"/>
      <c r="S13" s="47"/>
      <c r="T13" s="47"/>
      <c r="U13" s="48"/>
      <c r="V13" s="47"/>
      <c r="W13" s="47"/>
      <c r="X13" s="47"/>
      <c r="Y13" s="46" t="e">
        <f t="shared" ref="Y13:Y15" si="27">-(S8-S13)/S13*100</f>
        <v>#DIV/0!</v>
      </c>
      <c r="Z13" s="46" t="e">
        <f t="shared" si="15"/>
        <v>#DIV/0!</v>
      </c>
      <c r="AA13" s="46" t="e">
        <f t="shared" si="16"/>
        <v>#DIV/0!</v>
      </c>
      <c r="AB13" s="46" t="e">
        <f t="shared" si="17"/>
        <v>#DIV/0!</v>
      </c>
      <c r="AC13" s="52" t="e">
        <f t="shared" si="18"/>
        <v>#DIV/0!</v>
      </c>
      <c r="AE13" s="50"/>
      <c r="AF13" s="47"/>
      <c r="AG13" s="47"/>
      <c r="AH13" s="47">
        <v>4.8527406088349399E-2</v>
      </c>
      <c r="AI13" s="47">
        <v>4.8340078219400603E-2</v>
      </c>
      <c r="AJ13" s="48">
        <v>-4.2598097851663597E-3</v>
      </c>
      <c r="AK13" s="47">
        <v>0.121985190966269</v>
      </c>
      <c r="AL13" s="47">
        <v>-0.125966279043629</v>
      </c>
      <c r="AM13" s="47"/>
      <c r="AN13" s="46">
        <f t="shared" ref="AN13:AN15" si="28">-(AH8-AH13)/AH13*100</f>
        <v>0.56081651574848146</v>
      </c>
      <c r="AO13" s="46">
        <f t="shared" si="19"/>
        <v>0.56248834083201926</v>
      </c>
      <c r="AP13" s="46">
        <f t="shared" si="20"/>
        <v>0.34576024952401718</v>
      </c>
      <c r="AQ13" s="46">
        <f t="shared" si="21"/>
        <v>0.9806166507750701</v>
      </c>
      <c r="AR13" s="52">
        <f t="shared" si="22"/>
        <v>1.2602075311093299</v>
      </c>
      <c r="AT13" s="50"/>
      <c r="AU13" s="47"/>
      <c r="AV13" s="47"/>
      <c r="AW13" s="47">
        <v>1.9453741480609601E-2</v>
      </c>
      <c r="AX13" s="47">
        <v>1.93813924530481E-2</v>
      </c>
      <c r="AY13" s="48">
        <v>-1.67621125617293E-3</v>
      </c>
      <c r="AZ13" s="47">
        <v>4.8794076386507602E-2</v>
      </c>
      <c r="BA13" s="47">
        <v>-5.03865116174518E-2</v>
      </c>
      <c r="BB13" s="47"/>
      <c r="BC13" s="46">
        <f t="shared" ref="BC13:BC15" si="29">-(AW8-AW13)/AW13*100</f>
        <v>0.25726814225266886</v>
      </c>
      <c r="BD13" s="46">
        <f t="shared" si="23"/>
        <v>0.26237020889849899</v>
      </c>
      <c r="BE13" s="46">
        <f t="shared" si="24"/>
        <v>-0.42251445885585148</v>
      </c>
      <c r="BF13" s="46">
        <f t="shared" si="25"/>
        <v>-10.705878272929619</v>
      </c>
      <c r="BG13" s="52">
        <f t="shared" si="26"/>
        <v>-1.7491715710272371</v>
      </c>
    </row>
    <row r="14" spans="16:59" ht="14.5" thickBot="1" x14ac:dyDescent="0.35">
      <c r="P14" s="55"/>
      <c r="Q14" s="56"/>
      <c r="R14" s="56"/>
      <c r="S14" s="56"/>
      <c r="T14" s="56"/>
      <c r="U14" s="56"/>
      <c r="V14" s="56"/>
      <c r="W14" s="56"/>
      <c r="X14" s="56"/>
      <c r="Y14" s="57" t="e">
        <f t="shared" si="27"/>
        <v>#DIV/0!</v>
      </c>
      <c r="Z14" s="57" t="e">
        <f t="shared" si="15"/>
        <v>#DIV/0!</v>
      </c>
      <c r="AA14" s="57" t="e">
        <f t="shared" si="16"/>
        <v>#DIV/0!</v>
      </c>
      <c r="AB14" s="57" t="e">
        <f t="shared" si="17"/>
        <v>#DIV/0!</v>
      </c>
      <c r="AC14" s="58" t="e">
        <f t="shared" si="18"/>
        <v>#DIV/0!</v>
      </c>
      <c r="AE14" s="55"/>
      <c r="AF14" s="56"/>
      <c r="AG14" s="56"/>
      <c r="AH14" s="56">
        <v>5.01692748387206E-2</v>
      </c>
      <c r="AI14" s="56">
        <v>5.0076291649487702E-2</v>
      </c>
      <c r="AJ14" s="56">
        <v>3.0530562521074102E-3</v>
      </c>
      <c r="AK14" s="56">
        <v>0.115451708328869</v>
      </c>
      <c r="AL14" s="56">
        <v>-0.120748908872786</v>
      </c>
      <c r="AM14" s="56"/>
      <c r="AN14" s="57">
        <f t="shared" si="28"/>
        <v>0.53710083149583154</v>
      </c>
      <c r="AO14" s="57">
        <f t="shared" si="19"/>
        <v>0.53901466811363852</v>
      </c>
      <c r="AP14" s="57">
        <f t="shared" si="20"/>
        <v>2.3559183065610934E-2</v>
      </c>
      <c r="AQ14" s="57">
        <f t="shared" si="21"/>
        <v>0.87796528424304299</v>
      </c>
      <c r="AR14" s="58">
        <f t="shared" si="22"/>
        <v>0.7981099668646362</v>
      </c>
      <c r="AT14" s="55"/>
      <c r="AU14" s="56"/>
      <c r="AV14" s="56"/>
      <c r="AW14" s="56">
        <v>2.0094231554201002E-2</v>
      </c>
      <c r="AX14" s="56">
        <v>2.0052232408578501E-2</v>
      </c>
      <c r="AY14" s="56">
        <v>1.2985057513161199E-3</v>
      </c>
      <c r="AZ14" s="56">
        <v>4.6180683331547602E-2</v>
      </c>
      <c r="BA14" s="56">
        <v>-4.8299563549114397E-2</v>
      </c>
      <c r="BB14" s="56"/>
      <c r="BC14" s="57">
        <f t="shared" si="29"/>
        <v>2.817884928084363</v>
      </c>
      <c r="BD14" s="57">
        <f t="shared" si="23"/>
        <v>2.8320558218956764</v>
      </c>
      <c r="BE14" s="57">
        <f t="shared" si="24"/>
        <v>-0.5044429103822613</v>
      </c>
      <c r="BF14" s="57">
        <f t="shared" si="25"/>
        <v>-1.2118656327215533</v>
      </c>
      <c r="BG14" s="58">
        <f t="shared" si="26"/>
        <v>7.1553630354259461</v>
      </c>
    </row>
    <row r="15" spans="16:59" ht="14.5" thickBot="1" x14ac:dyDescent="0.35">
      <c r="P15" s="41"/>
      <c r="Q15" s="41"/>
      <c r="R15" s="41"/>
      <c r="S15" s="46">
        <f>SQRT(S12*S12+S13*S13+S14*S14)</f>
        <v>0</v>
      </c>
      <c r="T15" s="41"/>
      <c r="U15" s="41"/>
      <c r="V15" s="41"/>
      <c r="W15" s="41"/>
      <c r="X15" s="41"/>
      <c r="Y15" s="57" t="e">
        <f t="shared" si="27"/>
        <v>#DIV/0!</v>
      </c>
      <c r="Z15" s="41"/>
      <c r="AA15" s="41"/>
      <c r="AB15" s="41"/>
      <c r="AC15" s="41"/>
      <c r="AE15" s="41"/>
      <c r="AF15" s="41"/>
      <c r="AG15" s="41"/>
      <c r="AH15" s="46">
        <f>SQRT(AH12*AH12+AH13*AH13+AH14*AH14)</f>
        <v>8.6901673095441376E-2</v>
      </c>
      <c r="AI15" s="41"/>
      <c r="AJ15" s="41"/>
      <c r="AK15" s="41"/>
      <c r="AL15" s="41"/>
      <c r="AM15" s="41"/>
      <c r="AN15" s="57">
        <f t="shared" si="28"/>
        <v>0.58993112542234127</v>
      </c>
      <c r="AO15" s="41"/>
      <c r="AP15" s="41"/>
      <c r="AQ15" s="41"/>
      <c r="AR15" s="41"/>
      <c r="AT15" s="41"/>
      <c r="AU15" s="41"/>
      <c r="AV15" s="41"/>
      <c r="AW15" s="46">
        <f>SQRT(AW12*AW12+AW13*AW13+AW14*AW14)</f>
        <v>3.4762534993440501E-2</v>
      </c>
      <c r="AX15" s="41"/>
      <c r="AY15" s="41"/>
      <c r="AZ15" s="41"/>
      <c r="BA15" s="41"/>
      <c r="BB15" s="41"/>
      <c r="BC15" s="57">
        <f t="shared" si="29"/>
        <v>2.6087512907596917</v>
      </c>
      <c r="BD15" s="41"/>
      <c r="BE15" s="41"/>
      <c r="BF15" s="41"/>
      <c r="BG15" s="41"/>
    </row>
    <row r="16" spans="16:59" x14ac:dyDescent="0.3">
      <c r="P16" s="40" t="s">
        <v>22</v>
      </c>
      <c r="Q16" s="41">
        <v>998</v>
      </c>
      <c r="R16" s="42" t="s">
        <v>0</v>
      </c>
      <c r="S16" s="42" t="s">
        <v>9</v>
      </c>
      <c r="T16" s="42" t="s">
        <v>10</v>
      </c>
      <c r="U16" s="42" t="s">
        <v>11</v>
      </c>
      <c r="V16" s="42" t="s">
        <v>12</v>
      </c>
      <c r="W16" s="42" t="s">
        <v>13</v>
      </c>
      <c r="X16" s="43"/>
      <c r="Y16" s="43"/>
      <c r="Z16" s="43"/>
      <c r="AA16" s="43"/>
      <c r="AB16" s="43"/>
      <c r="AC16" s="44"/>
      <c r="AE16" s="40" t="s">
        <v>22</v>
      </c>
      <c r="AF16" s="41">
        <v>998</v>
      </c>
      <c r="AG16" s="42" t="s">
        <v>0</v>
      </c>
      <c r="AH16" s="42" t="s">
        <v>9</v>
      </c>
      <c r="AI16" s="42" t="s">
        <v>10</v>
      </c>
      <c r="AJ16" s="42" t="s">
        <v>11</v>
      </c>
      <c r="AK16" s="42" t="s">
        <v>12</v>
      </c>
      <c r="AL16" s="42" t="s">
        <v>13</v>
      </c>
      <c r="AM16" s="43"/>
      <c r="AN16" s="43"/>
      <c r="AO16" s="43"/>
      <c r="AP16" s="43"/>
      <c r="AQ16" s="43"/>
      <c r="AR16" s="44"/>
      <c r="AT16" s="40" t="s">
        <v>22</v>
      </c>
      <c r="AU16" s="41">
        <v>998</v>
      </c>
      <c r="AV16" s="42" t="s">
        <v>0</v>
      </c>
      <c r="AW16" s="42" t="s">
        <v>9</v>
      </c>
      <c r="AX16" s="42" t="s">
        <v>10</v>
      </c>
      <c r="AY16" s="42" t="s">
        <v>11</v>
      </c>
      <c r="AZ16" s="42" t="s">
        <v>12</v>
      </c>
      <c r="BA16" s="42" t="s">
        <v>13</v>
      </c>
      <c r="BB16" s="43"/>
      <c r="BC16" s="43"/>
      <c r="BD16" s="43"/>
      <c r="BE16" s="43"/>
      <c r="BF16" s="43"/>
      <c r="BG16" s="44"/>
    </row>
    <row r="17" spans="16:59" x14ac:dyDescent="0.3">
      <c r="P17" s="45" t="s">
        <v>8</v>
      </c>
      <c r="Q17" s="46">
        <v>4</v>
      </c>
      <c r="R17" s="47"/>
      <c r="S17" s="47"/>
      <c r="T17" s="47"/>
      <c r="U17" s="48"/>
      <c r="V17" s="47"/>
      <c r="W17" s="47"/>
      <c r="X17" s="47"/>
      <c r="Y17" s="47"/>
      <c r="Z17" s="47"/>
      <c r="AA17" s="47"/>
      <c r="AB17" s="47"/>
      <c r="AC17" s="49"/>
      <c r="AE17" s="45" t="s">
        <v>8</v>
      </c>
      <c r="AF17" s="46">
        <v>4</v>
      </c>
      <c r="AG17" s="47"/>
      <c r="AH17" s="47">
        <v>5.1266955264058403E-2</v>
      </c>
      <c r="AI17" s="47">
        <v>5.12624582469784E-2</v>
      </c>
      <c r="AJ17" s="48">
        <v>-6.7902615838320098E-4</v>
      </c>
      <c r="AK17" s="47">
        <v>0.17074630438185401</v>
      </c>
      <c r="AL17" s="47">
        <v>-0.15674305241644301</v>
      </c>
      <c r="AM17" s="47"/>
      <c r="AN17" s="47"/>
      <c r="AO17" s="47"/>
      <c r="AP17" s="47"/>
      <c r="AQ17" s="47"/>
      <c r="AR17" s="49"/>
      <c r="AT17" s="45" t="s">
        <v>8</v>
      </c>
      <c r="AU17" s="46">
        <v>5</v>
      </c>
      <c r="AV17" s="47"/>
      <c r="AW17" s="47">
        <v>2.0644103185397399E-2</v>
      </c>
      <c r="AX17" s="47">
        <v>2.06411273209294E-2</v>
      </c>
      <c r="AY17" s="48">
        <v>-3.50512839300205E-4</v>
      </c>
      <c r="AZ17" s="47">
        <v>6.9198289760469101E-2</v>
      </c>
      <c r="BA17" s="47">
        <v>-6.3391225532961601E-2</v>
      </c>
      <c r="BB17" s="47"/>
      <c r="BC17" s="47"/>
      <c r="BD17" s="47"/>
      <c r="BE17" s="47"/>
      <c r="BF17" s="47"/>
      <c r="BG17" s="49"/>
    </row>
    <row r="18" spans="16:59" x14ac:dyDescent="0.3">
      <c r="P18" s="45" t="s">
        <v>6</v>
      </c>
      <c r="Q18" s="46">
        <v>0.01</v>
      </c>
      <c r="R18" s="47"/>
      <c r="S18" s="47"/>
      <c r="T18" s="47"/>
      <c r="U18" s="48"/>
      <c r="V18" s="47"/>
      <c r="W18" s="47"/>
      <c r="X18" s="47"/>
      <c r="Y18" s="47"/>
      <c r="Z18" s="47"/>
      <c r="AA18" s="47"/>
      <c r="AB18" s="47"/>
      <c r="AC18" s="49"/>
      <c r="AE18" s="45" t="s">
        <v>6</v>
      </c>
      <c r="AF18" s="46">
        <v>0.01</v>
      </c>
      <c r="AG18" s="47"/>
      <c r="AH18" s="47">
        <v>4.8361539651288303E-2</v>
      </c>
      <c r="AI18" s="47">
        <v>4.8180899222934802E-2</v>
      </c>
      <c r="AJ18" s="48">
        <v>-4.17605884926523E-3</v>
      </c>
      <c r="AK18" s="47">
        <v>0.120788983872174</v>
      </c>
      <c r="AL18" s="47">
        <v>-0.124378842508463</v>
      </c>
      <c r="AM18" s="47"/>
      <c r="AN18" s="47"/>
      <c r="AO18" s="47"/>
      <c r="AP18" s="47"/>
      <c r="AQ18" s="47"/>
      <c r="AR18" s="49"/>
      <c r="AT18" s="45" t="s">
        <v>6</v>
      </c>
      <c r="AU18" s="46">
        <v>0.01</v>
      </c>
      <c r="AV18" s="47"/>
      <c r="AW18" s="47">
        <v>1.9485553596639602E-2</v>
      </c>
      <c r="AX18" s="47">
        <v>1.9411960721339602E-2</v>
      </c>
      <c r="AY18" s="48">
        <v>-1.6919160501296E-3</v>
      </c>
      <c r="AZ18" s="47">
        <v>4.87165632219453E-2</v>
      </c>
      <c r="BA18" s="47">
        <v>-5.0283280530383501E-2</v>
      </c>
      <c r="BB18" s="47"/>
      <c r="BC18" s="47"/>
      <c r="BD18" s="47"/>
      <c r="BE18" s="47"/>
      <c r="BF18" s="47"/>
      <c r="BG18" s="49"/>
    </row>
    <row r="19" spans="16:59" x14ac:dyDescent="0.3">
      <c r="P19" s="45" t="s">
        <v>7</v>
      </c>
      <c r="Q19" s="46">
        <v>0.1</v>
      </c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9"/>
      <c r="AE19" s="45" t="s">
        <v>7</v>
      </c>
      <c r="AF19" s="46">
        <v>0.05</v>
      </c>
      <c r="AG19" s="47"/>
      <c r="AH19" s="47">
        <v>4.9965554343588903E-2</v>
      </c>
      <c r="AI19" s="47">
        <v>4.9860077415602097E-2</v>
      </c>
      <c r="AJ19" s="47">
        <v>3.24488843757403E-3</v>
      </c>
      <c r="AK19" s="47">
        <v>0.114438082409676</v>
      </c>
      <c r="AL19" s="47">
        <v>-0.119785199796192</v>
      </c>
      <c r="AM19" s="47"/>
      <c r="AN19" s="47"/>
      <c r="AO19" s="47"/>
      <c r="AP19" s="47"/>
      <c r="AQ19" s="47"/>
      <c r="AR19" s="49"/>
      <c r="AT19" s="45" t="s">
        <v>7</v>
      </c>
      <c r="AU19" s="46">
        <v>0.02</v>
      </c>
      <c r="AV19" s="47"/>
      <c r="AW19" s="47">
        <v>2.00662848708658E-2</v>
      </c>
      <c r="AX19" s="47">
        <v>2.0016116703897999E-2</v>
      </c>
      <c r="AY19" s="47">
        <v>1.4180481707864101E-3</v>
      </c>
      <c r="AZ19" s="47">
        <v>4.61150868576512E-2</v>
      </c>
      <c r="BA19" s="47">
        <v>-4.8237260608725997E-2</v>
      </c>
      <c r="BB19" s="47"/>
      <c r="BC19" s="47"/>
      <c r="BD19" s="47"/>
      <c r="BE19" s="47"/>
      <c r="BF19" s="47"/>
      <c r="BG19" s="49"/>
    </row>
    <row r="20" spans="16:59" ht="14.5" x14ac:dyDescent="0.3">
      <c r="P20" s="50"/>
      <c r="Q20" s="47"/>
      <c r="R20" s="46"/>
      <c r="S20" s="46">
        <f>SQRT(S17*S17+S18*S18+S19*S19)</f>
        <v>0</v>
      </c>
      <c r="T20" s="46"/>
      <c r="U20" s="46"/>
      <c r="V20" s="47"/>
      <c r="W20" s="47"/>
      <c r="X20" s="47"/>
      <c r="Y20" s="51" t="s">
        <v>20</v>
      </c>
      <c r="Z20" s="51"/>
      <c r="AA20" s="51"/>
      <c r="AB20" s="46"/>
      <c r="AC20" s="52"/>
      <c r="AE20" s="50"/>
      <c r="AF20" s="47"/>
      <c r="AG20" s="46"/>
      <c r="AH20" s="46">
        <f>SQRT(AH17*AH17+AH18*AH18+AH19*AH19)</f>
        <v>8.6392683951549004E-2</v>
      </c>
      <c r="AI20" s="46"/>
      <c r="AJ20" s="46"/>
      <c r="AK20" s="47"/>
      <c r="AL20" s="47"/>
      <c r="AM20" s="47"/>
      <c r="AN20" s="51" t="s">
        <v>20</v>
      </c>
      <c r="AO20" s="51"/>
      <c r="AP20" s="51"/>
      <c r="AQ20" s="46"/>
      <c r="AR20" s="52"/>
      <c r="AT20" s="50"/>
      <c r="AU20" s="47"/>
      <c r="AV20" s="46"/>
      <c r="AW20" s="46">
        <f>SQRT(AW17*AW17+AW18*AW18+AW19*AW19)</f>
        <v>3.4763797028166919E-2</v>
      </c>
      <c r="AX20" s="46"/>
      <c r="AY20" s="46"/>
      <c r="AZ20" s="47"/>
      <c r="BA20" s="47"/>
      <c r="BB20" s="47"/>
      <c r="BC20" s="51" t="s">
        <v>20</v>
      </c>
      <c r="BD20" s="51"/>
      <c r="BE20" s="51"/>
      <c r="BF20" s="46"/>
      <c r="BG20" s="52"/>
    </row>
    <row r="21" spans="16:59" x14ac:dyDescent="0.3">
      <c r="P21" s="50"/>
      <c r="Q21" s="47"/>
      <c r="R21" s="53" t="s">
        <v>14</v>
      </c>
      <c r="S21" s="53"/>
      <c r="T21" s="53"/>
      <c r="U21" s="53"/>
      <c r="V21" s="53"/>
      <c r="W21" s="53"/>
      <c r="X21" s="47"/>
      <c r="Y21" s="53" t="s">
        <v>1</v>
      </c>
      <c r="Z21" s="53" t="s">
        <v>2</v>
      </c>
      <c r="AA21" s="53" t="s">
        <v>3</v>
      </c>
      <c r="AB21" s="53" t="s">
        <v>4</v>
      </c>
      <c r="AC21" s="54" t="s">
        <v>5</v>
      </c>
      <c r="AE21" s="50"/>
      <c r="AF21" s="47"/>
      <c r="AG21" s="53" t="s">
        <v>14</v>
      </c>
      <c r="AH21" s="53"/>
      <c r="AI21" s="53"/>
      <c r="AJ21" s="53"/>
      <c r="AK21" s="53"/>
      <c r="AL21" s="53"/>
      <c r="AM21" s="47"/>
      <c r="AN21" s="53" t="s">
        <v>1</v>
      </c>
      <c r="AO21" s="53" t="s">
        <v>2</v>
      </c>
      <c r="AP21" s="53" t="s">
        <v>3</v>
      </c>
      <c r="AQ21" s="53" t="s">
        <v>4</v>
      </c>
      <c r="AR21" s="54" t="s">
        <v>5</v>
      </c>
      <c r="AT21" s="50"/>
      <c r="AU21" s="47"/>
      <c r="AV21" s="53" t="s">
        <v>14</v>
      </c>
      <c r="AW21" s="53"/>
      <c r="AX21" s="53"/>
      <c r="AY21" s="53"/>
      <c r="AZ21" s="53"/>
      <c r="BA21" s="53"/>
      <c r="BB21" s="47"/>
      <c r="BC21" s="53" t="s">
        <v>1</v>
      </c>
      <c r="BD21" s="53" t="s">
        <v>2</v>
      </c>
      <c r="BE21" s="53" t="s">
        <v>3</v>
      </c>
      <c r="BF21" s="53" t="s">
        <v>4</v>
      </c>
      <c r="BG21" s="54" t="s">
        <v>5</v>
      </c>
    </row>
    <row r="22" spans="16:59" x14ac:dyDescent="0.3">
      <c r="P22" s="50"/>
      <c r="Q22" s="47"/>
      <c r="R22" s="47"/>
      <c r="S22" s="47"/>
      <c r="T22" s="47"/>
      <c r="U22" s="48"/>
      <c r="V22" s="47"/>
      <c r="W22" s="47"/>
      <c r="X22" s="47"/>
      <c r="Y22" s="46" t="e">
        <f>(S17-S22)/S17*100</f>
        <v>#DIV/0!</v>
      </c>
      <c r="Z22" s="46" t="e">
        <f t="shared" ref="Z22:Z24" si="30">(T17-T22)/T17*100</f>
        <v>#DIV/0!</v>
      </c>
      <c r="AA22" s="46" t="e">
        <f t="shared" ref="AA22:AA24" si="31">(U17-U22)/U17*100</f>
        <v>#DIV/0!</v>
      </c>
      <c r="AB22" s="46" t="e">
        <f t="shared" ref="AB22:AB24" si="32">(V17-V22)/V17*100</f>
        <v>#DIV/0!</v>
      </c>
      <c r="AC22" s="52" t="e">
        <f t="shared" ref="AC22:AC24" si="33">(W17-W22)/W17*100</f>
        <v>#DIV/0!</v>
      </c>
      <c r="AE22" s="50"/>
      <c r="AF22" s="47"/>
      <c r="AG22" s="47"/>
      <c r="AH22" s="47">
        <v>4.8917578071218902E-2</v>
      </c>
      <c r="AI22" s="47">
        <v>4.8914005333815999E-2</v>
      </c>
      <c r="AJ22" s="48">
        <v>-5.9120771072659201E-4</v>
      </c>
      <c r="AK22" s="47">
        <v>0.14836941786225</v>
      </c>
      <c r="AL22" s="47">
        <v>-0.15293580047727701</v>
      </c>
      <c r="AM22" s="47"/>
      <c r="AN22" s="46">
        <f>(AH17-AH22)/AH17*100</f>
        <v>4.582634526935859</v>
      </c>
      <c r="AO22" s="46">
        <f t="shared" ref="AO22:AO24" si="34">(AI17-AI22)/AI17*100</f>
        <v>4.5812335059074689</v>
      </c>
      <c r="AP22" s="46">
        <f t="shared" ref="AP22:AP24" si="35">(AJ17-AJ22)/AJ17*100</f>
        <v>12.932999203699246</v>
      </c>
      <c r="AQ22" s="46">
        <f t="shared" ref="AQ22:AQ24" si="36">(AK17-AK22)/AK17*100</f>
        <v>13.10534163571748</v>
      </c>
      <c r="AR22" s="52">
        <f t="shared" ref="AR22:AR24" si="37">(AL17-AL22)/AL17*100</f>
        <v>2.4289765195146917</v>
      </c>
      <c r="AT22" s="50"/>
      <c r="AU22" s="47"/>
      <c r="AV22" s="47"/>
      <c r="AW22" s="47">
        <v>1.9018727887065101E-2</v>
      </c>
      <c r="AX22" s="47">
        <v>1.9016230659517901E-2</v>
      </c>
      <c r="AY22" s="48">
        <v>-3.08191411687683E-4</v>
      </c>
      <c r="AZ22" s="47">
        <v>5.42896697540678E-2</v>
      </c>
      <c r="BA22" s="47">
        <v>-6.2398267879286498E-2</v>
      </c>
      <c r="BB22" s="47"/>
      <c r="BC22" s="46">
        <f>(AW17-AW22)/AW17*100</f>
        <v>7.8733151241077257</v>
      </c>
      <c r="BD22" s="46">
        <f t="shared" ref="BD22:BD24" si="38">(AX17-AX22)/AX17*100</f>
        <v>7.8721313819129888</v>
      </c>
      <c r="BE22" s="46">
        <f t="shared" ref="BE22:BE24" si="39">(AY17-AY22)/AY17*100</f>
        <v>12.074144758011222</v>
      </c>
      <c r="BF22" s="46">
        <f t="shared" ref="BF22:BF24" si="40">(AZ17-AZ22)/AZ17*100</f>
        <v>21.544781031449922</v>
      </c>
      <c r="BG22" s="52">
        <f t="shared" ref="BG22:BG24" si="41">(BA17-BA22)/BA17*100</f>
        <v>1.5663960513885216</v>
      </c>
    </row>
    <row r="23" spans="16:59" x14ac:dyDescent="0.3">
      <c r="P23" s="50"/>
      <c r="Q23" s="47"/>
      <c r="R23" s="47"/>
      <c r="S23" s="47"/>
      <c r="T23" s="47"/>
      <c r="U23" s="48"/>
      <c r="V23" s="47"/>
      <c r="W23" s="47"/>
      <c r="X23" s="47"/>
      <c r="Y23" s="46" t="e">
        <f t="shared" ref="Y23:Y25" si="42">(S18-S23)/S18*100</f>
        <v>#DIV/0!</v>
      </c>
      <c r="Z23" s="46" t="e">
        <f t="shared" si="30"/>
        <v>#DIV/0!</v>
      </c>
      <c r="AA23" s="46" t="e">
        <f t="shared" si="31"/>
        <v>#DIV/0!</v>
      </c>
      <c r="AB23" s="46" t="e">
        <f t="shared" si="32"/>
        <v>#DIV/0!</v>
      </c>
      <c r="AC23" s="52" t="e">
        <f t="shared" si="33"/>
        <v>#DIV/0!</v>
      </c>
      <c r="AE23" s="50"/>
      <c r="AF23" s="47"/>
      <c r="AG23" s="47"/>
      <c r="AH23" s="47">
        <v>4.7967238411412198E-2</v>
      </c>
      <c r="AI23" s="47">
        <v>4.7783448641797302E-2</v>
      </c>
      <c r="AJ23" s="48">
        <v>-4.1949966286009199E-3</v>
      </c>
      <c r="AK23" s="47">
        <v>0.13192021471884999</v>
      </c>
      <c r="AL23" s="47">
        <v>-0.126163716301014</v>
      </c>
      <c r="AM23" s="47"/>
      <c r="AN23" s="46">
        <f t="shared" ref="AN23:AN25" si="43">(AH18-AH23)/AH18*100</f>
        <v>0.81531986516397215</v>
      </c>
      <c r="AO23" s="46">
        <f t="shared" si="34"/>
        <v>0.82491316589688635</v>
      </c>
      <c r="AP23" s="46">
        <f t="shared" si="35"/>
        <v>-0.45348449385529904</v>
      </c>
      <c r="AQ23" s="46">
        <f t="shared" si="36"/>
        <v>-9.2154354559814067</v>
      </c>
      <c r="AR23" s="52">
        <f t="shared" si="37"/>
        <v>-1.4350300714766313</v>
      </c>
      <c r="AT23" s="50"/>
      <c r="AU23" s="47"/>
      <c r="AV23" s="47"/>
      <c r="AW23" s="47">
        <v>1.8864703435229599E-2</v>
      </c>
      <c r="AX23" s="47">
        <v>1.87875406566861E-2</v>
      </c>
      <c r="AY23" s="48">
        <v>-1.70450924683003E-3</v>
      </c>
      <c r="AZ23" s="47">
        <v>5.4427448714653603E-2</v>
      </c>
      <c r="BA23" s="47">
        <v>-4.8217192877452901E-2</v>
      </c>
      <c r="BB23" s="47"/>
      <c r="BC23" s="46">
        <f t="shared" ref="BC23:BC25" si="44">(AW18-AW23)/AW18*100</f>
        <v>3.1862074553379478</v>
      </c>
      <c r="BD23" s="46">
        <f t="shared" si="38"/>
        <v>3.2166769427215858</v>
      </c>
      <c r="BE23" s="46">
        <f t="shared" si="39"/>
        <v>-0.74431569459166591</v>
      </c>
      <c r="BF23" s="46">
        <f t="shared" si="40"/>
        <v>-11.722677288811143</v>
      </c>
      <c r="BG23" s="52">
        <f t="shared" si="41"/>
        <v>4.1088959016549707</v>
      </c>
    </row>
    <row r="24" spans="16:59" x14ac:dyDescent="0.3">
      <c r="P24" s="50"/>
      <c r="Q24" s="47"/>
      <c r="R24" s="47"/>
      <c r="S24" s="47"/>
      <c r="T24" s="47"/>
      <c r="U24" s="48"/>
      <c r="V24" s="47"/>
      <c r="W24" s="47"/>
      <c r="X24" s="47"/>
      <c r="Y24" s="46" t="e">
        <f t="shared" si="42"/>
        <v>#DIV/0!</v>
      </c>
      <c r="Z24" s="46" t="e">
        <f t="shared" si="30"/>
        <v>#DIV/0!</v>
      </c>
      <c r="AA24" s="46" t="e">
        <f t="shared" si="31"/>
        <v>#DIV/0!</v>
      </c>
      <c r="AB24" s="46" t="e">
        <f t="shared" si="32"/>
        <v>#DIV/0!</v>
      </c>
      <c r="AC24" s="52" t="e">
        <f t="shared" si="33"/>
        <v>#DIV/0!</v>
      </c>
      <c r="AE24" s="50"/>
      <c r="AF24" s="47"/>
      <c r="AG24" s="47"/>
      <c r="AH24" s="47">
        <v>4.8368481190866001E-2</v>
      </c>
      <c r="AI24" s="47">
        <v>4.8258731191498601E-2</v>
      </c>
      <c r="AJ24" s="48">
        <v>3.25650679376518E-3</v>
      </c>
      <c r="AK24" s="47">
        <v>0.11705660716593801</v>
      </c>
      <c r="AL24" s="47">
        <v>-0.110456172043061</v>
      </c>
      <c r="AM24" s="47"/>
      <c r="AN24" s="46">
        <f t="shared" si="43"/>
        <v>3.1963483117601443</v>
      </c>
      <c r="AO24" s="46">
        <f t="shared" si="34"/>
        <v>3.2116801800279733</v>
      </c>
      <c r="AP24" s="46">
        <f t="shared" si="35"/>
        <v>-0.35805102131142197</v>
      </c>
      <c r="AQ24" s="46">
        <f t="shared" si="36"/>
        <v>-2.2881585405179825</v>
      </c>
      <c r="AR24" s="52">
        <f t="shared" si="37"/>
        <v>7.7881305612077494</v>
      </c>
      <c r="AT24" s="50"/>
      <c r="AU24" s="47"/>
      <c r="AV24" s="47"/>
      <c r="AW24" s="47">
        <v>1.9053616531801799E-2</v>
      </c>
      <c r="AX24" s="47">
        <v>1.8998587335421299E-2</v>
      </c>
      <c r="AY24" s="48">
        <v>1.4470598464894301E-3</v>
      </c>
      <c r="AZ24" s="47">
        <v>4.7864413227316799E-2</v>
      </c>
      <c r="BA24" s="47">
        <v>-4.8091189779008003E-2</v>
      </c>
      <c r="BB24" s="47"/>
      <c r="BC24" s="46">
        <f t="shared" si="44"/>
        <v>5.0466159808898734</v>
      </c>
      <c r="BD24" s="46">
        <f t="shared" si="38"/>
        <v>5.0835503386056065</v>
      </c>
      <c r="BE24" s="46">
        <f t="shared" si="39"/>
        <v>-2.0458878831267739</v>
      </c>
      <c r="BF24" s="46">
        <f t="shared" si="40"/>
        <v>-3.7933927676758983</v>
      </c>
      <c r="BG24" s="52">
        <f t="shared" si="41"/>
        <v>0.30281742344956053</v>
      </c>
    </row>
    <row r="25" spans="16:59" x14ac:dyDescent="0.3">
      <c r="P25" s="50"/>
      <c r="Q25" s="47"/>
      <c r="R25" s="53"/>
      <c r="S25" s="46">
        <f>SQRT(S22*S22+S23*S23+S24*S24)</f>
        <v>0</v>
      </c>
      <c r="T25" s="47"/>
      <c r="U25" s="47"/>
      <c r="V25" s="47"/>
      <c r="W25" s="47"/>
      <c r="X25" s="47"/>
      <c r="Y25" s="46" t="e">
        <f t="shared" si="42"/>
        <v>#DIV/0!</v>
      </c>
      <c r="Z25" s="47"/>
      <c r="AA25" s="47"/>
      <c r="AB25" s="47"/>
      <c r="AC25" s="49"/>
      <c r="AE25" s="50"/>
      <c r="AF25" s="47"/>
      <c r="AG25" s="53"/>
      <c r="AH25" s="46">
        <f>SQRT(AH22*AH22+AH23*AH23+AH24*AH24)</f>
        <v>8.386474454669382E-2</v>
      </c>
      <c r="AI25" s="47"/>
      <c r="AJ25" s="47"/>
      <c r="AK25" s="47"/>
      <c r="AL25" s="47"/>
      <c r="AM25" s="47"/>
      <c r="AN25" s="46">
        <f t="shared" si="43"/>
        <v>2.9261035648260569</v>
      </c>
      <c r="AO25" s="47"/>
      <c r="AP25" s="47"/>
      <c r="AQ25" s="47"/>
      <c r="AR25" s="49"/>
      <c r="AT25" s="50"/>
      <c r="AU25" s="47"/>
      <c r="AV25" s="53"/>
      <c r="AW25" s="46">
        <f>SQRT(AW22*AW22+AW23*AW23+AW24*AW24)</f>
        <v>3.2872927297129199E-2</v>
      </c>
      <c r="AX25" s="47"/>
      <c r="AY25" s="47"/>
      <c r="AZ25" s="47"/>
      <c r="BA25" s="47"/>
      <c r="BB25" s="47"/>
      <c r="BC25" s="46">
        <f t="shared" si="44"/>
        <v>5.4391921846329589</v>
      </c>
      <c r="BD25" s="47"/>
      <c r="BE25" s="47"/>
      <c r="BF25" s="47"/>
      <c r="BG25" s="49"/>
    </row>
    <row r="26" spans="16:59" x14ac:dyDescent="0.3">
      <c r="P26" s="50"/>
      <c r="Q26" s="47"/>
      <c r="R26" s="53" t="s">
        <v>21</v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9"/>
      <c r="AE26" s="50"/>
      <c r="AF26" s="47"/>
      <c r="AG26" s="53" t="s">
        <v>21</v>
      </c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9"/>
      <c r="AT26" s="50"/>
      <c r="AU26" s="47"/>
      <c r="AV26" s="53" t="s">
        <v>21</v>
      </c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9"/>
    </row>
    <row r="27" spans="16:59" x14ac:dyDescent="0.3">
      <c r="P27" s="50"/>
      <c r="Q27" s="47"/>
      <c r="R27" s="47"/>
      <c r="S27" s="47"/>
      <c r="T27" s="47"/>
      <c r="U27" s="48"/>
      <c r="V27" s="47"/>
      <c r="W27" s="47"/>
      <c r="X27" s="47"/>
      <c r="Y27" s="46" t="e">
        <f>-(S22-S27)/S27*100</f>
        <v>#DIV/0!</v>
      </c>
      <c r="Z27" s="46" t="e">
        <f t="shared" ref="Z27:Z29" si="45">-(T22-T27)/T27*100</f>
        <v>#DIV/0!</v>
      </c>
      <c r="AA27" s="46" t="e">
        <f t="shared" ref="AA27:AA29" si="46">-(U22-U27)/U27*100</f>
        <v>#DIV/0!</v>
      </c>
      <c r="AB27" s="46" t="e">
        <f t="shared" ref="AB27:AB29" si="47">-(V22-V27)/V27*100</f>
        <v>#DIV/0!</v>
      </c>
      <c r="AC27" s="52" t="e">
        <f t="shared" ref="AC27:AC29" si="48">-(W22-W27)/W27*100</f>
        <v>#DIV/0!</v>
      </c>
      <c r="AE27" s="50"/>
      <c r="AF27" s="47"/>
      <c r="AG27" s="47"/>
      <c r="AH27" s="47">
        <v>5.1611992297208503E-2</v>
      </c>
      <c r="AI27" s="47">
        <v>5.1607669829274297E-2</v>
      </c>
      <c r="AJ27" s="48">
        <v>-6.6795484856675301E-4</v>
      </c>
      <c r="AK27" s="47">
        <v>0.173434351962687</v>
      </c>
      <c r="AL27" s="47">
        <v>-0.15881512187566499</v>
      </c>
      <c r="AM27" s="47"/>
      <c r="AN27" s="46">
        <f>-(AH22-AH27)/AH27*100</f>
        <v>5.2205197010682571</v>
      </c>
      <c r="AO27" s="46">
        <f t="shared" ref="AO27:AO29" si="49">-(AI22-AI27)/AI27*100</f>
        <v>5.2195042023197971</v>
      </c>
      <c r="AP27" s="46">
        <f t="shared" ref="AP27:AP29" si="50">-(AJ22-AJ27)/AJ27*100</f>
        <v>11.48986911388385</v>
      </c>
      <c r="AQ27" s="46">
        <f t="shared" ref="AQ27:AQ29" si="51">-(AK22-AK27)/AK27*100</f>
        <v>14.45211621387989</v>
      </c>
      <c r="AR27" s="52">
        <f t="shared" ref="AR27:AR29" si="52">-(AL22-AL27)/AL27*100</f>
        <v>3.7019909243849289</v>
      </c>
      <c r="AT27" s="50"/>
      <c r="AU27" s="47"/>
      <c r="AV27" s="47"/>
      <c r="AW27" s="47">
        <v>2.0666534873663701E-2</v>
      </c>
      <c r="AX27" s="47">
        <v>2.06635740957231E-2</v>
      </c>
      <c r="AY27" s="48">
        <v>-3.4981320003230499E-4</v>
      </c>
      <c r="AZ27" s="47">
        <v>6.9373740785074606E-2</v>
      </c>
      <c r="BA27" s="47">
        <v>-6.3526048750266004E-2</v>
      </c>
      <c r="BB27" s="47"/>
      <c r="BC27" s="46">
        <f>-(AW22-AW27)/AW27*100</f>
        <v>7.9733104590188191</v>
      </c>
      <c r="BD27" s="46">
        <f t="shared" ref="BD27:BD29" si="53">-(AX22-AX27)/AX27*100</f>
        <v>7.9722095924642717</v>
      </c>
      <c r="BE27" s="46">
        <f t="shared" ref="BE27:BE29" si="54">-(AY22-AY27)/AY27*100</f>
        <v>11.898289813185508</v>
      </c>
      <c r="BF27" s="46">
        <f t="shared" ref="BF27:BF29" si="55">-(AZ22-AZ27)/AZ27*100</f>
        <v>21.743199747204727</v>
      </c>
      <c r="BG27" s="52">
        <f t="shared" ref="BG27:BG29" si="56">-(BA22-BA27)/BA27*100</f>
        <v>1.7753046083710398</v>
      </c>
    </row>
    <row r="28" spans="16:59" x14ac:dyDescent="0.3">
      <c r="P28" s="50"/>
      <c r="Q28" s="47"/>
      <c r="R28" s="47"/>
      <c r="S28" s="47"/>
      <c r="T28" s="47"/>
      <c r="U28" s="48"/>
      <c r="V28" s="47"/>
      <c r="W28" s="47"/>
      <c r="X28" s="47"/>
      <c r="Y28" s="46" t="e">
        <f t="shared" ref="Y28:Y30" si="57">-(S23-S28)/S28*100</f>
        <v>#DIV/0!</v>
      </c>
      <c r="Z28" s="46" t="e">
        <f t="shared" si="45"/>
        <v>#DIV/0!</v>
      </c>
      <c r="AA28" s="46" t="e">
        <f t="shared" si="46"/>
        <v>#DIV/0!</v>
      </c>
      <c r="AB28" s="46" t="e">
        <f t="shared" si="47"/>
        <v>#DIV/0!</v>
      </c>
      <c r="AC28" s="52" t="e">
        <f t="shared" si="48"/>
        <v>#DIV/0!</v>
      </c>
      <c r="AE28" s="50"/>
      <c r="AF28" s="47"/>
      <c r="AG28" s="47"/>
      <c r="AH28" s="47">
        <v>4.86343537015239E-2</v>
      </c>
      <c r="AI28" s="47">
        <v>4.8453481132620199E-2</v>
      </c>
      <c r="AJ28" s="48">
        <v>-4.1905281404323296E-3</v>
      </c>
      <c r="AK28" s="47">
        <v>0.121985190966269</v>
      </c>
      <c r="AL28" s="47">
        <v>-0.125966279043629</v>
      </c>
      <c r="AM28" s="47"/>
      <c r="AN28" s="46">
        <f t="shared" ref="AN28:AN30" si="58">-(AH23-AH28)/AH28*100</f>
        <v>1.3716956006157395</v>
      </c>
      <c r="AO28" s="46">
        <f t="shared" si="49"/>
        <v>1.3828366407544102</v>
      </c>
      <c r="AP28" s="46">
        <f t="shared" si="50"/>
        <v>-0.10663305480462122</v>
      </c>
      <c r="AQ28" s="46">
        <f t="shared" si="51"/>
        <v>-8.144450710683552</v>
      </c>
      <c r="AR28" s="52">
        <f t="shared" si="52"/>
        <v>-0.15673818333286929</v>
      </c>
      <c r="AT28" s="50"/>
      <c r="AU28" s="47"/>
      <c r="AV28" s="47"/>
      <c r="AW28" s="47">
        <v>1.9503235077809301E-2</v>
      </c>
      <c r="AX28" s="47">
        <v>1.9429627143590301E-2</v>
      </c>
      <c r="AY28" s="48">
        <v>-1.6928578089580499E-3</v>
      </c>
      <c r="AZ28" s="47">
        <v>4.8794076386507602E-2</v>
      </c>
      <c r="BA28" s="47">
        <v>-5.03865116174518E-2</v>
      </c>
      <c r="BB28" s="47"/>
      <c r="BC28" s="46">
        <f t="shared" ref="BC28:BC29" si="59">-(AW23-AW28)/AW28*100</f>
        <v>3.2739780863648669</v>
      </c>
      <c r="BD28" s="46">
        <f t="shared" si="53"/>
        <v>3.3046773474292883</v>
      </c>
      <c r="BE28" s="46">
        <f t="shared" si="54"/>
        <v>-0.68827032077499384</v>
      </c>
      <c r="BF28" s="46">
        <f t="shared" si="55"/>
        <v>-11.545197174187571</v>
      </c>
      <c r="BG28" s="52">
        <f t="shared" si="56"/>
        <v>4.3053560771758939</v>
      </c>
    </row>
    <row r="29" spans="16:59" ht="14.5" thickBot="1" x14ac:dyDescent="0.35">
      <c r="P29" s="55"/>
      <c r="Q29" s="56"/>
      <c r="R29" s="56"/>
      <c r="S29" s="56"/>
      <c r="T29" s="56"/>
      <c r="U29" s="56"/>
      <c r="V29" s="56"/>
      <c r="W29" s="56"/>
      <c r="X29" s="56"/>
      <c r="Y29" s="57" t="e">
        <f t="shared" si="57"/>
        <v>#DIV/0!</v>
      </c>
      <c r="Z29" s="57" t="e">
        <f t="shared" si="45"/>
        <v>#DIV/0!</v>
      </c>
      <c r="AA29" s="57" t="e">
        <f t="shared" si="46"/>
        <v>#DIV/0!</v>
      </c>
      <c r="AB29" s="57" t="e">
        <f t="shared" si="47"/>
        <v>#DIV/0!</v>
      </c>
      <c r="AC29" s="58" t="e">
        <f t="shared" si="48"/>
        <v>#DIV/0!</v>
      </c>
      <c r="AE29" s="55"/>
      <c r="AF29" s="56"/>
      <c r="AG29" s="56"/>
      <c r="AH29" s="56">
        <v>5.0235578885502397E-2</v>
      </c>
      <c r="AI29" s="56">
        <v>5.0130581021446199E-2</v>
      </c>
      <c r="AJ29" s="56">
        <v>3.2462643782903101E-3</v>
      </c>
      <c r="AK29" s="56">
        <v>0.115451708328869</v>
      </c>
      <c r="AL29" s="56">
        <v>-0.120748908872786</v>
      </c>
      <c r="AM29" s="56"/>
      <c r="AN29" s="57">
        <f t="shared" si="58"/>
        <v>3.7166839440467268</v>
      </c>
      <c r="AO29" s="57">
        <f t="shared" si="49"/>
        <v>3.7339480050047871</v>
      </c>
      <c r="AP29" s="57">
        <f t="shared" si="50"/>
        <v>-0.31551390402356094</v>
      </c>
      <c r="AQ29" s="57">
        <f t="shared" si="51"/>
        <v>-1.3901040186407496</v>
      </c>
      <c r="AR29" s="58">
        <f t="shared" si="52"/>
        <v>8.5240826818309561</v>
      </c>
      <c r="AT29" s="55"/>
      <c r="AU29" s="56"/>
      <c r="AV29" s="56"/>
      <c r="AW29" s="56">
        <v>2.00837835443172E-2</v>
      </c>
      <c r="AX29" s="56">
        <v>2.0033650170005302E-2</v>
      </c>
      <c r="AY29" s="56">
        <v>1.4181757016789301E-3</v>
      </c>
      <c r="AZ29" s="56">
        <v>4.6180683331547602E-2</v>
      </c>
      <c r="BA29" s="56">
        <v>-4.8299563549114397E-2</v>
      </c>
      <c r="BB29" s="56"/>
      <c r="BC29" s="57">
        <f t="shared" si="59"/>
        <v>5.1293473176616216</v>
      </c>
      <c r="BD29" s="57">
        <f t="shared" si="53"/>
        <v>5.1666212886841505</v>
      </c>
      <c r="BE29" s="57">
        <f t="shared" si="54"/>
        <v>-2.0367113028593757</v>
      </c>
      <c r="BF29" s="57">
        <f t="shared" si="55"/>
        <v>-3.6459614156878088</v>
      </c>
      <c r="BG29" s="58">
        <f t="shared" si="56"/>
        <v>0.43141957151332022</v>
      </c>
    </row>
    <row r="30" spans="16:59" ht="14.5" thickBot="1" x14ac:dyDescent="0.35">
      <c r="P30" s="41"/>
      <c r="Q30" s="41"/>
      <c r="R30" s="41"/>
      <c r="S30" s="46">
        <f>SQRT(S27*S27+S28*S28+S29*S29)</f>
        <v>0</v>
      </c>
      <c r="T30" s="41"/>
      <c r="U30" s="41"/>
      <c r="V30" s="41"/>
      <c r="W30" s="41"/>
      <c r="X30" s="41"/>
      <c r="Y30" s="57" t="e">
        <f t="shared" si="57"/>
        <v>#DIV/0!</v>
      </c>
      <c r="Z30" s="41"/>
      <c r="AA30" s="41"/>
      <c r="AB30" s="41"/>
      <c r="AC30" s="41"/>
      <c r="AE30" s="41"/>
      <c r="AF30" s="41"/>
      <c r="AG30" s="41"/>
      <c r="AH30" s="46">
        <f>SQRT(AH27*AH27+AH28*AH28+AH29*AH29)</f>
        <v>8.6906337483601132E-2</v>
      </c>
      <c r="AI30" s="41"/>
      <c r="AJ30" s="41"/>
      <c r="AK30" s="41"/>
      <c r="AL30" s="41"/>
      <c r="AM30" s="41"/>
      <c r="AN30" s="57">
        <f t="shared" si="58"/>
        <v>3.4998517081464251</v>
      </c>
      <c r="AO30" s="41"/>
      <c r="AP30" s="41"/>
      <c r="AQ30" s="41"/>
      <c r="AR30" s="41"/>
      <c r="AT30" s="41"/>
      <c r="AU30" s="41"/>
      <c r="AV30" s="41"/>
      <c r="AW30" s="46">
        <f>SQRT(AW27*AW27+AW28*AW28+AW29*AW29)</f>
        <v>3.4797129244229841E-2</v>
      </c>
      <c r="AX30" s="41"/>
      <c r="AY30" s="41"/>
      <c r="AZ30" s="41"/>
      <c r="BA30" s="41"/>
      <c r="BB30" s="41"/>
      <c r="BC30" s="57">
        <f t="shared" ref="BC30" si="60">-(AW25-AW30)/AW30*100</f>
        <v>5.5297721073347388</v>
      </c>
      <c r="BD30" s="41"/>
      <c r="BE30" s="41"/>
      <c r="BF30" s="41"/>
      <c r="BG30" s="41"/>
    </row>
    <row r="31" spans="16:59" x14ac:dyDescent="0.3">
      <c r="P31" s="40" t="s">
        <v>22</v>
      </c>
      <c r="Q31" s="41">
        <v>998</v>
      </c>
      <c r="R31" s="42" t="s">
        <v>0</v>
      </c>
      <c r="S31" s="42" t="s">
        <v>9</v>
      </c>
      <c r="T31" s="42" t="s">
        <v>10</v>
      </c>
      <c r="U31" s="42" t="s">
        <v>11</v>
      </c>
      <c r="V31" s="42" t="s">
        <v>12</v>
      </c>
      <c r="W31" s="42" t="s">
        <v>13</v>
      </c>
      <c r="X31" s="43"/>
      <c r="Y31" s="43"/>
      <c r="Z31" s="43"/>
      <c r="AA31" s="43"/>
      <c r="AB31" s="43"/>
      <c r="AC31" s="44"/>
      <c r="AE31" s="40" t="s">
        <v>22</v>
      </c>
      <c r="AF31" s="41">
        <v>998</v>
      </c>
      <c r="AG31" s="42" t="s">
        <v>0</v>
      </c>
      <c r="AH31" s="42" t="s">
        <v>9</v>
      </c>
      <c r="AI31" s="42" t="s">
        <v>10</v>
      </c>
      <c r="AJ31" s="42" t="s">
        <v>11</v>
      </c>
      <c r="AK31" s="42" t="s">
        <v>12</v>
      </c>
      <c r="AL31" s="42" t="s">
        <v>13</v>
      </c>
      <c r="AM31" s="43"/>
      <c r="AN31" s="43"/>
      <c r="AO31" s="43"/>
      <c r="AP31" s="43"/>
      <c r="AQ31" s="43"/>
      <c r="AR31" s="44"/>
      <c r="AT31" s="40" t="s">
        <v>22</v>
      </c>
      <c r="AU31" s="41">
        <v>998</v>
      </c>
      <c r="AV31" s="42" t="s">
        <v>0</v>
      </c>
      <c r="AW31" s="42" t="s">
        <v>9</v>
      </c>
      <c r="AX31" s="42" t="s">
        <v>10</v>
      </c>
      <c r="AY31" s="42" t="s">
        <v>11</v>
      </c>
      <c r="AZ31" s="42" t="s">
        <v>12</v>
      </c>
      <c r="BA31" s="42" t="s">
        <v>13</v>
      </c>
      <c r="BB31" s="43"/>
      <c r="BC31" s="43"/>
      <c r="BD31" s="43"/>
      <c r="BE31" s="43"/>
      <c r="BF31" s="43"/>
      <c r="BG31" s="44"/>
    </row>
    <row r="32" spans="16:59" x14ac:dyDescent="0.3">
      <c r="P32" s="45" t="s">
        <v>8</v>
      </c>
      <c r="Q32" s="46">
        <v>5</v>
      </c>
      <c r="R32" s="47"/>
      <c r="S32" s="47"/>
      <c r="T32" s="47"/>
      <c r="U32" s="48"/>
      <c r="V32" s="47"/>
      <c r="W32" s="47"/>
      <c r="X32" s="47"/>
      <c r="Y32" s="47"/>
      <c r="Z32" s="47"/>
      <c r="AA32" s="47"/>
      <c r="AB32" s="47"/>
      <c r="AC32" s="49"/>
      <c r="AE32" s="45" t="s">
        <v>8</v>
      </c>
      <c r="AF32" s="46">
        <v>5</v>
      </c>
      <c r="AG32" s="47"/>
      <c r="AH32" s="47">
        <v>5.1320252579067298E-2</v>
      </c>
      <c r="AI32" s="47">
        <v>5.1312617915824102E-2</v>
      </c>
      <c r="AJ32" s="48">
        <v>-8.8519342740061603E-4</v>
      </c>
      <c r="AK32" s="47">
        <v>0.17074630438185401</v>
      </c>
      <c r="AL32" s="47">
        <v>-0.15674305241644301</v>
      </c>
      <c r="AM32" s="47"/>
      <c r="AN32" s="47"/>
      <c r="AO32" s="47"/>
      <c r="AP32" s="47"/>
      <c r="AQ32" s="47"/>
      <c r="AR32" s="49"/>
      <c r="AT32" s="45" t="s">
        <v>8</v>
      </c>
      <c r="AU32" s="46">
        <v>6</v>
      </c>
      <c r="AV32" s="47"/>
      <c r="AW32" s="47">
        <v>2.06960026362401E-2</v>
      </c>
      <c r="AX32" s="47">
        <v>2.0693273951190101E-2</v>
      </c>
      <c r="AY32" s="48">
        <v>-3.36062940912991E-4</v>
      </c>
      <c r="AZ32" s="47">
        <v>6.9198289760469101E-2</v>
      </c>
      <c r="BA32" s="47">
        <v>-6.3391225532961601E-2</v>
      </c>
      <c r="BB32" s="47"/>
      <c r="BC32" s="47"/>
      <c r="BD32" s="47"/>
      <c r="BE32" s="47"/>
      <c r="BF32" s="47"/>
      <c r="BG32" s="49"/>
    </row>
    <row r="33" spans="1:59" x14ac:dyDescent="0.3">
      <c r="P33" s="45" t="s">
        <v>6</v>
      </c>
      <c r="Q33" s="46">
        <v>0.01</v>
      </c>
      <c r="R33" s="47"/>
      <c r="S33" s="47"/>
      <c r="T33" s="47"/>
      <c r="U33" s="48"/>
      <c r="V33" s="47"/>
      <c r="W33" s="47"/>
      <c r="X33" s="47"/>
      <c r="Y33" s="47"/>
      <c r="Z33" s="47"/>
      <c r="AA33" s="47"/>
      <c r="AB33" s="47"/>
      <c r="AC33" s="49"/>
      <c r="AE33" s="45" t="s">
        <v>6</v>
      </c>
      <c r="AF33" s="46">
        <v>0.01</v>
      </c>
      <c r="AG33" s="47"/>
      <c r="AH33" s="47">
        <v>4.84845741922054E-2</v>
      </c>
      <c r="AI33" s="47">
        <v>4.83007884714622E-2</v>
      </c>
      <c r="AJ33" s="48">
        <v>-4.2175546984630696E-3</v>
      </c>
      <c r="AK33" s="47">
        <v>0.120788983872174</v>
      </c>
      <c r="AL33" s="47">
        <v>-0.124378842508463</v>
      </c>
      <c r="AM33" s="47"/>
      <c r="AN33" s="47"/>
      <c r="AO33" s="47"/>
      <c r="AP33" s="47"/>
      <c r="AQ33" s="47"/>
      <c r="AR33" s="49"/>
      <c r="AT33" s="45" t="s">
        <v>6</v>
      </c>
      <c r="AU33" s="46">
        <v>0.01</v>
      </c>
      <c r="AV33" s="47"/>
      <c r="AW33" s="47">
        <v>1.94940830026668E-2</v>
      </c>
      <c r="AX33" s="47">
        <v>1.9427557513970399E-2</v>
      </c>
      <c r="AY33" s="48">
        <v>-1.6091243445533099E-3</v>
      </c>
      <c r="AZ33" s="47">
        <v>4.87165632219453E-2</v>
      </c>
      <c r="BA33" s="47">
        <v>-5.0283280530383501E-2</v>
      </c>
      <c r="BB33" s="47"/>
      <c r="BC33" s="47"/>
      <c r="BD33" s="47"/>
      <c r="BE33" s="47"/>
      <c r="BF33" s="47"/>
      <c r="BG33" s="49"/>
    </row>
    <row r="34" spans="1:59" x14ac:dyDescent="0.3">
      <c r="P34" s="45" t="s">
        <v>7</v>
      </c>
      <c r="Q34" s="46">
        <v>0.1</v>
      </c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9"/>
      <c r="AE34" s="45" t="s">
        <v>7</v>
      </c>
      <c r="AF34" s="46">
        <v>0.05</v>
      </c>
      <c r="AG34" s="47"/>
      <c r="AH34" s="47">
        <v>4.9938620538956001E-2</v>
      </c>
      <c r="AI34" s="47">
        <v>4.98127503367966E-2</v>
      </c>
      <c r="AJ34" s="47">
        <v>3.5434058782202798E-3</v>
      </c>
      <c r="AK34" s="47">
        <v>0.114438082409676</v>
      </c>
      <c r="AL34" s="47">
        <v>-0.119785199796192</v>
      </c>
      <c r="AM34" s="47"/>
      <c r="AN34" s="47"/>
      <c r="AO34" s="47"/>
      <c r="AP34" s="47"/>
      <c r="AQ34" s="47"/>
      <c r="AR34" s="49"/>
      <c r="AT34" s="45" t="s">
        <v>7</v>
      </c>
      <c r="AU34" s="46">
        <v>0.02</v>
      </c>
      <c r="AV34" s="47"/>
      <c r="AW34" s="47">
        <v>2.00322246894282E-2</v>
      </c>
      <c r="AX34" s="47">
        <v>1.9990505750237999E-2</v>
      </c>
      <c r="AY34" s="47">
        <v>1.2921709861464701E-3</v>
      </c>
      <c r="AZ34" s="47">
        <v>4.61150868576512E-2</v>
      </c>
      <c r="BA34" s="47">
        <v>-4.8237260608725997E-2</v>
      </c>
      <c r="BB34" s="47"/>
      <c r="BC34" s="47"/>
      <c r="BD34" s="47"/>
      <c r="BE34" s="47"/>
      <c r="BF34" s="47"/>
      <c r="BG34" s="49"/>
    </row>
    <row r="35" spans="1:59" ht="14.5" x14ac:dyDescent="0.3">
      <c r="P35" s="50"/>
      <c r="Q35" s="47"/>
      <c r="R35" s="46"/>
      <c r="S35" s="46">
        <f>SQRT(S32*S32+S33*S33+S34*S34)</f>
        <v>0</v>
      </c>
      <c r="T35" s="46"/>
      <c r="U35" s="46"/>
      <c r="V35" s="47"/>
      <c r="W35" s="47"/>
      <c r="X35" s="47"/>
      <c r="Y35" s="51" t="s">
        <v>20</v>
      </c>
      <c r="Z35" s="51"/>
      <c r="AA35" s="51"/>
      <c r="AB35" s="46"/>
      <c r="AC35" s="52"/>
      <c r="AE35" s="50"/>
      <c r="AF35" s="47"/>
      <c r="AG35" s="46"/>
      <c r="AH35" s="46">
        <f>SQRT(AH32*AH32+AH33*AH33+AH34*AH34)</f>
        <v>8.6477673885879763E-2</v>
      </c>
      <c r="AI35" s="46"/>
      <c r="AJ35" s="46"/>
      <c r="AK35" s="47"/>
      <c r="AL35" s="47"/>
      <c r="AM35" s="47"/>
      <c r="AN35" s="51" t="s">
        <v>20</v>
      </c>
      <c r="AO35" s="51"/>
      <c r="AP35" s="51"/>
      <c r="AQ35" s="46"/>
      <c r="AR35" s="52"/>
      <c r="AT35" s="50"/>
      <c r="AU35" s="47"/>
      <c r="AV35" s="46"/>
      <c r="AW35" s="46">
        <f>SQRT(AW32*AW32+AW33*AW33+AW34*AW34)</f>
        <v>3.4779790442753623E-2</v>
      </c>
      <c r="AX35" s="46"/>
      <c r="AY35" s="46"/>
      <c r="AZ35" s="47"/>
      <c r="BA35" s="47"/>
      <c r="BB35" s="47"/>
      <c r="BC35" s="51" t="s">
        <v>20</v>
      </c>
      <c r="BD35" s="51"/>
      <c r="BE35" s="51"/>
      <c r="BF35" s="46"/>
      <c r="BG35" s="52"/>
    </row>
    <row r="36" spans="1:59" x14ac:dyDescent="0.3">
      <c r="P36" s="50"/>
      <c r="Q36" s="47"/>
      <c r="R36" s="53" t="s">
        <v>14</v>
      </c>
      <c r="S36" s="53"/>
      <c r="T36" s="53"/>
      <c r="U36" s="53"/>
      <c r="V36" s="53"/>
      <c r="W36" s="53"/>
      <c r="X36" s="47"/>
      <c r="Y36" s="53" t="s">
        <v>1</v>
      </c>
      <c r="Z36" s="53" t="s">
        <v>2</v>
      </c>
      <c r="AA36" s="53" t="s">
        <v>3</v>
      </c>
      <c r="AB36" s="53" t="s">
        <v>4</v>
      </c>
      <c r="AC36" s="54" t="s">
        <v>5</v>
      </c>
      <c r="AE36" s="50"/>
      <c r="AF36" s="47"/>
      <c r="AG36" s="53" t="s">
        <v>14</v>
      </c>
      <c r="AH36" s="53"/>
      <c r="AI36" s="53"/>
      <c r="AJ36" s="53"/>
      <c r="AK36" s="53"/>
      <c r="AL36" s="53"/>
      <c r="AM36" s="47"/>
      <c r="AN36" s="53" t="s">
        <v>1</v>
      </c>
      <c r="AO36" s="53" t="s">
        <v>2</v>
      </c>
      <c r="AP36" s="53" t="s">
        <v>3</v>
      </c>
      <c r="AQ36" s="53" t="s">
        <v>4</v>
      </c>
      <c r="AR36" s="54" t="s">
        <v>5</v>
      </c>
      <c r="AT36" s="50"/>
      <c r="AU36" s="47"/>
      <c r="AV36" s="53" t="s">
        <v>14</v>
      </c>
      <c r="AW36" s="53"/>
      <c r="AX36" s="53"/>
      <c r="AY36" s="53"/>
      <c r="AZ36" s="53"/>
      <c r="BA36" s="53"/>
      <c r="BB36" s="47"/>
      <c r="BC36" s="53" t="s">
        <v>1</v>
      </c>
      <c r="BD36" s="53" t="s">
        <v>2</v>
      </c>
      <c r="BE36" s="53" t="s">
        <v>3</v>
      </c>
      <c r="BF36" s="53" t="s">
        <v>4</v>
      </c>
      <c r="BG36" s="54" t="s">
        <v>5</v>
      </c>
    </row>
    <row r="37" spans="1:59" x14ac:dyDescent="0.3">
      <c r="P37" s="50"/>
      <c r="Q37" s="47"/>
      <c r="R37" s="47"/>
      <c r="S37" s="47"/>
      <c r="T37" s="47"/>
      <c r="U37" s="48"/>
      <c r="V37" s="47"/>
      <c r="W37" s="47"/>
      <c r="X37" s="47"/>
      <c r="Y37" s="46" t="e">
        <f>(S32-S37)/S32*100</f>
        <v>#DIV/0!</v>
      </c>
      <c r="Z37" s="46" t="e">
        <f t="shared" ref="Z37:Z39" si="61">(T32-T37)/T32*100</f>
        <v>#DIV/0!</v>
      </c>
      <c r="AA37" s="46" t="e">
        <f t="shared" ref="AA37:AA39" si="62">(U32-U37)/U32*100</f>
        <v>#DIV/0!</v>
      </c>
      <c r="AB37" s="46" t="e">
        <f t="shared" ref="AB37:AB39" si="63">(V32-V37)/V32*100</f>
        <v>#DIV/0!</v>
      </c>
      <c r="AC37" s="52" t="e">
        <f t="shared" ref="AC37:AC39" si="64">(W32-W37)/W32*100</f>
        <v>#DIV/0!</v>
      </c>
      <c r="AE37" s="50"/>
      <c r="AF37" s="47"/>
      <c r="AG37" s="47"/>
      <c r="AH37" s="47">
        <v>4.6822709995102102E-2</v>
      </c>
      <c r="AI37" s="47">
        <v>4.6815347892906901E-2</v>
      </c>
      <c r="AJ37" s="48">
        <v>-8.3028486167441003E-4</v>
      </c>
      <c r="AK37" s="47">
        <v>0.13072745560396901</v>
      </c>
      <c r="AL37" s="47">
        <v>-0.15158471734307999</v>
      </c>
      <c r="AM37" s="47"/>
      <c r="AN37" s="46">
        <f>(AH32-AH37)/AH32*100</f>
        <v>8.7636797520354968</v>
      </c>
      <c r="AO37" s="46">
        <f t="shared" ref="AO37:AO39" si="65">(AI32-AI37)/AI32*100</f>
        <v>8.7644524983986525</v>
      </c>
      <c r="AP37" s="46">
        <f t="shared" ref="AP37:AP39" si="66">(AJ32-AJ37)/AJ32*100</f>
        <v>6.2030019684450028</v>
      </c>
      <c r="AQ37" s="46">
        <f t="shared" ref="AQ37:AQ39" si="67">(AK32-AK37)/AK32*100</f>
        <v>23.437607579715198</v>
      </c>
      <c r="AR37" s="52">
        <f t="shared" ref="AR37:AR39" si="68">(AL32-AL37)/AL32*100</f>
        <v>3.2909497383387007</v>
      </c>
      <c r="AT37" s="50"/>
      <c r="AU37" s="47"/>
      <c r="AV37" s="47"/>
      <c r="AW37" s="47">
        <v>1.8330937983927899E-2</v>
      </c>
      <c r="AX37" s="47">
        <v>1.8328887808205099E-2</v>
      </c>
      <c r="AY37" s="48">
        <v>-2.7415157274892802E-4</v>
      </c>
      <c r="AZ37" s="47">
        <v>5.3935907677443599E-2</v>
      </c>
      <c r="BA37" s="47">
        <v>-5.6039740010155902E-2</v>
      </c>
      <c r="BB37" s="47"/>
      <c r="BC37" s="46">
        <f>(AW32-AW37)/AW32*100</f>
        <v>11.427639887186778</v>
      </c>
      <c r="BD37" s="46">
        <f t="shared" ref="BD37:BD39" si="69">(AX32-AX37)/AX32*100</f>
        <v>11.425867886164154</v>
      </c>
      <c r="BE37" s="46">
        <f t="shared" ref="BE37:BE39" si="70">(AY32-AY37)/AY32*100</f>
        <v>18.422551441068375</v>
      </c>
      <c r="BF37" s="46">
        <f t="shared" ref="BF37:BF39" si="71">(AZ32-AZ37)/AZ32*100</f>
        <v>22.056010539937422</v>
      </c>
      <c r="BG37" s="52">
        <f t="shared" ref="BG37:BG39" si="72">(BA32-BA37)/BA32*100</f>
        <v>11.597008041725175</v>
      </c>
    </row>
    <row r="38" spans="1:59" x14ac:dyDescent="0.3">
      <c r="P38" s="50"/>
      <c r="Q38" s="47"/>
      <c r="R38" s="47"/>
      <c r="S38" s="47"/>
      <c r="T38" s="47"/>
      <c r="U38" s="48"/>
      <c r="V38" s="47"/>
      <c r="W38" s="47"/>
      <c r="X38" s="47"/>
      <c r="Y38" s="46" t="e">
        <f t="shared" ref="Y38:Y40" si="73">(S33-S38)/S33*100</f>
        <v>#DIV/0!</v>
      </c>
      <c r="Z38" s="46" t="e">
        <f t="shared" si="61"/>
        <v>#DIV/0!</v>
      </c>
      <c r="AA38" s="46" t="e">
        <f t="shared" si="62"/>
        <v>#DIV/0!</v>
      </c>
      <c r="AB38" s="46" t="e">
        <f t="shared" si="63"/>
        <v>#DIV/0!</v>
      </c>
      <c r="AC38" s="52" t="e">
        <f t="shared" si="64"/>
        <v>#DIV/0!</v>
      </c>
      <c r="AE38" s="50"/>
      <c r="AF38" s="47"/>
      <c r="AG38" s="47"/>
      <c r="AH38" s="47">
        <v>4.6472285955521303E-2</v>
      </c>
      <c r="AI38" s="47">
        <v>4.6274965417265501E-2</v>
      </c>
      <c r="AJ38" s="48">
        <v>-4.2779595092313997E-3</v>
      </c>
      <c r="AK38" s="47">
        <v>0.131524477440328</v>
      </c>
      <c r="AL38" s="47">
        <v>-0.11667430592311399</v>
      </c>
      <c r="AM38" s="47"/>
      <c r="AN38" s="46">
        <f t="shared" ref="AN38:AN40" si="74">(AH33-AH38)/AH33*100</f>
        <v>4.1503679679785686</v>
      </c>
      <c r="AO38" s="46">
        <f t="shared" si="65"/>
        <v>4.1941821620440543</v>
      </c>
      <c r="AP38" s="46">
        <f t="shared" si="66"/>
        <v>-1.432223529675676</v>
      </c>
      <c r="AQ38" s="46">
        <f t="shared" si="67"/>
        <v>-8.8878084937902315</v>
      </c>
      <c r="AR38" s="52">
        <f t="shared" si="68"/>
        <v>6.1944109061995576</v>
      </c>
      <c r="AT38" s="50"/>
      <c r="AU38" s="47"/>
      <c r="AV38" s="47"/>
      <c r="AW38" s="47">
        <v>1.7881192743237101E-2</v>
      </c>
      <c r="AX38" s="47">
        <v>1.7805030706474202E-2</v>
      </c>
      <c r="AY38" s="48">
        <v>-1.6486162265077901E-3</v>
      </c>
      <c r="AZ38" s="47">
        <v>6.4956139360751605E-2</v>
      </c>
      <c r="BA38" s="47">
        <v>-5.1139942978909697E-2</v>
      </c>
      <c r="BB38" s="47"/>
      <c r="BC38" s="46">
        <f t="shared" ref="BC38:BC40" si="75">(AW33-AW38)/AW33*100</f>
        <v>8.2737426490338351</v>
      </c>
      <c r="BD38" s="46">
        <f t="shared" si="69"/>
        <v>8.3516767680622479</v>
      </c>
      <c r="BE38" s="46">
        <f t="shared" si="70"/>
        <v>-2.4542467515425623</v>
      </c>
      <c r="BF38" s="46">
        <f t="shared" si="71"/>
        <v>-33.33481482431602</v>
      </c>
      <c r="BG38" s="52">
        <f t="shared" si="72"/>
        <v>-1.7036725517710825</v>
      </c>
    </row>
    <row r="39" spans="1:59" x14ac:dyDescent="0.3">
      <c r="P39" s="50"/>
      <c r="Q39" s="47"/>
      <c r="R39" s="47"/>
      <c r="S39" s="47"/>
      <c r="T39" s="47"/>
      <c r="U39" s="48"/>
      <c r="V39" s="47"/>
      <c r="W39" s="47"/>
      <c r="X39" s="47"/>
      <c r="Y39" s="46" t="e">
        <f t="shared" si="73"/>
        <v>#DIV/0!</v>
      </c>
      <c r="Z39" s="46" t="e">
        <f t="shared" si="61"/>
        <v>#DIV/0!</v>
      </c>
      <c r="AA39" s="46" t="e">
        <f t="shared" si="62"/>
        <v>#DIV/0!</v>
      </c>
      <c r="AB39" s="46" t="e">
        <f t="shared" si="63"/>
        <v>#DIV/0!</v>
      </c>
      <c r="AC39" s="52" t="e">
        <f t="shared" si="64"/>
        <v>#DIV/0!</v>
      </c>
      <c r="AE39" s="50"/>
      <c r="AF39" s="47"/>
      <c r="AG39" s="47"/>
      <c r="AH39" s="47">
        <v>4.6808266734725198E-2</v>
      </c>
      <c r="AI39" s="47">
        <v>4.6670277062004502E-2</v>
      </c>
      <c r="AJ39" s="48">
        <v>3.5915280403926199E-3</v>
      </c>
      <c r="AK39" s="47">
        <v>0.121381132125224</v>
      </c>
      <c r="AL39" s="47">
        <v>-0.118410654742359</v>
      </c>
      <c r="AM39" s="47"/>
      <c r="AN39" s="46">
        <f t="shared" si="74"/>
        <v>6.268402631964741</v>
      </c>
      <c r="AO39" s="46">
        <f t="shared" si="65"/>
        <v>6.3085721096406893</v>
      </c>
      <c r="AP39" s="46">
        <f t="shared" si="66"/>
        <v>-1.3580764898575497</v>
      </c>
      <c r="AQ39" s="46">
        <f t="shared" si="67"/>
        <v>-6.067079742469498</v>
      </c>
      <c r="AR39" s="52">
        <f t="shared" si="68"/>
        <v>1.1475082532497438</v>
      </c>
      <c r="AT39" s="50"/>
      <c r="AU39" s="47"/>
      <c r="AV39" s="47"/>
      <c r="AW39" s="47">
        <v>1.85187643354809E-2</v>
      </c>
      <c r="AX39" s="47">
        <v>1.8467488657712298E-2</v>
      </c>
      <c r="AY39" s="48">
        <v>1.37713296030171E-3</v>
      </c>
      <c r="AZ39" s="47">
        <v>5.04800649382008E-2</v>
      </c>
      <c r="BA39" s="47">
        <v>-4.4304476999954302E-2</v>
      </c>
      <c r="BB39" s="47"/>
      <c r="BC39" s="46">
        <f t="shared" si="75"/>
        <v>7.5551286859617388</v>
      </c>
      <c r="BD39" s="46">
        <f t="shared" si="69"/>
        <v>7.6187021556849199</v>
      </c>
      <c r="BE39" s="46">
        <f t="shared" si="70"/>
        <v>-6.575134023757542</v>
      </c>
      <c r="BF39" s="46">
        <f t="shared" si="71"/>
        <v>-9.4654014076206465</v>
      </c>
      <c r="BG39" s="52">
        <f t="shared" si="72"/>
        <v>8.152999484511076</v>
      </c>
    </row>
    <row r="40" spans="1:59" x14ac:dyDescent="0.3">
      <c r="P40" s="50"/>
      <c r="Q40" s="47"/>
      <c r="R40" s="53"/>
      <c r="S40" s="46">
        <f>SQRT(S37*S37+S38*S38+S39*S39)</f>
        <v>0</v>
      </c>
      <c r="T40" s="47"/>
      <c r="U40" s="47"/>
      <c r="V40" s="47"/>
      <c r="W40" s="47"/>
      <c r="X40" s="47"/>
      <c r="Y40" s="46" t="e">
        <f t="shared" si="73"/>
        <v>#DIV/0!</v>
      </c>
      <c r="Z40" s="47"/>
      <c r="AA40" s="47"/>
      <c r="AB40" s="47"/>
      <c r="AC40" s="49"/>
      <c r="AE40" s="50"/>
      <c r="AF40" s="47"/>
      <c r="AG40" s="53"/>
      <c r="AH40" s="46">
        <f>SQRT(AH37*AH37+AH38*AH38+AH39*AH39)</f>
        <v>8.0889142460075308E-2</v>
      </c>
      <c r="AI40" s="47"/>
      <c r="AJ40" s="47"/>
      <c r="AK40" s="47"/>
      <c r="AL40" s="47"/>
      <c r="AM40" s="47"/>
      <c r="AN40" s="46">
        <f t="shared" si="74"/>
        <v>6.4623979516139141</v>
      </c>
      <c r="AO40" s="47"/>
      <c r="AP40" s="47"/>
      <c r="AQ40" s="47"/>
      <c r="AR40" s="49"/>
      <c r="AT40" s="50"/>
      <c r="AU40" s="47"/>
      <c r="AV40" s="53"/>
      <c r="AW40" s="46">
        <f>SQRT(AW37*AW37+AW38*AW38+AW39*AW39)</f>
        <v>3.160229380605916E-2</v>
      </c>
      <c r="AX40" s="47"/>
      <c r="AY40" s="47"/>
      <c r="AZ40" s="47"/>
      <c r="BA40" s="47"/>
      <c r="BB40" s="47"/>
      <c r="BC40" s="46">
        <f t="shared" si="75"/>
        <v>9.136043076293161</v>
      </c>
      <c r="BD40" s="47"/>
      <c r="BE40" s="47"/>
      <c r="BF40" s="47"/>
      <c r="BG40" s="49"/>
    </row>
    <row r="41" spans="1:59" x14ac:dyDescent="0.3">
      <c r="P41" s="50"/>
      <c r="Q41" s="47"/>
      <c r="R41" s="53" t="s">
        <v>21</v>
      </c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9"/>
      <c r="AE41" s="50"/>
      <c r="AF41" s="47"/>
      <c r="AG41" s="53" t="s">
        <v>21</v>
      </c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9"/>
      <c r="AT41" s="50"/>
      <c r="AU41" s="47"/>
      <c r="AV41" s="53" t="s">
        <v>21</v>
      </c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9"/>
    </row>
    <row r="42" spans="1:59" x14ac:dyDescent="0.3">
      <c r="P42" s="50"/>
      <c r="Q42" s="47"/>
      <c r="R42" s="47"/>
      <c r="S42" s="47"/>
      <c r="T42" s="47"/>
      <c r="U42" s="48"/>
      <c r="V42" s="47"/>
      <c r="W42" s="47"/>
      <c r="X42" s="47"/>
      <c r="Y42" s="46" t="e">
        <f>-(S37-S42)/S42*100</f>
        <v>#DIV/0!</v>
      </c>
      <c r="Z42" s="46" t="e">
        <f t="shared" ref="Z42:Z44" si="76">-(T37-T42)/T42*100</f>
        <v>#DIV/0!</v>
      </c>
      <c r="AA42" s="46" t="e">
        <f t="shared" ref="AA42:AA44" si="77">-(U37-U42)/U42*100</f>
        <v>#DIV/0!</v>
      </c>
      <c r="AB42" s="46" t="e">
        <f t="shared" ref="AB42:AB44" si="78">-(V37-V42)/V42*100</f>
        <v>#DIV/0!</v>
      </c>
      <c r="AC42" s="52" t="e">
        <f t="shared" ref="AC42:AC44" si="79">-(W37-W42)/W42*100</f>
        <v>#DIV/0!</v>
      </c>
      <c r="AE42" s="50"/>
      <c r="AF42" s="47"/>
      <c r="AG42" s="47"/>
      <c r="AH42" s="47">
        <v>5.1666337184159201E-2</v>
      </c>
      <c r="AI42" s="47">
        <v>5.1658935239307799E-2</v>
      </c>
      <c r="AJ42" s="48">
        <v>-8.7453300008076302E-4</v>
      </c>
      <c r="AK42" s="47">
        <v>0.173434351962687</v>
      </c>
      <c r="AL42" s="47">
        <v>-0.15881512187566499</v>
      </c>
      <c r="AM42" s="47"/>
      <c r="AN42" s="46">
        <f>-(AH37-AH42)/AH42*100</f>
        <v>9.3748220853986659</v>
      </c>
      <c r="AO42" s="46">
        <f t="shared" ref="AO42:AO44" si="80">-(AI37-AI42)/AI42*100</f>
        <v>9.3760882293899144</v>
      </c>
      <c r="AP42" s="46">
        <f t="shared" ref="AP42:AP44" si="81">-(AJ37-AJ42)/AJ42*100</f>
        <v>5.0596305001945812</v>
      </c>
      <c r="AQ42" s="46">
        <f t="shared" ref="AQ42:AQ44" si="82">-(AK37-AK42)/AK42*100</f>
        <v>24.624243049558046</v>
      </c>
      <c r="AR42" s="52">
        <f t="shared" ref="AR42:AR44" si="83">-(AL37-AL42)/AL42*100</f>
        <v>4.5527179321410101</v>
      </c>
      <c r="AT42" s="50"/>
      <c r="AU42" s="47"/>
      <c r="AV42" s="47"/>
      <c r="AW42" s="47">
        <v>2.0718492178757798E-2</v>
      </c>
      <c r="AX42" s="47">
        <v>2.0715777983274002E-2</v>
      </c>
      <c r="AY42" s="48">
        <v>-3.3535161986489803E-4</v>
      </c>
      <c r="AZ42" s="47">
        <v>6.9373740785074606E-2</v>
      </c>
      <c r="BA42" s="47">
        <v>-6.3526048750266004E-2</v>
      </c>
      <c r="BB42" s="47"/>
      <c r="BC42" s="46">
        <f>-(AW37-AW42)/AW42*100</f>
        <v>11.523783556400906</v>
      </c>
      <c r="BD42" s="46">
        <f t="shared" ref="BD42:BD44" si="84">-(AX37-AX42)/AX42*100</f>
        <v>11.522088028729055</v>
      </c>
      <c r="BE42" s="46">
        <f t="shared" ref="BE42:BE44" si="85">-(AY37-AY42)/AY42*100</f>
        <v>18.249515878475691</v>
      </c>
      <c r="BF42" s="46">
        <f t="shared" ref="BF42:BF44" si="86">-(AZ37-AZ42)/AZ42*100</f>
        <v>22.253136320641332</v>
      </c>
      <c r="BG42" s="52">
        <f t="shared" ref="BG42:BG44" si="87">-(BA37-BA42)/BA42*100</f>
        <v>11.784628333394895</v>
      </c>
    </row>
    <row r="43" spans="1:59" x14ac:dyDescent="0.3">
      <c r="P43" s="50"/>
      <c r="Q43" s="47"/>
      <c r="R43" s="47"/>
      <c r="S43" s="47"/>
      <c r="T43" s="47"/>
      <c r="U43" s="48"/>
      <c r="V43" s="47"/>
      <c r="W43" s="47"/>
      <c r="X43" s="47"/>
      <c r="Y43" s="46" t="e">
        <f t="shared" ref="Y43:Y45" si="88">-(S38-S43)/S43*100</f>
        <v>#DIV/0!</v>
      </c>
      <c r="Z43" s="46" t="e">
        <f t="shared" si="76"/>
        <v>#DIV/0!</v>
      </c>
      <c r="AA43" s="46" t="e">
        <f t="shared" si="77"/>
        <v>#DIV/0!</v>
      </c>
      <c r="AB43" s="46" t="e">
        <f t="shared" si="78"/>
        <v>#DIV/0!</v>
      </c>
      <c r="AC43" s="52" t="e">
        <f t="shared" si="79"/>
        <v>#DIV/0!</v>
      </c>
      <c r="AE43" s="50"/>
      <c r="AF43" s="47"/>
      <c r="AG43" s="47"/>
      <c r="AH43" s="47">
        <v>4.8758087694523201E-2</v>
      </c>
      <c r="AI43" s="47">
        <v>4.8574067858975702E-2</v>
      </c>
      <c r="AJ43" s="48">
        <v>-4.2321445223951204E-3</v>
      </c>
      <c r="AK43" s="47">
        <v>0.121985190966269</v>
      </c>
      <c r="AL43" s="47">
        <v>-0.125966279043629</v>
      </c>
      <c r="AM43" s="47"/>
      <c r="AN43" s="46">
        <f t="shared" ref="AN43:AN45" si="89">-(AH38-AH43)/AH43*100</f>
        <v>4.6880463264326364</v>
      </c>
      <c r="AO43" s="46">
        <f t="shared" si="80"/>
        <v>4.7331890102042662</v>
      </c>
      <c r="AP43" s="46">
        <f t="shared" si="81"/>
        <v>-1.0825477862072386</v>
      </c>
      <c r="AQ43" s="46">
        <f t="shared" si="82"/>
        <v>-7.8200365130360545</v>
      </c>
      <c r="AR43" s="52">
        <f t="shared" si="83"/>
        <v>7.3765560045611034</v>
      </c>
      <c r="AT43" s="50"/>
      <c r="AU43" s="47"/>
      <c r="AV43" s="47"/>
      <c r="AW43" s="47">
        <v>1.9511806442660502E-2</v>
      </c>
      <c r="AX43" s="47">
        <v>1.9445266996039101E-2</v>
      </c>
      <c r="AY43" s="48">
        <v>-1.6100254993636101E-3</v>
      </c>
      <c r="AZ43" s="47">
        <v>4.8794076386507602E-2</v>
      </c>
      <c r="BA43" s="47">
        <v>-5.03865116174518E-2</v>
      </c>
      <c r="BB43" s="47"/>
      <c r="BC43" s="46">
        <f t="shared" ref="BC43:BC44" si="90">-(AW38-AW43)/AW43*100</f>
        <v>8.3570616806562619</v>
      </c>
      <c r="BD43" s="46">
        <f t="shared" si="84"/>
        <v>8.4351440887852398</v>
      </c>
      <c r="BE43" s="46">
        <f t="shared" si="85"/>
        <v>-2.39690161177159</v>
      </c>
      <c r="BF43" s="46">
        <f t="shared" si="86"/>
        <v>-33.123002157518222</v>
      </c>
      <c r="BG43" s="52">
        <f t="shared" si="87"/>
        <v>-1.4953036780520836</v>
      </c>
    </row>
    <row r="44" spans="1:59" ht="14.5" thickBot="1" x14ac:dyDescent="0.35">
      <c r="P44" s="55"/>
      <c r="Q44" s="56"/>
      <c r="R44" s="56"/>
      <c r="S44" s="56"/>
      <c r="T44" s="56"/>
      <c r="U44" s="56"/>
      <c r="V44" s="56"/>
      <c r="W44" s="56"/>
      <c r="X44" s="56"/>
      <c r="Y44" s="57" t="e">
        <f t="shared" si="88"/>
        <v>#DIV/0!</v>
      </c>
      <c r="Z44" s="57" t="e">
        <f t="shared" si="76"/>
        <v>#DIV/0!</v>
      </c>
      <c r="AA44" s="57" t="e">
        <f t="shared" si="77"/>
        <v>#DIV/0!</v>
      </c>
      <c r="AB44" s="57" t="e">
        <f t="shared" si="78"/>
        <v>#DIV/0!</v>
      </c>
      <c r="AC44" s="58" t="e">
        <f t="shared" si="79"/>
        <v>#DIV/0!</v>
      </c>
      <c r="AE44" s="55"/>
      <c r="AF44" s="56"/>
      <c r="AG44" s="56"/>
      <c r="AH44" s="56">
        <v>5.0209458860793102E-2</v>
      </c>
      <c r="AI44" s="56">
        <v>5.00841254250134E-2</v>
      </c>
      <c r="AJ44" s="56">
        <v>3.5454392541973199E-3</v>
      </c>
      <c r="AK44" s="56">
        <v>0.115451708328869</v>
      </c>
      <c r="AL44" s="56">
        <v>-0.120748908872786</v>
      </c>
      <c r="AM44" s="56"/>
      <c r="AN44" s="57">
        <f t="shared" si="89"/>
        <v>6.774006737451181</v>
      </c>
      <c r="AO44" s="57">
        <f t="shared" si="80"/>
        <v>6.8162283638558403</v>
      </c>
      <c r="AP44" s="57">
        <f t="shared" si="81"/>
        <v>-1.2999457300174322</v>
      </c>
      <c r="AQ44" s="57">
        <f t="shared" si="82"/>
        <v>-5.1358476043202312</v>
      </c>
      <c r="AR44" s="58">
        <f t="shared" si="83"/>
        <v>1.9364598423745993</v>
      </c>
      <c r="AT44" s="55"/>
      <c r="AU44" s="56"/>
      <c r="AV44" s="56"/>
      <c r="AW44" s="56">
        <v>2.0049758120998701E-2</v>
      </c>
      <c r="AX44" s="56">
        <v>2.00080717348286E-2</v>
      </c>
      <c r="AY44" s="56">
        <v>1.29223301478777E-3</v>
      </c>
      <c r="AZ44" s="56">
        <v>4.6180683331547602E-2</v>
      </c>
      <c r="BA44" s="56">
        <v>-4.8299563549114397E-2</v>
      </c>
      <c r="BB44" s="56"/>
      <c r="BC44" s="57">
        <f t="shared" si="90"/>
        <v>7.6359713482745049</v>
      </c>
      <c r="BD44" s="57">
        <f t="shared" si="84"/>
        <v>7.6998078452236145</v>
      </c>
      <c r="BE44" s="57">
        <f t="shared" si="85"/>
        <v>-6.5700182971941414</v>
      </c>
      <c r="BF44" s="57">
        <f t="shared" si="86"/>
        <v>-9.3099133587660514</v>
      </c>
      <c r="BG44" s="58">
        <f t="shared" si="87"/>
        <v>8.2714754660207426</v>
      </c>
    </row>
    <row r="45" spans="1:59" ht="14.5" thickBot="1" x14ac:dyDescent="0.35">
      <c r="P45" s="41"/>
      <c r="Q45" s="41"/>
      <c r="R45" s="41"/>
      <c r="S45" s="46">
        <f>SQRT(S42*S42+S43*S43+S44*S44)</f>
        <v>0</v>
      </c>
      <c r="T45" s="41"/>
      <c r="U45" s="41"/>
      <c r="V45" s="41"/>
      <c r="W45" s="41"/>
      <c r="X45" s="41"/>
      <c r="Y45" s="57" t="e">
        <f t="shared" si="88"/>
        <v>#DIV/0!</v>
      </c>
      <c r="Z45" s="41"/>
      <c r="AA45" s="41"/>
      <c r="AB45" s="41"/>
      <c r="AC45" s="41"/>
      <c r="AE45" s="41"/>
      <c r="AF45" s="41"/>
      <c r="AG45" s="41"/>
      <c r="AH45" s="46">
        <f>SQRT(AH42*AH42+AH43*AH43+AH44*AH44)</f>
        <v>8.6992823110574588E-2</v>
      </c>
      <c r="AI45" s="41"/>
      <c r="AJ45" s="41"/>
      <c r="AK45" s="41"/>
      <c r="AL45" s="41"/>
      <c r="AM45" s="41"/>
      <c r="AN45" s="57">
        <f t="shared" si="89"/>
        <v>7.0163036814439641</v>
      </c>
      <c r="AO45" s="41"/>
      <c r="AP45" s="41"/>
      <c r="AQ45" s="41"/>
      <c r="AR45" s="41"/>
      <c r="AT45" s="41"/>
      <c r="AU45" s="41"/>
      <c r="AV45" s="41"/>
      <c r="AW45" s="46">
        <f>SQRT(AW42*AW42+AW43*AW43+AW44*AW44)</f>
        <v>3.4813205964513656E-2</v>
      </c>
      <c r="AX45" s="41"/>
      <c r="AY45" s="41"/>
      <c r="AZ45" s="41"/>
      <c r="BA45" s="41"/>
      <c r="BB45" s="41"/>
      <c r="BC45" s="57">
        <f t="shared" ref="BC45" si="91">-(AW40-AW45)/AW45*100</f>
        <v>9.223259017648342</v>
      </c>
      <c r="BD45" s="41"/>
      <c r="BE45" s="41"/>
      <c r="BF45" s="41"/>
      <c r="BG45" s="41"/>
    </row>
    <row r="46" spans="1:59" x14ac:dyDescent="0.3">
      <c r="A46" s="2"/>
      <c r="B46" s="3"/>
      <c r="C46" s="4" t="s">
        <v>0</v>
      </c>
      <c r="D46" s="4" t="s">
        <v>9</v>
      </c>
      <c r="E46" s="4" t="s">
        <v>10</v>
      </c>
      <c r="F46" s="4" t="s">
        <v>11</v>
      </c>
      <c r="G46" s="4" t="s">
        <v>12</v>
      </c>
      <c r="H46" s="4" t="s">
        <v>13</v>
      </c>
      <c r="I46" s="3"/>
      <c r="J46" s="3"/>
      <c r="K46" s="3"/>
      <c r="L46" s="3"/>
      <c r="M46" s="3"/>
      <c r="N46" s="5"/>
      <c r="P46" s="40" t="s">
        <v>22</v>
      </c>
      <c r="Q46" s="41">
        <v>998</v>
      </c>
      <c r="R46" s="42" t="s">
        <v>0</v>
      </c>
      <c r="S46" s="42" t="s">
        <v>9</v>
      </c>
      <c r="T46" s="42" t="s">
        <v>10</v>
      </c>
      <c r="U46" s="42" t="s">
        <v>11</v>
      </c>
      <c r="V46" s="42" t="s">
        <v>12</v>
      </c>
      <c r="W46" s="42" t="s">
        <v>13</v>
      </c>
      <c r="X46" s="43"/>
      <c r="Y46" s="43"/>
      <c r="Z46" s="43"/>
      <c r="AA46" s="43"/>
      <c r="AB46" s="43"/>
      <c r="AC46" s="44"/>
      <c r="AE46" s="40" t="s">
        <v>22</v>
      </c>
      <c r="AF46" s="41">
        <v>998</v>
      </c>
      <c r="AG46" s="42" t="s">
        <v>0</v>
      </c>
      <c r="AH46" s="42" t="s">
        <v>9</v>
      </c>
      <c r="AI46" s="42" t="s">
        <v>10</v>
      </c>
      <c r="AJ46" s="42" t="s">
        <v>11</v>
      </c>
      <c r="AK46" s="42" t="s">
        <v>12</v>
      </c>
      <c r="AL46" s="42" t="s">
        <v>13</v>
      </c>
      <c r="AM46" s="43"/>
      <c r="AN46" s="43"/>
      <c r="AO46" s="43"/>
      <c r="AP46" s="43"/>
      <c r="AQ46" s="43"/>
      <c r="AR46" s="44"/>
      <c r="AT46" s="40" t="s">
        <v>22</v>
      </c>
      <c r="AU46" s="41">
        <v>998</v>
      </c>
      <c r="AV46" s="42" t="s">
        <v>0</v>
      </c>
      <c r="AW46" s="42" t="s">
        <v>9</v>
      </c>
      <c r="AX46" s="42" t="s">
        <v>10</v>
      </c>
      <c r="AY46" s="42" t="s">
        <v>11</v>
      </c>
      <c r="AZ46" s="42" t="s">
        <v>12</v>
      </c>
      <c r="BA46" s="42" t="s">
        <v>13</v>
      </c>
      <c r="BB46" s="43"/>
      <c r="BC46" s="43"/>
      <c r="BD46" s="43"/>
      <c r="BE46" s="43"/>
      <c r="BF46" s="43"/>
      <c r="BG46" s="44"/>
    </row>
    <row r="47" spans="1:59" x14ac:dyDescent="0.3">
      <c r="A47" s="6" t="s">
        <v>8</v>
      </c>
      <c r="B47" s="7">
        <v>6</v>
      </c>
      <c r="C47" s="8"/>
      <c r="D47" s="7">
        <v>9.9886016212659499E-3</v>
      </c>
      <c r="E47" s="7">
        <v>9.9288416438099106E-3</v>
      </c>
      <c r="F47" s="7">
        <v>-1.0909931074497201E-3</v>
      </c>
      <c r="G47" s="7">
        <v>3.1109530113090301E-2</v>
      </c>
      <c r="H47" s="7">
        <v>-2.3178561405115299E-2</v>
      </c>
      <c r="I47" s="8"/>
      <c r="J47" s="8"/>
      <c r="K47" s="8"/>
      <c r="L47" s="8"/>
      <c r="M47" s="8"/>
      <c r="N47" s="9"/>
      <c r="P47" s="45" t="s">
        <v>8</v>
      </c>
      <c r="Q47" s="46">
        <v>6</v>
      </c>
      <c r="R47" s="47"/>
      <c r="S47" s="47"/>
      <c r="T47" s="47"/>
      <c r="U47" s="48"/>
      <c r="V47" s="47"/>
      <c r="W47" s="47"/>
      <c r="X47" s="47"/>
      <c r="Y47" s="47"/>
      <c r="Z47" s="47"/>
      <c r="AA47" s="47"/>
      <c r="AB47" s="47"/>
      <c r="AC47" s="49"/>
      <c r="AE47" s="45" t="s">
        <v>8</v>
      </c>
      <c r="AF47" s="46">
        <v>6</v>
      </c>
      <c r="AG47" s="47"/>
      <c r="AH47" s="47">
        <v>5.1449253377523499E-2</v>
      </c>
      <c r="AI47" s="47">
        <v>5.14422442968979E-2</v>
      </c>
      <c r="AJ47" s="48">
        <v>-8.4922011451118203E-4</v>
      </c>
      <c r="AK47" s="47">
        <v>0.17074630438185401</v>
      </c>
      <c r="AL47" s="47">
        <v>-0.15674305241644301</v>
      </c>
      <c r="AM47" s="47"/>
      <c r="AN47" s="47"/>
      <c r="AO47" s="47"/>
      <c r="AP47" s="47"/>
      <c r="AQ47" s="47"/>
      <c r="AR47" s="49"/>
      <c r="AT47" s="45" t="s">
        <v>8</v>
      </c>
      <c r="AU47" s="46">
        <v>7</v>
      </c>
      <c r="AV47" s="47"/>
      <c r="AW47" s="47">
        <v>2.07469612288151E-2</v>
      </c>
      <c r="AX47" s="47">
        <v>2.0744581728688E-2</v>
      </c>
      <c r="AY47" s="48">
        <v>-3.1421192170309699E-4</v>
      </c>
      <c r="AZ47" s="47">
        <v>6.9198289760469101E-2</v>
      </c>
      <c r="BA47" s="47">
        <v>-6.3391225532961601E-2</v>
      </c>
      <c r="BB47" s="47"/>
      <c r="BC47" s="47"/>
      <c r="BD47" s="47"/>
      <c r="BE47" s="47"/>
      <c r="BF47" s="47"/>
      <c r="BG47" s="49"/>
    </row>
    <row r="48" spans="1:59" x14ac:dyDescent="0.3">
      <c r="A48" s="6" t="s">
        <v>6</v>
      </c>
      <c r="B48" s="7">
        <v>5.0000000000000001E-3</v>
      </c>
      <c r="C48" s="8"/>
      <c r="D48" s="7">
        <v>9.6983661011556602E-3</v>
      </c>
      <c r="E48" s="7">
        <v>9.6772132904958692E-3</v>
      </c>
      <c r="F48" s="7">
        <v>6.4019369123354995E-4</v>
      </c>
      <c r="G48" s="7">
        <v>2.6638808883247499E-2</v>
      </c>
      <c r="H48" s="7">
        <v>-2.2307498093026699E-2</v>
      </c>
      <c r="I48" s="8"/>
      <c r="J48" s="8"/>
      <c r="K48" s="8"/>
      <c r="L48" s="8"/>
      <c r="M48" s="8"/>
      <c r="N48" s="9"/>
      <c r="P48" s="45" t="s">
        <v>6</v>
      </c>
      <c r="Q48" s="46">
        <v>0.01</v>
      </c>
      <c r="R48" s="47"/>
      <c r="S48" s="47"/>
      <c r="T48" s="47"/>
      <c r="U48" s="48"/>
      <c r="V48" s="47"/>
      <c r="W48" s="47"/>
      <c r="X48" s="47"/>
      <c r="Y48" s="47"/>
      <c r="Z48" s="47"/>
      <c r="AA48" s="47"/>
      <c r="AB48" s="47"/>
      <c r="AC48" s="49"/>
      <c r="AE48" s="45" t="s">
        <v>6</v>
      </c>
      <c r="AF48" s="46">
        <v>0.01</v>
      </c>
      <c r="AG48" s="47"/>
      <c r="AH48" s="47">
        <v>4.8505356929945002E-2</v>
      </c>
      <c r="AI48" s="47">
        <v>4.8339225041482699E-2</v>
      </c>
      <c r="AJ48" s="48">
        <v>-4.0111062427041801E-3</v>
      </c>
      <c r="AK48" s="47">
        <v>0.120788983872174</v>
      </c>
      <c r="AL48" s="47">
        <v>-0.124378842508463</v>
      </c>
      <c r="AM48" s="47"/>
      <c r="AN48" s="47"/>
      <c r="AO48" s="47"/>
      <c r="AP48" s="47"/>
      <c r="AQ48" s="47"/>
      <c r="AR48" s="49"/>
      <c r="AT48" s="45" t="s">
        <v>6</v>
      </c>
      <c r="AU48" s="46">
        <v>0.01</v>
      </c>
      <c r="AV48" s="47"/>
      <c r="AW48" s="47">
        <v>1.9478933592815498E-2</v>
      </c>
      <c r="AX48" s="47">
        <v>1.9401723729436299E-2</v>
      </c>
      <c r="AY48" s="48">
        <v>-1.7326194734971199E-3</v>
      </c>
      <c r="AZ48" s="47">
        <v>4.87165632219453E-2</v>
      </c>
      <c r="BA48" s="47">
        <v>-5.0283280530383501E-2</v>
      </c>
      <c r="BB48" s="47"/>
      <c r="BC48" s="47"/>
      <c r="BD48" s="47"/>
      <c r="BE48" s="47"/>
      <c r="BF48" s="47"/>
      <c r="BG48" s="49"/>
    </row>
    <row r="49" spans="1:59" x14ac:dyDescent="0.3">
      <c r="A49" s="6" t="s">
        <v>7</v>
      </c>
      <c r="B49" s="7">
        <v>0.01</v>
      </c>
      <c r="C49" s="8"/>
      <c r="D49" s="7">
        <v>9.6652053779048598E-3</v>
      </c>
      <c r="E49" s="7">
        <v>9.6616730203977694E-3</v>
      </c>
      <c r="F49" s="7">
        <v>2.6128422072282302E-4</v>
      </c>
      <c r="G49" s="7">
        <v>3.0632041815549901E-2</v>
      </c>
      <c r="H49" s="7">
        <v>-3.1794617059893199E-2</v>
      </c>
      <c r="I49" s="8"/>
      <c r="J49" s="8"/>
      <c r="K49" s="8"/>
      <c r="L49" s="8"/>
      <c r="M49" s="8"/>
      <c r="N49" s="9"/>
      <c r="P49" s="45" t="s">
        <v>7</v>
      </c>
      <c r="Q49" s="46">
        <v>0.1</v>
      </c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9"/>
      <c r="AE49" s="45" t="s">
        <v>7</v>
      </c>
      <c r="AF49" s="46">
        <v>0.05</v>
      </c>
      <c r="AG49" s="47"/>
      <c r="AH49" s="47">
        <v>4.9853025421511502E-2</v>
      </c>
      <c r="AI49" s="47">
        <v>4.9748306821707097E-2</v>
      </c>
      <c r="AJ49" s="47">
        <v>3.2295684001366599E-3</v>
      </c>
      <c r="AK49" s="47">
        <v>0.114438082409676</v>
      </c>
      <c r="AL49" s="47">
        <v>-0.119785199796192</v>
      </c>
      <c r="AM49" s="47"/>
      <c r="AN49" s="47"/>
      <c r="AO49" s="47"/>
      <c r="AP49" s="47"/>
      <c r="AQ49" s="47"/>
      <c r="AR49" s="49"/>
      <c r="AT49" s="45" t="s">
        <v>7</v>
      </c>
      <c r="AU49" s="46">
        <v>0.02</v>
      </c>
      <c r="AV49" s="47"/>
      <c r="AW49" s="47">
        <v>1.9957795035069899E-2</v>
      </c>
      <c r="AX49" s="47">
        <v>1.9925380173424701E-2</v>
      </c>
      <c r="AY49" s="47">
        <v>1.13701697716165E-3</v>
      </c>
      <c r="AZ49" s="47">
        <v>4.61150868576512E-2</v>
      </c>
      <c r="BA49" s="47">
        <v>-4.8237260608725997E-2</v>
      </c>
      <c r="BB49" s="47"/>
      <c r="BC49" s="47"/>
      <c r="BD49" s="47"/>
      <c r="BE49" s="47"/>
      <c r="BF49" s="47"/>
      <c r="BG49" s="49"/>
    </row>
    <row r="50" spans="1:59" ht="14.5" x14ac:dyDescent="0.3">
      <c r="A50" s="6"/>
      <c r="B50" s="7"/>
      <c r="C50" s="7"/>
      <c r="D50" s="7">
        <f>SQRT(D47*D47+D48*D48+D49*D49)</f>
        <v>1.6948352792453991E-2</v>
      </c>
      <c r="E50" s="7"/>
      <c r="F50" s="7"/>
      <c r="G50" s="8"/>
      <c r="H50" s="8"/>
      <c r="I50" s="8"/>
      <c r="J50" s="127" t="s">
        <v>20</v>
      </c>
      <c r="K50" s="127"/>
      <c r="L50" s="127"/>
      <c r="M50" s="7"/>
      <c r="N50" s="10"/>
      <c r="P50" s="50"/>
      <c r="Q50" s="47"/>
      <c r="R50" s="46"/>
      <c r="S50" s="46">
        <f>SQRT(S47*S47+S48*S48+S49*S49)</f>
        <v>0</v>
      </c>
      <c r="T50" s="46"/>
      <c r="U50" s="46"/>
      <c r="V50" s="47"/>
      <c r="W50" s="47"/>
      <c r="X50" s="47"/>
      <c r="Y50" s="51" t="s">
        <v>20</v>
      </c>
      <c r="Z50" s="51"/>
      <c r="AA50" s="51"/>
      <c r="AB50" s="46"/>
      <c r="AC50" s="52"/>
      <c r="AE50" s="50"/>
      <c r="AF50" s="47"/>
      <c r="AG50" s="46"/>
      <c r="AH50" s="46">
        <f>SQRT(AH47*AH47+AH48*AH48+AH49*AH49)</f>
        <v>8.6516584928462412E-2</v>
      </c>
      <c r="AI50" s="46"/>
      <c r="AJ50" s="46"/>
      <c r="AK50" s="47"/>
      <c r="AL50" s="47"/>
      <c r="AM50" s="47"/>
      <c r="AN50" s="51" t="s">
        <v>20</v>
      </c>
      <c r="AO50" s="51"/>
      <c r="AP50" s="51"/>
      <c r="AQ50" s="46"/>
      <c r="AR50" s="52"/>
      <c r="AT50" s="50"/>
      <c r="AU50" s="47"/>
      <c r="AV50" s="46"/>
      <c r="AW50" s="46">
        <f>SQRT(AW47*AW47+AW48*AW48+AW49*AW49)</f>
        <v>3.4758867024187276E-2</v>
      </c>
      <c r="AX50" s="46"/>
      <c r="AY50" s="46"/>
      <c r="AZ50" s="47"/>
      <c r="BA50" s="47"/>
      <c r="BB50" s="47"/>
      <c r="BC50" s="51" t="s">
        <v>20</v>
      </c>
      <c r="BD50" s="51"/>
      <c r="BE50" s="51"/>
      <c r="BF50" s="46"/>
      <c r="BG50" s="52"/>
    </row>
    <row r="51" spans="1:59" x14ac:dyDescent="0.3">
      <c r="A51" s="11"/>
      <c r="B51" s="8"/>
      <c r="C51" s="12" t="s">
        <v>14</v>
      </c>
      <c r="D51" s="12" t="s">
        <v>15</v>
      </c>
      <c r="E51" s="12" t="s">
        <v>16</v>
      </c>
      <c r="F51" s="12" t="s">
        <v>17</v>
      </c>
      <c r="G51" s="12" t="s">
        <v>18</v>
      </c>
      <c r="H51" s="12" t="s">
        <v>19</v>
      </c>
      <c r="I51" s="8"/>
      <c r="J51" s="12" t="s">
        <v>1</v>
      </c>
      <c r="K51" s="12" t="s">
        <v>2</v>
      </c>
      <c r="L51" s="12" t="s">
        <v>3</v>
      </c>
      <c r="M51" s="12" t="s">
        <v>4</v>
      </c>
      <c r="N51" s="13" t="s">
        <v>5</v>
      </c>
      <c r="P51" s="50"/>
      <c r="Q51" s="47"/>
      <c r="R51" s="53" t="s">
        <v>14</v>
      </c>
      <c r="S51" s="53"/>
      <c r="T51" s="53"/>
      <c r="U51" s="53"/>
      <c r="V51" s="53"/>
      <c r="W51" s="53"/>
      <c r="X51" s="47"/>
      <c r="Y51" s="53" t="s">
        <v>1</v>
      </c>
      <c r="Z51" s="53" t="s">
        <v>2</v>
      </c>
      <c r="AA51" s="53" t="s">
        <v>3</v>
      </c>
      <c r="AB51" s="53" t="s">
        <v>4</v>
      </c>
      <c r="AC51" s="54" t="s">
        <v>5</v>
      </c>
      <c r="AE51" s="50"/>
      <c r="AF51" s="47"/>
      <c r="AG51" s="53" t="s">
        <v>14</v>
      </c>
      <c r="AH51" s="53"/>
      <c r="AI51" s="53"/>
      <c r="AJ51" s="53"/>
      <c r="AK51" s="53"/>
      <c r="AL51" s="53"/>
      <c r="AM51" s="47"/>
      <c r="AN51" s="53" t="s">
        <v>1</v>
      </c>
      <c r="AO51" s="53" t="s">
        <v>2</v>
      </c>
      <c r="AP51" s="53" t="s">
        <v>3</v>
      </c>
      <c r="AQ51" s="53" t="s">
        <v>4</v>
      </c>
      <c r="AR51" s="54" t="s">
        <v>5</v>
      </c>
      <c r="AT51" s="50"/>
      <c r="AU51" s="47"/>
      <c r="AV51" s="53" t="s">
        <v>14</v>
      </c>
      <c r="AW51" s="53"/>
      <c r="AX51" s="53"/>
      <c r="AY51" s="53"/>
      <c r="AZ51" s="53"/>
      <c r="BA51" s="53"/>
      <c r="BB51" s="47"/>
      <c r="BC51" s="53" t="s">
        <v>1</v>
      </c>
      <c r="BD51" s="53" t="s">
        <v>2</v>
      </c>
      <c r="BE51" s="53" t="s">
        <v>3</v>
      </c>
      <c r="BF51" s="53" t="s">
        <v>4</v>
      </c>
      <c r="BG51" s="54" t="s">
        <v>5</v>
      </c>
    </row>
    <row r="52" spans="1:59" x14ac:dyDescent="0.3">
      <c r="A52" s="11"/>
      <c r="B52" s="8"/>
      <c r="C52" s="8"/>
      <c r="D52" s="8">
        <v>9.1935555241623099E-3</v>
      </c>
      <c r="E52" s="7">
        <v>9.1294620780721907E-3</v>
      </c>
      <c r="F52" s="7">
        <v>-1.08369061124344E-3</v>
      </c>
      <c r="G52" s="7">
        <v>2.5908416273842098E-2</v>
      </c>
      <c r="H52" s="7">
        <v>-2.3874515985127399E-2</v>
      </c>
      <c r="I52" s="8"/>
      <c r="J52" s="7">
        <f>(D47-D52)/D47*100</f>
        <v>7.9595335488299943</v>
      </c>
      <c r="K52" s="7">
        <f t="shared" ref="K52:N54" si="92">(E47-E52)/E47*100</f>
        <v>8.0510858609180183</v>
      </c>
      <c r="L52" s="7">
        <f t="shared" si="92"/>
        <v>0.66934393594385289</v>
      </c>
      <c r="M52" s="7">
        <f t="shared" si="92"/>
        <v>16.718715520102542</v>
      </c>
      <c r="N52" s="10">
        <f t="shared" si="92"/>
        <v>-3.0025788393343023</v>
      </c>
      <c r="P52" s="50"/>
      <c r="Q52" s="47"/>
      <c r="R52" s="47"/>
      <c r="S52" s="47"/>
      <c r="T52" s="47"/>
      <c r="U52" s="48"/>
      <c r="V52" s="47"/>
      <c r="W52" s="47"/>
      <c r="X52" s="47"/>
      <c r="Y52" s="46" t="e">
        <f>(S47-S52)/S47*100</f>
        <v>#DIV/0!</v>
      </c>
      <c r="Z52" s="46" t="e">
        <f t="shared" ref="Z52:AC54" si="93">(T47-T52)/T47*100</f>
        <v>#DIV/0!</v>
      </c>
      <c r="AA52" s="46" t="e">
        <f t="shared" si="93"/>
        <v>#DIV/0!</v>
      </c>
      <c r="AB52" s="46" t="e">
        <f t="shared" si="93"/>
        <v>#DIV/0!</v>
      </c>
      <c r="AC52" s="52" t="e">
        <f t="shared" si="93"/>
        <v>#DIV/0!</v>
      </c>
      <c r="AE52" s="50"/>
      <c r="AF52" s="47"/>
      <c r="AG52" s="47"/>
      <c r="AH52" s="47">
        <v>4.4878273230249198E-2</v>
      </c>
      <c r="AI52" s="47">
        <v>4.4872545524842003E-2</v>
      </c>
      <c r="AJ52" s="48">
        <v>-7.1698413502687905E-4</v>
      </c>
      <c r="AK52" s="47">
        <v>0.12918798076467</v>
      </c>
      <c r="AL52" s="47">
        <v>-0.13236245790895901</v>
      </c>
      <c r="AM52" s="47"/>
      <c r="AN52" s="46">
        <f>(AH47-AH52)/AH47*100</f>
        <v>12.771769687419699</v>
      </c>
      <c r="AO52" s="46">
        <f t="shared" ref="AO52:AO54" si="94">(AI47-AI52)/AI47*100</f>
        <v>12.771018958929961</v>
      </c>
      <c r="AP52" s="46">
        <f t="shared" ref="AP52:AP54" si="95">(AJ47-AJ52)/AJ47*100</f>
        <v>15.571461064652134</v>
      </c>
      <c r="AQ52" s="46">
        <f t="shared" ref="AQ52:AQ54" si="96">(AK47-AK52)/AK47*100</f>
        <v>24.339222900100786</v>
      </c>
      <c r="AR52" s="52">
        <f t="shared" ref="AR52:AR54" si="97">(AL47-AL52)/AL47*100</f>
        <v>15.554497715604251</v>
      </c>
      <c r="AT52" s="50"/>
      <c r="AU52" s="47"/>
      <c r="AV52" s="47"/>
      <c r="AW52" s="47">
        <v>1.70780482196334E-2</v>
      </c>
      <c r="AX52" s="47">
        <v>1.7076813114770401E-2</v>
      </c>
      <c r="AY52" s="48">
        <v>-2.0538947229029801E-4</v>
      </c>
      <c r="AZ52" s="47">
        <v>5.1282325948987101E-2</v>
      </c>
      <c r="BA52" s="47">
        <v>-4.74798371206826E-2</v>
      </c>
      <c r="BB52" s="47"/>
      <c r="BC52" s="46">
        <f>(AW47-AW52)/AW47*100</f>
        <v>17.684098257657173</v>
      </c>
      <c r="BD52" s="46">
        <f t="shared" ref="BD52:BD54" si="98">(AX47-AX52)/AX47*100</f>
        <v>17.680610107676383</v>
      </c>
      <c r="BE52" s="46">
        <f t="shared" ref="BE52:BE54" si="99">(AY47-AY52)/AY47*100</f>
        <v>34.633456561087058</v>
      </c>
      <c r="BF52" s="46">
        <f t="shared" ref="BF52:BF54" si="100">(AZ47-AZ52)/AZ47*100</f>
        <v>25.890760990623285</v>
      </c>
      <c r="BG52" s="52">
        <f t="shared" ref="BG52:BG54" si="101">(BA47-BA52)/BA47*100</f>
        <v>25.100300993558704</v>
      </c>
    </row>
    <row r="53" spans="1:59" x14ac:dyDescent="0.3">
      <c r="A53" s="11"/>
      <c r="B53" s="8"/>
      <c r="C53" s="8"/>
      <c r="D53" s="8">
        <v>8.45753820333877E-3</v>
      </c>
      <c r="E53" s="7">
        <v>8.4344546214805902E-3</v>
      </c>
      <c r="F53" s="7">
        <v>6.2444191012424799E-4</v>
      </c>
      <c r="G53" s="7">
        <v>2.4192238708447399E-2</v>
      </c>
      <c r="H53" s="7">
        <v>-1.8413853427197601E-2</v>
      </c>
      <c r="I53" s="8"/>
      <c r="J53" s="7">
        <f t="shared" ref="J53:J55" si="102">(D48-D53)/D48*100</f>
        <v>12.794195278615362</v>
      </c>
      <c r="K53" s="7">
        <f t="shared" si="92"/>
        <v>12.842113030988067</v>
      </c>
      <c r="L53" s="7">
        <f t="shared" si="92"/>
        <v>2.4604711550579044</v>
      </c>
      <c r="M53" s="7">
        <f t="shared" si="92"/>
        <v>9.1842326191194257</v>
      </c>
      <c r="N53" s="10">
        <f t="shared" si="92"/>
        <v>17.454421152886919</v>
      </c>
      <c r="P53" s="50"/>
      <c r="Q53" s="47"/>
      <c r="R53" s="47"/>
      <c r="S53" s="47"/>
      <c r="T53" s="47"/>
      <c r="U53" s="48"/>
      <c r="V53" s="47"/>
      <c r="W53" s="47"/>
      <c r="X53" s="47"/>
      <c r="Y53" s="46" t="e">
        <f t="shared" ref="Y53:Y55" si="103">(S48-S53)/S48*100</f>
        <v>#DIV/0!</v>
      </c>
      <c r="Z53" s="46" t="e">
        <f t="shared" si="93"/>
        <v>#DIV/0!</v>
      </c>
      <c r="AA53" s="46" t="e">
        <f t="shared" si="93"/>
        <v>#DIV/0!</v>
      </c>
      <c r="AB53" s="46" t="e">
        <f t="shared" si="93"/>
        <v>#DIV/0!</v>
      </c>
      <c r="AC53" s="52" t="e">
        <f t="shared" si="93"/>
        <v>#DIV/0!</v>
      </c>
      <c r="AE53" s="50"/>
      <c r="AF53" s="47"/>
      <c r="AG53" s="47"/>
      <c r="AH53" s="47">
        <v>4.37854451241513E-2</v>
      </c>
      <c r="AI53" s="47">
        <v>4.3584504093756998E-2</v>
      </c>
      <c r="AJ53" s="48">
        <v>-4.1900128426228403E-3</v>
      </c>
      <c r="AK53" s="47">
        <v>0.15361345632474199</v>
      </c>
      <c r="AL53" s="47">
        <v>-0.124529414387598</v>
      </c>
      <c r="AM53" s="47"/>
      <c r="AN53" s="46">
        <f t="shared" ref="AN53:AN55" si="104">(AH48-AH53)/AH48*100</f>
        <v>9.7307021420552502</v>
      </c>
      <c r="AO53" s="46">
        <f t="shared" si="94"/>
        <v>9.8361546831696156</v>
      </c>
      <c r="AP53" s="46">
        <f t="shared" si="95"/>
        <v>-4.4602807578102501</v>
      </c>
      <c r="AQ53" s="46">
        <f t="shared" si="96"/>
        <v>-27.17505471136737</v>
      </c>
      <c r="AR53" s="52">
        <f t="shared" si="97"/>
        <v>-0.12105907733042121</v>
      </c>
      <c r="AT53" s="50"/>
      <c r="AU53" s="47"/>
      <c r="AV53" s="47"/>
      <c r="AW53" s="47">
        <v>1.72615998996332E-2</v>
      </c>
      <c r="AX53" s="47">
        <v>1.7177930684534298E-2</v>
      </c>
      <c r="AY53" s="48">
        <v>-1.69750655149054E-3</v>
      </c>
      <c r="AZ53" s="47">
        <v>5.4261681115089902E-2</v>
      </c>
      <c r="BA53" s="47">
        <v>-5.1695905131137698E-2</v>
      </c>
      <c r="BB53" s="47"/>
      <c r="BC53" s="46">
        <f t="shared" ref="BC53:BC55" si="105">(AW48-AW53)/AW48*100</f>
        <v>11.383239655378913</v>
      </c>
      <c r="BD53" s="46">
        <f t="shared" si="98"/>
        <v>11.461832339814535</v>
      </c>
      <c r="BE53" s="46">
        <f t="shared" si="99"/>
        <v>2.0265801316262473</v>
      </c>
      <c r="BF53" s="46">
        <f t="shared" si="100"/>
        <v>-11.382407802212736</v>
      </c>
      <c r="BG53" s="52">
        <f t="shared" si="101"/>
        <v>-2.8093326168339869</v>
      </c>
    </row>
    <row r="54" spans="1:59" x14ac:dyDescent="0.3">
      <c r="A54" s="11"/>
      <c r="B54" s="8"/>
      <c r="C54" s="8"/>
      <c r="D54" s="8">
        <v>8.7498262588347198E-3</v>
      </c>
      <c r="E54" s="7">
        <v>8.7460181326011101E-3</v>
      </c>
      <c r="F54" s="7">
        <v>2.5812087092308699E-4</v>
      </c>
      <c r="G54" s="7">
        <v>2.3577050248310801E-2</v>
      </c>
      <c r="H54" s="7">
        <v>-2.9338936384353701E-2</v>
      </c>
      <c r="I54" s="8"/>
      <c r="J54" s="7">
        <f t="shared" si="102"/>
        <v>9.4708708535334605</v>
      </c>
      <c r="K54" s="7">
        <f t="shared" si="92"/>
        <v>9.4771877071758102</v>
      </c>
      <c r="L54" s="7">
        <f t="shared" si="92"/>
        <v>1.2106930112292535</v>
      </c>
      <c r="M54" s="7">
        <f t="shared" si="92"/>
        <v>23.031411388508022</v>
      </c>
      <c r="N54" s="10">
        <f t="shared" si="92"/>
        <v>7.7235736820280048</v>
      </c>
      <c r="P54" s="50"/>
      <c r="Q54" s="47"/>
      <c r="R54" s="47"/>
      <c r="S54" s="47"/>
      <c r="T54" s="47"/>
      <c r="U54" s="48"/>
      <c r="V54" s="47"/>
      <c r="W54" s="47"/>
      <c r="X54" s="47"/>
      <c r="Y54" s="46" t="e">
        <f t="shared" si="103"/>
        <v>#DIV/0!</v>
      </c>
      <c r="Z54" s="46" t="e">
        <f t="shared" si="93"/>
        <v>#DIV/0!</v>
      </c>
      <c r="AA54" s="46" t="e">
        <f t="shared" si="93"/>
        <v>#DIV/0!</v>
      </c>
      <c r="AB54" s="46" t="e">
        <f t="shared" si="93"/>
        <v>#DIV/0!</v>
      </c>
      <c r="AC54" s="52" t="e">
        <f t="shared" si="93"/>
        <v>#DIV/0!</v>
      </c>
      <c r="AE54" s="50"/>
      <c r="AF54" s="47"/>
      <c r="AG54" s="47"/>
      <c r="AH54" s="47">
        <v>4.5437798480755603E-2</v>
      </c>
      <c r="AI54" s="47">
        <v>4.5309576342416003E-2</v>
      </c>
      <c r="AJ54" s="48">
        <v>3.4111321358949202E-3</v>
      </c>
      <c r="AK54" s="47">
        <v>0.129873765288056</v>
      </c>
      <c r="AL54" s="47">
        <v>-0.107719010399559</v>
      </c>
      <c r="AM54" s="47"/>
      <c r="AN54" s="46">
        <f t="shared" si="104"/>
        <v>8.8564874517138819</v>
      </c>
      <c r="AO54" s="46">
        <f t="shared" si="94"/>
        <v>8.9223749768993255</v>
      </c>
      <c r="AP54" s="46">
        <f t="shared" si="95"/>
        <v>-5.6219195032555254</v>
      </c>
      <c r="AQ54" s="46">
        <f t="shared" si="96"/>
        <v>-13.488239713002109</v>
      </c>
      <c r="AR54" s="52">
        <f t="shared" si="97"/>
        <v>10.073188855687482</v>
      </c>
      <c r="AT54" s="50"/>
      <c r="AU54" s="47"/>
      <c r="AV54" s="47"/>
      <c r="AW54" s="47">
        <v>1.7190328437789001E-2</v>
      </c>
      <c r="AX54" s="47">
        <v>1.7147532972202E-2</v>
      </c>
      <c r="AY54" s="48">
        <v>1.21223131716063E-3</v>
      </c>
      <c r="AZ54" s="47">
        <v>5.3151677300009803E-2</v>
      </c>
      <c r="BA54" s="47">
        <v>-4.31401620768277E-2</v>
      </c>
      <c r="BB54" s="47"/>
      <c r="BC54" s="46">
        <f t="shared" si="105"/>
        <v>13.86659494407021</v>
      </c>
      <c r="BD54" s="46">
        <f t="shared" si="98"/>
        <v>13.941250691555842</v>
      </c>
      <c r="BE54" s="46">
        <f t="shared" si="99"/>
        <v>-6.6150586587316003</v>
      </c>
      <c r="BF54" s="46">
        <f t="shared" si="100"/>
        <v>-15.258760032436381</v>
      </c>
      <c r="BG54" s="52">
        <f t="shared" si="101"/>
        <v>10.566724701145748</v>
      </c>
    </row>
    <row r="55" spans="1:59" x14ac:dyDescent="0.3">
      <c r="A55" s="11"/>
      <c r="B55" s="8"/>
      <c r="C55" s="8"/>
      <c r="D55" s="7">
        <f>SQRT(D52*D52+D53*D53+D54*D54)</f>
        <v>1.5251585989548224E-2</v>
      </c>
      <c r="E55" s="8"/>
      <c r="F55" s="8"/>
      <c r="G55" s="8"/>
      <c r="H55" s="8"/>
      <c r="I55" s="8"/>
      <c r="J55" s="7">
        <f t="shared" si="102"/>
        <v>10.011396527344106</v>
      </c>
      <c r="K55" s="8"/>
      <c r="L55" s="8"/>
      <c r="M55" s="8"/>
      <c r="N55" s="9"/>
      <c r="P55" s="50"/>
      <c r="Q55" s="47"/>
      <c r="R55" s="53"/>
      <c r="S55" s="46">
        <f>SQRT(S52*S52+S53*S53+S54*S54)</f>
        <v>0</v>
      </c>
      <c r="T55" s="47"/>
      <c r="U55" s="47"/>
      <c r="V55" s="47"/>
      <c r="W55" s="47"/>
      <c r="X55" s="47"/>
      <c r="Y55" s="46" t="e">
        <f t="shared" si="103"/>
        <v>#DIV/0!</v>
      </c>
      <c r="Z55" s="47"/>
      <c r="AA55" s="47"/>
      <c r="AB55" s="47"/>
      <c r="AC55" s="49"/>
      <c r="AE55" s="50"/>
      <c r="AF55" s="47"/>
      <c r="AG55" s="53"/>
      <c r="AH55" s="46">
        <f>SQRT(AH52*AH52+AH53*AH53+AH54*AH54)</f>
        <v>7.7432668452189629E-2</v>
      </c>
      <c r="AI55" s="47"/>
      <c r="AJ55" s="47"/>
      <c r="AK55" s="47"/>
      <c r="AL55" s="47"/>
      <c r="AM55" s="47"/>
      <c r="AN55" s="46">
        <f t="shared" si="104"/>
        <v>10.499624417426972</v>
      </c>
      <c r="AO55" s="47"/>
      <c r="AP55" s="47"/>
      <c r="AQ55" s="47"/>
      <c r="AR55" s="49"/>
      <c r="AT55" s="50"/>
      <c r="AU55" s="47"/>
      <c r="AV55" s="53"/>
      <c r="AW55" s="46">
        <f>SQRT(AW52*AW52+AW53*AW53+AW54*AW54)</f>
        <v>2.9751133657159985E-2</v>
      </c>
      <c r="AX55" s="47"/>
      <c r="AY55" s="47"/>
      <c r="AZ55" s="47"/>
      <c r="BA55" s="47"/>
      <c r="BB55" s="47"/>
      <c r="BC55" s="46">
        <f t="shared" si="105"/>
        <v>14.40706730614267</v>
      </c>
      <c r="BD55" s="47"/>
      <c r="BE55" s="47"/>
      <c r="BF55" s="47"/>
      <c r="BG55" s="49"/>
    </row>
    <row r="56" spans="1:59" x14ac:dyDescent="0.3">
      <c r="A56" s="11"/>
      <c r="B56" s="8"/>
      <c r="C56" s="12" t="s">
        <v>21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9"/>
      <c r="P56" s="50"/>
      <c r="Q56" s="47"/>
      <c r="R56" s="53" t="s">
        <v>21</v>
      </c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9"/>
      <c r="AE56" s="50"/>
      <c r="AF56" s="47"/>
      <c r="AG56" s="53" t="s">
        <v>21</v>
      </c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9"/>
      <c r="AT56" s="50"/>
      <c r="AU56" s="47"/>
      <c r="AV56" s="53" t="s">
        <v>21</v>
      </c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9"/>
    </row>
    <row r="57" spans="1:59" x14ac:dyDescent="0.3">
      <c r="A57" s="11"/>
      <c r="B57" s="8"/>
      <c r="C57" s="8"/>
      <c r="D57" s="7">
        <v>9.9909644154941891E-3</v>
      </c>
      <c r="E57" s="7">
        <v>9.9312061344098996E-3</v>
      </c>
      <c r="F57" s="7">
        <v>-1.09110708343877E-3</v>
      </c>
      <c r="G57" s="7">
        <v>3.1128117203614001E-2</v>
      </c>
      <c r="H57" s="7">
        <v>-2.3184969787439301E-2</v>
      </c>
      <c r="I57" s="8"/>
      <c r="J57" s="7">
        <f>-(D52-D57)/D57*100</f>
        <v>7.9813004848184779</v>
      </c>
      <c r="K57" s="7">
        <f t="shared" ref="K57:N59" si="106">-(E52-E57)/E57*100</f>
        <v>8.0729776976414307</v>
      </c>
      <c r="L57" s="7">
        <f t="shared" si="106"/>
        <v>0.67971992006101101</v>
      </c>
      <c r="M57" s="7">
        <f t="shared" si="106"/>
        <v>16.768444090688181</v>
      </c>
      <c r="N57" s="10">
        <f t="shared" si="106"/>
        <v>-2.9741086747573275</v>
      </c>
      <c r="P57" s="50"/>
      <c r="Q57" s="47"/>
      <c r="R57" s="47"/>
      <c r="S57" s="47"/>
      <c r="T57" s="47"/>
      <c r="U57" s="48"/>
      <c r="V57" s="47"/>
      <c r="W57" s="47"/>
      <c r="X57" s="47"/>
      <c r="Y57" s="46" t="e">
        <f>-(S52-S57)/S57*100</f>
        <v>#DIV/0!</v>
      </c>
      <c r="Z57" s="46" t="e">
        <f t="shared" ref="Z57:AC59" si="107">-(T52-T57)/T57*100</f>
        <v>#DIV/0!</v>
      </c>
      <c r="AA57" s="46" t="e">
        <f t="shared" si="107"/>
        <v>#DIV/0!</v>
      </c>
      <c r="AB57" s="46" t="e">
        <f t="shared" si="107"/>
        <v>#DIV/0!</v>
      </c>
      <c r="AC57" s="52" t="e">
        <f t="shared" si="107"/>
        <v>#DIV/0!</v>
      </c>
      <c r="AE57" s="50"/>
      <c r="AF57" s="47"/>
      <c r="AG57" s="47"/>
      <c r="AH57" s="47">
        <v>5.1796230446894402E-2</v>
      </c>
      <c r="AI57" s="47">
        <v>5.1789444958185001E-2</v>
      </c>
      <c r="AJ57" s="48">
        <v>-8.3837904966224501E-4</v>
      </c>
      <c r="AK57" s="47">
        <v>0.173434351962687</v>
      </c>
      <c r="AL57" s="47">
        <v>-0.15881512187566499</v>
      </c>
      <c r="AM57" s="47"/>
      <c r="AN57" s="46">
        <f>-(AH52-AH57)/AH57*100</f>
        <v>13.356101702686725</v>
      </c>
      <c r="AO57" s="46">
        <f t="shared" ref="AO57:AO59" si="108">-(AI52-AI57)/AI57*100</f>
        <v>13.355809159429549</v>
      </c>
      <c r="AP57" s="46">
        <f t="shared" ref="AP57:AP59" si="109">-(AJ52-AJ57)/AJ57*100</f>
        <v>14.479717102219089</v>
      </c>
      <c r="AQ57" s="46">
        <f t="shared" ref="AQ57:AQ59" si="110">-(AK52-AK57)/AK57*100</f>
        <v>25.511884293566162</v>
      </c>
      <c r="AR57" s="52">
        <f t="shared" ref="AR57:AR59" si="111">-(AL52-AL57)/AL57*100</f>
        <v>16.656262737634989</v>
      </c>
      <c r="AT57" s="50"/>
      <c r="AU57" s="47"/>
      <c r="AV57" s="47"/>
      <c r="AW57" s="47">
        <v>2.0769507909325101E-2</v>
      </c>
      <c r="AX57" s="47">
        <v>2.0767142064215201E-2</v>
      </c>
      <c r="AY57" s="48">
        <v>-3.13479313865463E-4</v>
      </c>
      <c r="AZ57" s="47">
        <v>6.9373740785074606E-2</v>
      </c>
      <c r="BA57" s="47">
        <v>-6.3526048750266004E-2</v>
      </c>
      <c r="BB57" s="47"/>
      <c r="BC57" s="46">
        <f>-(AW52-AW57)/AW57*100</f>
        <v>17.773457637069523</v>
      </c>
      <c r="BD57" s="46">
        <f t="shared" ref="BD57:BD59" si="112">-(AX52-AX57)/AX57*100</f>
        <v>17.770037581645731</v>
      </c>
      <c r="BE57" s="46">
        <f t="shared" ref="BE57:BE59" si="113">-(AY52-AY57)/AY57*100</f>
        <v>34.480693555924482</v>
      </c>
      <c r="BF57" s="46">
        <f t="shared" ref="BF57:BF59" si="114">-(AZ52-AZ57)/AZ57*100</f>
        <v>26.078188420221064</v>
      </c>
      <c r="BG57" s="52">
        <f t="shared" ref="BG57:BG59" si="115">-(BA52-BA57)/BA57*100</f>
        <v>25.259262846119029</v>
      </c>
    </row>
    <row r="58" spans="1:59" x14ac:dyDescent="0.3">
      <c r="A58" s="11"/>
      <c r="B58" s="8"/>
      <c r="C58" s="8"/>
      <c r="D58" s="7">
        <v>9.7005897311118906E-3</v>
      </c>
      <c r="E58" s="7">
        <v>9.6794367003665907E-3</v>
      </c>
      <c r="F58" s="7">
        <v>6.4027048577118204E-4</v>
      </c>
      <c r="G58" s="7">
        <v>2.66515272018709E-2</v>
      </c>
      <c r="H58" s="7">
        <v>-2.2317073444980299E-2</v>
      </c>
      <c r="I58" s="8"/>
      <c r="J58" s="7">
        <f t="shared" ref="J58:J59" si="116">-(D53-D58)/D58*100</f>
        <v>12.814185139552755</v>
      </c>
      <c r="K58" s="7">
        <f t="shared" si="106"/>
        <v>12.86213358716266</v>
      </c>
      <c r="L58" s="7">
        <f t="shared" si="106"/>
        <v>2.4721701216430612</v>
      </c>
      <c r="M58" s="7">
        <f t="shared" si="106"/>
        <v>9.2275706183578912</v>
      </c>
      <c r="N58" s="10">
        <f t="shared" si="106"/>
        <v>17.489838116120175</v>
      </c>
      <c r="P58" s="50"/>
      <c r="Q58" s="47"/>
      <c r="R58" s="47"/>
      <c r="S58" s="47"/>
      <c r="T58" s="47"/>
      <c r="U58" s="48"/>
      <c r="V58" s="47"/>
      <c r="W58" s="47"/>
      <c r="X58" s="47"/>
      <c r="Y58" s="46" t="e">
        <f t="shared" ref="Y58:Y60" si="117">-(S53-S58)/S58*100</f>
        <v>#DIV/0!</v>
      </c>
      <c r="Z58" s="46" t="e">
        <f t="shared" si="107"/>
        <v>#DIV/0!</v>
      </c>
      <c r="AA58" s="46" t="e">
        <f t="shared" si="107"/>
        <v>#DIV/0!</v>
      </c>
      <c r="AB58" s="46" t="e">
        <f t="shared" si="107"/>
        <v>#DIV/0!</v>
      </c>
      <c r="AC58" s="52" t="e">
        <f t="shared" si="107"/>
        <v>#DIV/0!</v>
      </c>
      <c r="AE58" s="50"/>
      <c r="AF58" s="47"/>
      <c r="AG58" s="47"/>
      <c r="AH58" s="47">
        <v>4.8779516106651301E-2</v>
      </c>
      <c r="AI58" s="47">
        <v>4.8613167490097801E-2</v>
      </c>
      <c r="AJ58" s="48">
        <v>-4.0250637484090298E-3</v>
      </c>
      <c r="AK58" s="47">
        <v>0.121985190966269</v>
      </c>
      <c r="AL58" s="47">
        <v>-0.125966279043629</v>
      </c>
      <c r="AM58" s="47"/>
      <c r="AN58" s="46">
        <f t="shared" ref="AN58:AN60" si="118">-(AH53-AH58)/AH58*100</f>
        <v>10.238049454162251</v>
      </c>
      <c r="AO58" s="46">
        <f t="shared" si="108"/>
        <v>10.344241397899264</v>
      </c>
      <c r="AP58" s="46">
        <f t="shared" si="109"/>
        <v>-4.0980492365868555</v>
      </c>
      <c r="AQ58" s="46">
        <f t="shared" si="110"/>
        <v>-25.927954949235392</v>
      </c>
      <c r="AR58" s="52">
        <f t="shared" si="111"/>
        <v>1.1406740493885181</v>
      </c>
      <c r="AT58" s="50"/>
      <c r="AU58" s="47"/>
      <c r="AV58" s="47"/>
      <c r="AW58" s="47">
        <v>1.9496664689861099E-2</v>
      </c>
      <c r="AX58" s="47">
        <v>1.9419436814579399E-2</v>
      </c>
      <c r="AY58" s="48">
        <v>-1.7336112117295099E-3</v>
      </c>
      <c r="AZ58" s="47">
        <v>4.8794076386507602E-2</v>
      </c>
      <c r="BA58" s="47">
        <v>-5.03865116174518E-2</v>
      </c>
      <c r="BB58" s="47"/>
      <c r="BC58" s="46">
        <f t="shared" ref="BC58:BC59" si="119">-(AW53-AW58)/AW58*100</f>
        <v>11.463831510577322</v>
      </c>
      <c r="BD58" s="46">
        <f t="shared" si="112"/>
        <v>11.54259081479778</v>
      </c>
      <c r="BE58" s="46">
        <f t="shared" si="113"/>
        <v>2.0826272923645153</v>
      </c>
      <c r="BF58" s="46">
        <f t="shared" si="114"/>
        <v>-11.205468231988474</v>
      </c>
      <c r="BG58" s="52">
        <f t="shared" si="115"/>
        <v>-2.5986984842831999</v>
      </c>
    </row>
    <row r="59" spans="1:59" ht="14.5" thickBot="1" x14ac:dyDescent="0.35">
      <c r="A59" s="14"/>
      <c r="B59" s="15"/>
      <c r="C59" s="15"/>
      <c r="D59" s="16">
        <v>9.6676860996603997E-3</v>
      </c>
      <c r="E59" s="16">
        <v>9.6641567115075804E-3</v>
      </c>
      <c r="F59" s="16">
        <v>2.6120791907929402E-4</v>
      </c>
      <c r="G59" s="16">
        <v>3.06480880757539E-2</v>
      </c>
      <c r="H59" s="16">
        <v>-3.18134790208335E-2</v>
      </c>
      <c r="I59" s="15"/>
      <c r="J59" s="16">
        <f t="shared" si="116"/>
        <v>9.4941005672279939</v>
      </c>
      <c r="K59" s="16">
        <f t="shared" si="106"/>
        <v>9.500452096489683</v>
      </c>
      <c r="L59" s="16">
        <f t="shared" si="106"/>
        <v>1.1818355917723549</v>
      </c>
      <c r="M59" s="16">
        <f t="shared" si="106"/>
        <v>23.071709432462406</v>
      </c>
      <c r="N59" s="17">
        <f t="shared" si="106"/>
        <v>7.7782836478189328</v>
      </c>
      <c r="P59" s="55"/>
      <c r="Q59" s="56"/>
      <c r="R59" s="56"/>
      <c r="S59" s="56"/>
      <c r="T59" s="56"/>
      <c r="U59" s="56"/>
      <c r="V59" s="56"/>
      <c r="W59" s="56"/>
      <c r="X59" s="56"/>
      <c r="Y59" s="57" t="e">
        <f t="shared" si="117"/>
        <v>#DIV/0!</v>
      </c>
      <c r="Z59" s="57" t="e">
        <f t="shared" si="107"/>
        <v>#DIV/0!</v>
      </c>
      <c r="AA59" s="57" t="e">
        <f t="shared" si="107"/>
        <v>#DIV/0!</v>
      </c>
      <c r="AB59" s="57" t="e">
        <f t="shared" si="107"/>
        <v>#DIV/0!</v>
      </c>
      <c r="AC59" s="58" t="e">
        <f t="shared" si="107"/>
        <v>#DIV/0!</v>
      </c>
      <c r="AE59" s="55"/>
      <c r="AF59" s="56"/>
      <c r="AG59" s="56"/>
      <c r="AH59" s="56">
        <v>5.0124395302496898E-2</v>
      </c>
      <c r="AI59" s="56">
        <v>5.0020179337071501E-2</v>
      </c>
      <c r="AJ59" s="56">
        <v>3.2305825369694299E-3</v>
      </c>
      <c r="AK59" s="56">
        <v>0.115451708328869</v>
      </c>
      <c r="AL59" s="56">
        <v>-0.120748908872786</v>
      </c>
      <c r="AM59" s="56"/>
      <c r="AN59" s="57">
        <f t="shared" si="118"/>
        <v>9.349931891363557</v>
      </c>
      <c r="AO59" s="57">
        <f t="shared" si="108"/>
        <v>9.41740524941366</v>
      </c>
      <c r="AP59" s="57">
        <f t="shared" si="109"/>
        <v>-5.5887629199798017</v>
      </c>
      <c r="AQ59" s="57">
        <f t="shared" si="110"/>
        <v>-12.491852366623425</v>
      </c>
      <c r="AR59" s="58">
        <f t="shared" si="111"/>
        <v>10.790903698313778</v>
      </c>
      <c r="AT59" s="55"/>
      <c r="AU59" s="56"/>
      <c r="AV59" s="56"/>
      <c r="AW59" s="56">
        <v>1.9975296048824601E-2</v>
      </c>
      <c r="AX59" s="56">
        <v>1.9942912962481098E-2</v>
      </c>
      <c r="AY59" s="56">
        <v>1.1369585784413599E-3</v>
      </c>
      <c r="AZ59" s="56">
        <v>4.6180683331547602E-2</v>
      </c>
      <c r="BA59" s="56">
        <v>-4.8299563549114397E-2</v>
      </c>
      <c r="BB59" s="56"/>
      <c r="BC59" s="57">
        <f t="shared" si="119"/>
        <v>13.942059252731198</v>
      </c>
      <c r="BD59" s="57">
        <f t="shared" si="112"/>
        <v>14.016909142300774</v>
      </c>
      <c r="BE59" s="57">
        <f t="shared" si="113"/>
        <v>-6.6205348327166371</v>
      </c>
      <c r="BF59" s="57">
        <f t="shared" si="114"/>
        <v>-15.095042917435734</v>
      </c>
      <c r="BG59" s="58">
        <f t="shared" si="115"/>
        <v>10.682087151864746</v>
      </c>
    </row>
    <row r="60" spans="1:59" ht="14.5" thickBot="1" x14ac:dyDescent="0.35">
      <c r="P60" s="41"/>
      <c r="Q60" s="41"/>
      <c r="R60" s="41"/>
      <c r="S60" s="46">
        <f>SQRT(S57*S57+S58*S58+S59*S59)</f>
        <v>0</v>
      </c>
      <c r="T60" s="41"/>
      <c r="U60" s="41"/>
      <c r="V60" s="41"/>
      <c r="W60" s="41"/>
      <c r="X60" s="41"/>
      <c r="Y60" s="57" t="e">
        <f t="shared" si="117"/>
        <v>#DIV/0!</v>
      </c>
      <c r="Z60" s="41"/>
      <c r="AA60" s="41"/>
      <c r="AB60" s="41"/>
      <c r="AC60" s="41"/>
      <c r="AE60" s="41"/>
      <c r="AF60" s="41"/>
      <c r="AG60" s="41"/>
      <c r="AH60" s="46">
        <f>SQRT(AH57*AH57+AH58*AH58+AH59*AH59)</f>
        <v>8.7033014911284193E-2</v>
      </c>
      <c r="AI60" s="41"/>
      <c r="AJ60" s="41"/>
      <c r="AK60" s="41"/>
      <c r="AL60" s="41"/>
      <c r="AM60" s="41"/>
      <c r="AN60" s="57">
        <f t="shared" si="118"/>
        <v>11.030695040129924</v>
      </c>
      <c r="AO60" s="41"/>
      <c r="AP60" s="41"/>
      <c r="AQ60" s="41"/>
      <c r="AR60" s="41"/>
      <c r="AT60" s="41"/>
      <c r="AU60" s="41"/>
      <c r="AV60" s="41"/>
      <c r="AW60" s="46">
        <f>SQRT(AW57*AW57+AW58*AW58+AW59*AW59)</f>
        <v>3.4792310142653396E-2</v>
      </c>
      <c r="AX60" s="41"/>
      <c r="AY60" s="41"/>
      <c r="AZ60" s="41"/>
      <c r="BA60" s="41"/>
      <c r="BB60" s="41"/>
      <c r="BC60" s="57">
        <f t="shared" ref="BC60" si="120">-(AW55-AW60)/AW60*100</f>
        <v>14.489341078025211</v>
      </c>
      <c r="BD60" s="41"/>
      <c r="BE60" s="41"/>
      <c r="BF60" s="41"/>
      <c r="BG60" s="41"/>
    </row>
    <row r="61" spans="1:59" x14ac:dyDescent="0.3">
      <c r="A61" s="2"/>
      <c r="B61" s="3"/>
      <c r="C61" s="4" t="s">
        <v>0</v>
      </c>
      <c r="D61" s="4" t="s">
        <v>9</v>
      </c>
      <c r="E61" s="4" t="s">
        <v>10</v>
      </c>
      <c r="F61" s="4" t="s">
        <v>11</v>
      </c>
      <c r="G61" s="4" t="s">
        <v>12</v>
      </c>
      <c r="H61" s="4" t="s">
        <v>13</v>
      </c>
      <c r="I61" s="3"/>
      <c r="J61" s="3"/>
      <c r="K61" s="3"/>
      <c r="L61" s="3"/>
      <c r="M61" s="3"/>
      <c r="N61" s="5"/>
      <c r="P61" s="40" t="s">
        <v>22</v>
      </c>
      <c r="Q61" s="41">
        <v>998</v>
      </c>
      <c r="R61" s="42" t="s">
        <v>0</v>
      </c>
      <c r="S61" s="42" t="s">
        <v>9</v>
      </c>
      <c r="T61" s="42" t="s">
        <v>10</v>
      </c>
      <c r="U61" s="42" t="s">
        <v>11</v>
      </c>
      <c r="V61" s="42" t="s">
        <v>12</v>
      </c>
      <c r="W61" s="42" t="s">
        <v>13</v>
      </c>
      <c r="X61" s="43"/>
      <c r="Y61" s="43"/>
      <c r="Z61" s="43"/>
      <c r="AA61" s="43"/>
      <c r="AB61" s="43"/>
      <c r="AC61" s="44"/>
      <c r="AE61" s="40" t="s">
        <v>22</v>
      </c>
      <c r="AF61" s="41">
        <v>998</v>
      </c>
      <c r="AG61" s="42" t="s">
        <v>0</v>
      </c>
      <c r="AH61" s="42" t="s">
        <v>9</v>
      </c>
      <c r="AI61" s="42" t="s">
        <v>10</v>
      </c>
      <c r="AJ61" s="42" t="s">
        <v>11</v>
      </c>
      <c r="AK61" s="42" t="s">
        <v>12</v>
      </c>
      <c r="AL61" s="42" t="s">
        <v>13</v>
      </c>
      <c r="AM61" s="43"/>
      <c r="AN61" s="43"/>
      <c r="AO61" s="43"/>
      <c r="AP61" s="43"/>
      <c r="AQ61" s="43"/>
      <c r="AR61" s="44"/>
      <c r="AT61" s="40" t="s">
        <v>22</v>
      </c>
      <c r="AU61" s="41">
        <v>998</v>
      </c>
      <c r="AV61" s="42" t="s">
        <v>0</v>
      </c>
      <c r="AW61" s="42" t="s">
        <v>9</v>
      </c>
      <c r="AX61" s="42" t="s">
        <v>10</v>
      </c>
      <c r="AY61" s="42" t="s">
        <v>11</v>
      </c>
      <c r="AZ61" s="42" t="s">
        <v>12</v>
      </c>
      <c r="BA61" s="42" t="s">
        <v>13</v>
      </c>
      <c r="BB61" s="43"/>
      <c r="BC61" s="43"/>
      <c r="BD61" s="43"/>
      <c r="BE61" s="43"/>
      <c r="BF61" s="43"/>
      <c r="BG61" s="44"/>
    </row>
    <row r="62" spans="1:59" x14ac:dyDescent="0.3">
      <c r="A62" s="6" t="s">
        <v>8</v>
      </c>
      <c r="B62" s="7">
        <v>6</v>
      </c>
      <c r="C62" s="8"/>
      <c r="D62" s="7">
        <v>9.9238873087642305E-3</v>
      </c>
      <c r="E62" s="7">
        <v>9.9227508653726097E-3</v>
      </c>
      <c r="F62" s="7">
        <v>1.5018182579370099E-4</v>
      </c>
      <c r="G62" s="7">
        <v>2.8635175414383499E-2</v>
      </c>
      <c r="H62" s="7">
        <v>-3.5196941695572102E-2</v>
      </c>
      <c r="I62" s="8"/>
      <c r="J62" s="8"/>
      <c r="K62" s="8"/>
      <c r="L62" s="8"/>
      <c r="M62" s="8"/>
      <c r="N62" s="9"/>
      <c r="P62" s="45" t="s">
        <v>8</v>
      </c>
      <c r="Q62" s="46">
        <v>7</v>
      </c>
      <c r="R62" s="47"/>
      <c r="S62" s="47"/>
      <c r="T62" s="47"/>
      <c r="U62" s="48"/>
      <c r="V62" s="47"/>
      <c r="W62" s="47"/>
      <c r="X62" s="47"/>
      <c r="Y62" s="47"/>
      <c r="Z62" s="47"/>
      <c r="AA62" s="47"/>
      <c r="AB62" s="47"/>
      <c r="AC62" s="49"/>
      <c r="AE62" s="45" t="s">
        <v>8</v>
      </c>
      <c r="AF62" s="46">
        <v>7</v>
      </c>
      <c r="AG62" s="47"/>
      <c r="AH62" s="47">
        <v>5.1575911541854397E-2</v>
      </c>
      <c r="AI62" s="47">
        <v>5.1569786064597001E-2</v>
      </c>
      <c r="AJ62" s="48">
        <v>-7.9486893567087705E-4</v>
      </c>
      <c r="AK62" s="47">
        <v>0.17074630438185401</v>
      </c>
      <c r="AL62" s="47">
        <v>-0.15674305241644301</v>
      </c>
      <c r="AM62" s="47"/>
      <c r="AN62" s="47"/>
      <c r="AO62" s="47"/>
      <c r="AP62" s="47"/>
      <c r="AQ62" s="47"/>
      <c r="AR62" s="49"/>
      <c r="AT62" s="45" t="s">
        <v>8</v>
      </c>
      <c r="AU62" s="46">
        <v>8</v>
      </c>
      <c r="AV62" s="47"/>
      <c r="AW62" s="47">
        <v>2.0749345851316998E-2</v>
      </c>
      <c r="AX62" s="47">
        <v>2.0748281084130901E-2</v>
      </c>
      <c r="AY62" s="48">
        <v>-2.1020302438834199E-4</v>
      </c>
      <c r="AZ62" s="47">
        <v>6.9198289760469101E-2</v>
      </c>
      <c r="BA62" s="47">
        <v>-6.3391225532961601E-2</v>
      </c>
      <c r="BB62" s="47"/>
      <c r="BC62" s="47"/>
      <c r="BD62" s="47"/>
      <c r="BE62" s="47"/>
      <c r="BF62" s="47"/>
      <c r="BG62" s="49"/>
    </row>
    <row r="63" spans="1:59" x14ac:dyDescent="0.3">
      <c r="A63" s="6" t="s">
        <v>6</v>
      </c>
      <c r="B63" s="7">
        <v>5.0000000000000001E-3</v>
      </c>
      <c r="C63" s="8"/>
      <c r="D63" s="7">
        <v>1.0433291484658399E-2</v>
      </c>
      <c r="E63" s="7">
        <v>1.0429859724805901E-2</v>
      </c>
      <c r="F63" s="7">
        <v>-2.6757676415681199E-4</v>
      </c>
      <c r="G63" s="7">
        <v>3.5633937159867103E-2</v>
      </c>
      <c r="H63" s="7">
        <v>-2.87649181589184E-2</v>
      </c>
      <c r="I63" s="8"/>
      <c r="J63" s="8"/>
      <c r="K63" s="8"/>
      <c r="L63" s="8"/>
      <c r="M63" s="8"/>
      <c r="N63" s="9"/>
      <c r="P63" s="45" t="s">
        <v>6</v>
      </c>
      <c r="Q63" s="46">
        <v>0.01</v>
      </c>
      <c r="R63" s="47"/>
      <c r="S63" s="47"/>
      <c r="T63" s="47"/>
      <c r="U63" s="48"/>
      <c r="V63" s="47"/>
      <c r="W63" s="47"/>
      <c r="X63" s="47"/>
      <c r="Y63" s="47"/>
      <c r="Z63" s="47"/>
      <c r="AA63" s="47"/>
      <c r="AB63" s="47"/>
      <c r="AC63" s="49"/>
      <c r="AE63" s="45" t="s">
        <v>6</v>
      </c>
      <c r="AF63" s="46">
        <v>0.01</v>
      </c>
      <c r="AG63" s="47"/>
      <c r="AH63" s="47">
        <v>4.8467390353357197E-2</v>
      </c>
      <c r="AI63" s="47">
        <v>4.8274600694094498E-2</v>
      </c>
      <c r="AJ63" s="48">
        <v>-4.3186636232095399E-3</v>
      </c>
      <c r="AK63" s="47">
        <v>0.120788983872174</v>
      </c>
      <c r="AL63" s="47">
        <v>-0.124378842508463</v>
      </c>
      <c r="AM63" s="47"/>
      <c r="AN63" s="47"/>
      <c r="AO63" s="47"/>
      <c r="AP63" s="47"/>
      <c r="AQ63" s="47"/>
      <c r="AR63" s="49"/>
      <c r="AT63" s="45" t="s">
        <v>6</v>
      </c>
      <c r="AU63" s="46">
        <v>0.01</v>
      </c>
      <c r="AV63" s="47"/>
      <c r="AW63" s="47">
        <v>1.9524906458108299E-2</v>
      </c>
      <c r="AX63" s="47">
        <v>1.9444282869148202E-2</v>
      </c>
      <c r="AY63" s="48">
        <v>-1.7725224688086799E-3</v>
      </c>
      <c r="AZ63" s="47">
        <v>4.87165632219453E-2</v>
      </c>
      <c r="BA63" s="47">
        <v>-5.0283280530383501E-2</v>
      </c>
      <c r="BB63" s="47"/>
      <c r="BC63" s="47"/>
      <c r="BD63" s="47"/>
      <c r="BE63" s="47"/>
      <c r="BF63" s="47"/>
      <c r="BG63" s="49"/>
    </row>
    <row r="64" spans="1:59" x14ac:dyDescent="0.3">
      <c r="A64" s="6" t="s">
        <v>7</v>
      </c>
      <c r="B64" s="7">
        <v>0.01</v>
      </c>
      <c r="C64" s="8"/>
      <c r="D64" s="7">
        <v>1.00885691367573E-2</v>
      </c>
      <c r="E64" s="7">
        <v>1.00776136297196E-2</v>
      </c>
      <c r="F64" s="7">
        <v>-4.7003271931084098E-4</v>
      </c>
      <c r="G64" s="7">
        <v>2.4341229001973899E-2</v>
      </c>
      <c r="H64" s="7">
        <v>-2.7312849914426E-2</v>
      </c>
      <c r="I64" s="8"/>
      <c r="J64" s="8"/>
      <c r="K64" s="8"/>
      <c r="L64" s="8"/>
      <c r="M64" s="8"/>
      <c r="N64" s="9"/>
      <c r="P64" s="45" t="s">
        <v>7</v>
      </c>
      <c r="Q64" s="46">
        <v>0.1</v>
      </c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9"/>
      <c r="AE64" s="45" t="s">
        <v>7</v>
      </c>
      <c r="AF64" s="46">
        <v>0.05</v>
      </c>
      <c r="AG64" s="47"/>
      <c r="AH64" s="47">
        <v>4.9667382512568602E-2</v>
      </c>
      <c r="AI64" s="47">
        <v>4.9585933483583103E-2</v>
      </c>
      <c r="AJ64" s="47">
        <v>2.8432527519515402E-3</v>
      </c>
      <c r="AK64" s="47">
        <v>0.114438082409676</v>
      </c>
      <c r="AL64" s="47">
        <v>-0.119785199796192</v>
      </c>
      <c r="AM64" s="47"/>
      <c r="AN64" s="47"/>
      <c r="AO64" s="47"/>
      <c r="AP64" s="47"/>
      <c r="AQ64" s="47"/>
      <c r="AR64" s="49"/>
      <c r="AT64" s="45" t="s">
        <v>7</v>
      </c>
      <c r="AU64" s="46">
        <v>0.02</v>
      </c>
      <c r="AV64" s="47"/>
      <c r="AW64" s="47">
        <v>2.00096981585699E-2</v>
      </c>
      <c r="AX64" s="47">
        <v>1.9976985837795301E-2</v>
      </c>
      <c r="AY64" s="47">
        <v>1.1437032978894701E-3</v>
      </c>
      <c r="AZ64" s="47">
        <v>4.61150868576512E-2</v>
      </c>
      <c r="BA64" s="47">
        <v>-4.8237260608725997E-2</v>
      </c>
      <c r="BB64" s="47"/>
      <c r="BC64" s="47"/>
      <c r="BD64" s="47"/>
      <c r="BE64" s="47"/>
      <c r="BF64" s="47"/>
      <c r="BG64" s="49"/>
    </row>
    <row r="65" spans="1:59" ht="14.5" x14ac:dyDescent="0.3">
      <c r="A65" s="6"/>
      <c r="B65" s="7"/>
      <c r="C65" s="7"/>
      <c r="D65" s="7">
        <f>SQRT(D62*D62+D63*D63+D64*D64)</f>
        <v>1.7581704631463614E-2</v>
      </c>
      <c r="E65" s="7"/>
      <c r="F65" s="7"/>
      <c r="G65" s="8"/>
      <c r="H65" s="8"/>
      <c r="I65" s="8"/>
      <c r="J65" s="127" t="s">
        <v>20</v>
      </c>
      <c r="K65" s="127"/>
      <c r="L65" s="127"/>
      <c r="M65" s="7"/>
      <c r="N65" s="10"/>
      <c r="P65" s="50"/>
      <c r="Q65" s="47"/>
      <c r="R65" s="46"/>
      <c r="S65" s="46">
        <f>SQRT(S62*S62+S63*S63+S64*S64)</f>
        <v>0</v>
      </c>
      <c r="T65" s="46"/>
      <c r="U65" s="46"/>
      <c r="V65" s="47"/>
      <c r="W65" s="47"/>
      <c r="X65" s="47"/>
      <c r="Y65" s="51" t="s">
        <v>20</v>
      </c>
      <c r="Z65" s="51"/>
      <c r="AA65" s="51"/>
      <c r="AB65" s="46"/>
      <c r="AC65" s="52"/>
      <c r="AE65" s="50"/>
      <c r="AF65" s="47"/>
      <c r="AG65" s="46"/>
      <c r="AH65" s="46">
        <f>SQRT(AH62*AH62+AH63*AH63+AH64*AH64)</f>
        <v>8.6463931582410114E-2</v>
      </c>
      <c r="AI65" s="46"/>
      <c r="AJ65" s="46"/>
      <c r="AK65" s="47"/>
      <c r="AL65" s="47"/>
      <c r="AM65" s="47"/>
      <c r="AN65" s="51" t="s">
        <v>20</v>
      </c>
      <c r="AO65" s="51"/>
      <c r="AP65" s="51"/>
      <c r="AQ65" s="46"/>
      <c r="AR65" s="52"/>
      <c r="AT65" s="50"/>
      <c r="AU65" s="47"/>
      <c r="AV65" s="46"/>
      <c r="AW65" s="46">
        <f>SQRT(AW62*AW62+AW63*AW63+AW64*AW64)</f>
        <v>3.4815877783742871E-2</v>
      </c>
      <c r="AX65" s="46"/>
      <c r="AY65" s="46"/>
      <c r="AZ65" s="47"/>
      <c r="BA65" s="47"/>
      <c r="BB65" s="47"/>
      <c r="BC65" s="51" t="s">
        <v>20</v>
      </c>
      <c r="BD65" s="51"/>
      <c r="BE65" s="51"/>
      <c r="BF65" s="46"/>
      <c r="BG65" s="52"/>
    </row>
    <row r="66" spans="1:59" x14ac:dyDescent="0.3">
      <c r="A66" s="11"/>
      <c r="B66" s="8"/>
      <c r="C66" s="12" t="s">
        <v>14</v>
      </c>
      <c r="D66" s="12" t="s">
        <v>15</v>
      </c>
      <c r="E66" s="12" t="s">
        <v>16</v>
      </c>
      <c r="F66" s="12" t="s">
        <v>17</v>
      </c>
      <c r="G66" s="12" t="s">
        <v>18</v>
      </c>
      <c r="H66" s="12" t="s">
        <v>19</v>
      </c>
      <c r="I66" s="8"/>
      <c r="J66" s="12" t="s">
        <v>1</v>
      </c>
      <c r="K66" s="12" t="s">
        <v>2</v>
      </c>
      <c r="L66" s="12" t="s">
        <v>3</v>
      </c>
      <c r="M66" s="12" t="s">
        <v>4</v>
      </c>
      <c r="N66" s="13" t="s">
        <v>5</v>
      </c>
      <c r="P66" s="50"/>
      <c r="Q66" s="47"/>
      <c r="R66" s="53" t="s">
        <v>14</v>
      </c>
      <c r="S66" s="53"/>
      <c r="T66" s="53"/>
      <c r="U66" s="53"/>
      <c r="V66" s="53"/>
      <c r="W66" s="53"/>
      <c r="X66" s="47"/>
      <c r="Y66" s="53" t="s">
        <v>1</v>
      </c>
      <c r="Z66" s="53" t="s">
        <v>2</v>
      </c>
      <c r="AA66" s="53" t="s">
        <v>3</v>
      </c>
      <c r="AB66" s="53" t="s">
        <v>4</v>
      </c>
      <c r="AC66" s="54" t="s">
        <v>5</v>
      </c>
      <c r="AE66" s="50"/>
      <c r="AF66" s="47"/>
      <c r="AG66" s="53" t="s">
        <v>14</v>
      </c>
      <c r="AH66" s="53"/>
      <c r="AI66" s="53"/>
      <c r="AJ66" s="53"/>
      <c r="AK66" s="53"/>
      <c r="AL66" s="53"/>
      <c r="AM66" s="47"/>
      <c r="AN66" s="53" t="s">
        <v>1</v>
      </c>
      <c r="AO66" s="53" t="s">
        <v>2</v>
      </c>
      <c r="AP66" s="53" t="s">
        <v>3</v>
      </c>
      <c r="AQ66" s="53" t="s">
        <v>4</v>
      </c>
      <c r="AR66" s="54" t="s">
        <v>5</v>
      </c>
      <c r="AT66" s="50"/>
      <c r="AU66" s="47"/>
      <c r="AV66" s="53" t="s">
        <v>14</v>
      </c>
      <c r="AW66" s="53"/>
      <c r="AX66" s="53"/>
      <c r="AY66" s="53"/>
      <c r="AZ66" s="53"/>
      <c r="BA66" s="53"/>
      <c r="BB66" s="47"/>
      <c r="BC66" s="53" t="s">
        <v>1</v>
      </c>
      <c r="BD66" s="53" t="s">
        <v>2</v>
      </c>
      <c r="BE66" s="53" t="s">
        <v>3</v>
      </c>
      <c r="BF66" s="53" t="s">
        <v>4</v>
      </c>
      <c r="BG66" s="54" t="s">
        <v>5</v>
      </c>
    </row>
    <row r="67" spans="1:59" x14ac:dyDescent="0.3">
      <c r="A67" s="11"/>
      <c r="B67" s="8"/>
      <c r="C67" s="8"/>
      <c r="D67" s="8">
        <v>9.1561855369608307E-3</v>
      </c>
      <c r="E67" s="7">
        <v>9.1545111254958001E-3</v>
      </c>
      <c r="F67" s="7">
        <v>1.7509894466958E-4</v>
      </c>
      <c r="G67" s="7">
        <v>1.9776167740808401E-2</v>
      </c>
      <c r="H67" s="7">
        <v>-2.99275285168502E-2</v>
      </c>
      <c r="I67" s="8"/>
      <c r="J67" s="7">
        <f>(D62-D67)/D62*100</f>
        <v>7.7358977174741588</v>
      </c>
      <c r="K67" s="7">
        <f t="shared" ref="K67:K69" si="121">(E62-E67)/E62*100</f>
        <v>7.7422052644467083</v>
      </c>
      <c r="L67" s="7">
        <f t="shared" ref="L67:L69" si="122">(F62-F67)/F62*100</f>
        <v>-16.591301074010577</v>
      </c>
      <c r="M67" s="7">
        <f t="shared" ref="M67:M69" si="123">(G62-G67)/G62*100</f>
        <v>30.937500976946001</v>
      </c>
      <c r="N67" s="10">
        <f t="shared" ref="N67:N69" si="124">(H62-H67)/H62*100</f>
        <v>14.971224557799614</v>
      </c>
      <c r="P67" s="50"/>
      <c r="Q67" s="47"/>
      <c r="R67" s="47"/>
      <c r="S67" s="47"/>
      <c r="T67" s="47"/>
      <c r="U67" s="48"/>
      <c r="V67" s="47"/>
      <c r="W67" s="47"/>
      <c r="X67" s="47"/>
      <c r="Y67" s="46" t="e">
        <f>(S62-S67)/S62*100</f>
        <v>#DIV/0!</v>
      </c>
      <c r="Z67" s="46" t="e">
        <f t="shared" ref="Z67:Z69" si="125">(T62-T67)/T62*100</f>
        <v>#DIV/0!</v>
      </c>
      <c r="AA67" s="46" t="e">
        <f t="shared" ref="AA67:AA69" si="126">(U62-U67)/U62*100</f>
        <v>#DIV/0!</v>
      </c>
      <c r="AB67" s="46" t="e">
        <f t="shared" ref="AB67:AB69" si="127">(V62-V67)/V62*100</f>
        <v>#DIV/0!</v>
      </c>
      <c r="AC67" s="52" t="e">
        <f t="shared" ref="AC67:AC69" si="128">(W62-W67)/W62*100</f>
        <v>#DIV/0!</v>
      </c>
      <c r="AE67" s="50"/>
      <c r="AF67" s="47"/>
      <c r="AG67" s="47"/>
      <c r="AH67" s="47">
        <v>4.14890862340258E-2</v>
      </c>
      <c r="AI67" s="47">
        <v>4.1484525747775801E-2</v>
      </c>
      <c r="AJ67" s="48">
        <v>-6.1514227342937999E-4</v>
      </c>
      <c r="AK67" s="47">
        <v>0.123796492047606</v>
      </c>
      <c r="AL67" s="47">
        <v>-0.113367897188447</v>
      </c>
      <c r="AM67" s="47"/>
      <c r="AN67" s="46">
        <f>(AH62-AH67)/AH62*100</f>
        <v>19.557240979915655</v>
      </c>
      <c r="AO67" s="46">
        <f t="shared" ref="AO67:AO69" si="129">(AI62-AI67)/AI62*100</f>
        <v>19.556529290597151</v>
      </c>
      <c r="AP67" s="46">
        <f t="shared" ref="AP67:AP69" si="130">(AJ62-AJ67)/AJ62*100</f>
        <v>22.610854969417822</v>
      </c>
      <c r="AQ67" s="46">
        <f t="shared" ref="AQ67:AQ69" si="131">(AK62-AK67)/AK62*100</f>
        <v>27.496824897158699</v>
      </c>
      <c r="AR67" s="52">
        <f t="shared" ref="AR67:AR69" si="132">(AL62-AL67)/AL62*100</f>
        <v>27.672776916934517</v>
      </c>
      <c r="AT67" s="50"/>
      <c r="AU67" s="47"/>
      <c r="AV67" s="47"/>
      <c r="AW67" s="47">
        <v>1.6546125889148E-2</v>
      </c>
      <c r="AX67" s="47">
        <v>1.6545608338383401E-2</v>
      </c>
      <c r="AY67" s="48">
        <v>-1.3086883645066399E-4</v>
      </c>
      <c r="AZ67" s="47">
        <v>5.0065283996590403E-2</v>
      </c>
      <c r="BA67" s="47">
        <v>-4.9079460819122601E-2</v>
      </c>
      <c r="BB67" s="47"/>
      <c r="BC67" s="46">
        <f>(AW62-AW67)/AW62*100</f>
        <v>20.25712035592781</v>
      </c>
      <c r="BD67" s="46">
        <f t="shared" ref="BD67:BD69" si="133">(AX62-AX67)/AX62*100</f>
        <v>20.255522511509973</v>
      </c>
      <c r="BE67" s="46">
        <f t="shared" ref="BE67:BE69" si="134">(AY62-AY67)/AY62*100</f>
        <v>37.741696708945135</v>
      </c>
      <c r="BF67" s="46">
        <f t="shared" ref="BF67:BF69" si="135">(AZ62-AZ67)/AZ62*100</f>
        <v>27.649535602842036</v>
      </c>
      <c r="BG67" s="52">
        <f t="shared" ref="BG67:BG69" si="136">(BA62-BA67)/BA62*100</f>
        <v>22.576885986211604</v>
      </c>
    </row>
    <row r="68" spans="1:59" x14ac:dyDescent="0.3">
      <c r="A68" s="11"/>
      <c r="B68" s="8"/>
      <c r="C68" s="8"/>
      <c r="D68" s="8">
        <v>9.3940037988089198E-3</v>
      </c>
      <c r="E68" s="7">
        <v>9.3908608179634895E-3</v>
      </c>
      <c r="F68" s="7">
        <v>-2.4298244725628801E-4</v>
      </c>
      <c r="G68" s="7">
        <v>2.7053390061508701E-2</v>
      </c>
      <c r="H68" s="7">
        <v>-2.8356491213310301E-2</v>
      </c>
      <c r="I68" s="8"/>
      <c r="J68" s="7">
        <f t="shared" ref="J68:J70" si="137">(D63-D68)/D63*100</f>
        <v>9.9612637812112972</v>
      </c>
      <c r="K68" s="7">
        <f t="shared" si="121"/>
        <v>9.9617725861768189</v>
      </c>
      <c r="L68" s="7">
        <f t="shared" si="122"/>
        <v>9.1914994854002394</v>
      </c>
      <c r="M68" s="7">
        <f t="shared" si="123"/>
        <v>24.079705422005084</v>
      </c>
      <c r="N68" s="10">
        <f t="shared" si="124"/>
        <v>1.4198786985996281</v>
      </c>
      <c r="P68" s="50"/>
      <c r="Q68" s="47"/>
      <c r="R68" s="47"/>
      <c r="S68" s="47"/>
      <c r="T68" s="47"/>
      <c r="U68" s="48"/>
      <c r="V68" s="47"/>
      <c r="W68" s="47"/>
      <c r="X68" s="47"/>
      <c r="Y68" s="46" t="e">
        <f t="shared" ref="Y68:Y70" si="138">(S63-S68)/S63*100</f>
        <v>#DIV/0!</v>
      </c>
      <c r="Z68" s="46" t="e">
        <f t="shared" si="125"/>
        <v>#DIV/0!</v>
      </c>
      <c r="AA68" s="46" t="e">
        <f t="shared" si="126"/>
        <v>#DIV/0!</v>
      </c>
      <c r="AB68" s="46" t="e">
        <f t="shared" si="127"/>
        <v>#DIV/0!</v>
      </c>
      <c r="AC68" s="52" t="e">
        <f t="shared" si="128"/>
        <v>#DIV/0!</v>
      </c>
      <c r="AE68" s="50"/>
      <c r="AF68" s="47"/>
      <c r="AG68" s="47"/>
      <c r="AH68" s="47">
        <v>4.2002265501919801E-2</v>
      </c>
      <c r="AI68" s="47">
        <v>4.1778591111305198E-2</v>
      </c>
      <c r="AJ68" s="48">
        <v>-4.3289296654183702E-3</v>
      </c>
      <c r="AK68" s="47">
        <v>0.12601832006921099</v>
      </c>
      <c r="AL68" s="47">
        <v>-0.12377841257972499</v>
      </c>
      <c r="AM68" s="47"/>
      <c r="AN68" s="46">
        <f t="shared" ref="AN68:AN70" si="139">(AH63-AH68)/AH63*100</f>
        <v>13.339123076985668</v>
      </c>
      <c r="AO68" s="46">
        <f t="shared" si="129"/>
        <v>13.456371444588596</v>
      </c>
      <c r="AP68" s="46">
        <f t="shared" si="130"/>
        <v>-0.23771340174905237</v>
      </c>
      <c r="AQ68" s="46">
        <f t="shared" si="131"/>
        <v>-4.3293154966606693</v>
      </c>
      <c r="AR68" s="52">
        <f t="shared" si="132"/>
        <v>0.48274281753116349</v>
      </c>
      <c r="AT68" s="50"/>
      <c r="AU68" s="47"/>
      <c r="AV68" s="47"/>
      <c r="AW68" s="47">
        <v>1.6373569380861999E-2</v>
      </c>
      <c r="AX68" s="47">
        <v>1.62767030625997E-2</v>
      </c>
      <c r="AY68" s="48">
        <v>-1.77840144001846E-3</v>
      </c>
      <c r="AZ68" s="47">
        <v>4.8116422670910798E-2</v>
      </c>
      <c r="BA68" s="47">
        <v>-4.57069725135439E-2</v>
      </c>
      <c r="BB68" s="47"/>
      <c r="BC68" s="46">
        <f t="shared" ref="BC68:BC70" si="140">(AW63-AW68)/AW63*100</f>
        <v>16.140087964096818</v>
      </c>
      <c r="BD68" s="46">
        <f t="shared" si="133"/>
        <v>16.290545801380148</v>
      </c>
      <c r="BE68" s="46">
        <f t="shared" si="134"/>
        <v>-0.33167259164457163</v>
      </c>
      <c r="BF68" s="46">
        <f t="shared" si="135"/>
        <v>1.2319024810932415</v>
      </c>
      <c r="BG68" s="52">
        <f t="shared" si="136"/>
        <v>9.1010530111979904</v>
      </c>
    </row>
    <row r="69" spans="1:59" x14ac:dyDescent="0.3">
      <c r="A69" s="11"/>
      <c r="B69" s="8"/>
      <c r="C69" s="8"/>
      <c r="D69" s="8">
        <v>9.2873919264619305E-3</v>
      </c>
      <c r="E69" s="7">
        <v>9.2754269527880306E-3</v>
      </c>
      <c r="F69" s="7">
        <v>-4.7127872772234402E-4</v>
      </c>
      <c r="G69" s="7">
        <v>2.74592652079662E-2</v>
      </c>
      <c r="H69" s="7">
        <v>-2.6887410137231699E-2</v>
      </c>
      <c r="I69" s="8"/>
      <c r="J69" s="7">
        <f t="shared" si="137"/>
        <v>7.9414354943191352</v>
      </c>
      <c r="K69" s="7">
        <f t="shared" si="121"/>
        <v>7.9600856552573527</v>
      </c>
      <c r="L69" s="7">
        <f t="shared" si="122"/>
        <v>-0.26508971829236316</v>
      </c>
      <c r="M69" s="7">
        <f t="shared" si="123"/>
        <v>-12.809690939350066</v>
      </c>
      <c r="N69" s="10">
        <f t="shared" si="124"/>
        <v>1.5576542855368396</v>
      </c>
      <c r="P69" s="50"/>
      <c r="Q69" s="47"/>
      <c r="R69" s="47"/>
      <c r="S69" s="47"/>
      <c r="T69" s="47"/>
      <c r="U69" s="48"/>
      <c r="V69" s="47"/>
      <c r="W69" s="47"/>
      <c r="X69" s="47"/>
      <c r="Y69" s="46" t="e">
        <f t="shared" si="138"/>
        <v>#DIV/0!</v>
      </c>
      <c r="Z69" s="46" t="e">
        <f t="shared" si="125"/>
        <v>#DIV/0!</v>
      </c>
      <c r="AA69" s="46" t="e">
        <f t="shared" si="126"/>
        <v>#DIV/0!</v>
      </c>
      <c r="AB69" s="46" t="e">
        <f t="shared" si="127"/>
        <v>#DIV/0!</v>
      </c>
      <c r="AC69" s="52" t="e">
        <f t="shared" si="128"/>
        <v>#DIV/0!</v>
      </c>
      <c r="AE69" s="50"/>
      <c r="AF69" s="47"/>
      <c r="AG69" s="47"/>
      <c r="AH69" s="47">
        <v>4.2297530489328897E-2</v>
      </c>
      <c r="AI69" s="47">
        <v>4.2187059314832499E-2</v>
      </c>
      <c r="AJ69" s="48">
        <v>3.05501421641778E-3</v>
      </c>
      <c r="AK69" s="47">
        <v>0.13981363606532499</v>
      </c>
      <c r="AL69" s="47">
        <v>-0.110517523861553</v>
      </c>
      <c r="AM69" s="47"/>
      <c r="AN69" s="46">
        <f t="shared" si="139"/>
        <v>14.838414368574233</v>
      </c>
      <c r="AO69" s="46">
        <f t="shared" si="129"/>
        <v>14.921316689944378</v>
      </c>
      <c r="AP69" s="46">
        <f t="shared" si="130"/>
        <v>-7.4478592985056213</v>
      </c>
      <c r="AQ69" s="46">
        <f t="shared" si="131"/>
        <v>-22.174046542310315</v>
      </c>
      <c r="AR69" s="52">
        <f t="shared" si="132"/>
        <v>7.7369123651398004</v>
      </c>
      <c r="AT69" s="50"/>
      <c r="AU69" s="47"/>
      <c r="AV69" s="47"/>
      <c r="AW69" s="47">
        <v>1.6646360969507699E-2</v>
      </c>
      <c r="AX69" s="47">
        <v>1.66048661052648E-2</v>
      </c>
      <c r="AY69" s="48">
        <v>1.17462979418142E-3</v>
      </c>
      <c r="AZ69" s="47">
        <v>5.0143483381701201E-2</v>
      </c>
      <c r="BA69" s="47">
        <v>-4.5500328499567998E-2</v>
      </c>
      <c r="BB69" s="47"/>
      <c r="BC69" s="46">
        <f t="shared" si="140"/>
        <v>16.808535353251823</v>
      </c>
      <c r="BD69" s="46">
        <f t="shared" si="133"/>
        <v>16.880022641607155</v>
      </c>
      <c r="BE69" s="46">
        <f t="shared" si="134"/>
        <v>-2.7040663735970747</v>
      </c>
      <c r="BF69" s="46">
        <f t="shared" si="135"/>
        <v>-8.7355284323434574</v>
      </c>
      <c r="BG69" s="52">
        <f t="shared" si="136"/>
        <v>5.6738962259040386</v>
      </c>
    </row>
    <row r="70" spans="1:59" x14ac:dyDescent="0.3">
      <c r="A70" s="11"/>
      <c r="B70" s="8"/>
      <c r="C70" s="8"/>
      <c r="D70" s="7">
        <f>SQRT(D67*D67+D68*D68+D69*D69)</f>
        <v>1.6072917897973514E-2</v>
      </c>
      <c r="E70" s="8"/>
      <c r="F70" s="8"/>
      <c r="G70" s="8"/>
      <c r="H70" s="8"/>
      <c r="I70" s="8"/>
      <c r="J70" s="7">
        <f t="shared" si="137"/>
        <v>8.581572521642908</v>
      </c>
      <c r="K70" s="8"/>
      <c r="L70" s="8"/>
      <c r="M70" s="8"/>
      <c r="N70" s="9"/>
      <c r="P70" s="50"/>
      <c r="Q70" s="47"/>
      <c r="R70" s="53"/>
      <c r="S70" s="46">
        <f>SQRT(S67*S67+S68*S68+S69*S69)</f>
        <v>0</v>
      </c>
      <c r="T70" s="47"/>
      <c r="U70" s="47"/>
      <c r="V70" s="47"/>
      <c r="W70" s="47"/>
      <c r="X70" s="47"/>
      <c r="Y70" s="46" t="e">
        <f t="shared" si="138"/>
        <v>#DIV/0!</v>
      </c>
      <c r="Z70" s="47"/>
      <c r="AA70" s="47"/>
      <c r="AB70" s="47"/>
      <c r="AC70" s="49"/>
      <c r="AE70" s="50"/>
      <c r="AF70" s="47"/>
      <c r="AG70" s="53"/>
      <c r="AH70" s="46">
        <f>SQRT(AH67*AH67+AH68*AH68+AH69*AH69)</f>
        <v>7.2626549341985813E-2</v>
      </c>
      <c r="AI70" s="47"/>
      <c r="AJ70" s="47"/>
      <c r="AK70" s="47"/>
      <c r="AL70" s="47"/>
      <c r="AM70" s="47"/>
      <c r="AN70" s="46">
        <f t="shared" si="139"/>
        <v>16.003646823803837</v>
      </c>
      <c r="AO70" s="47"/>
      <c r="AP70" s="47"/>
      <c r="AQ70" s="47"/>
      <c r="AR70" s="49"/>
      <c r="AT70" s="50"/>
      <c r="AU70" s="47"/>
      <c r="AV70" s="53"/>
      <c r="AW70" s="46">
        <f>SQRT(AW67*AW67+AW68*AW68+AW69*AW69)</f>
        <v>2.8617641232928065E-2</v>
      </c>
      <c r="AX70" s="47"/>
      <c r="AY70" s="47"/>
      <c r="AZ70" s="47"/>
      <c r="BA70" s="47"/>
      <c r="BB70" s="47"/>
      <c r="BC70" s="46">
        <f t="shared" si="140"/>
        <v>17.802901852180351</v>
      </c>
      <c r="BD70" s="47"/>
      <c r="BE70" s="47"/>
      <c r="BF70" s="47"/>
      <c r="BG70" s="49"/>
    </row>
    <row r="71" spans="1:59" x14ac:dyDescent="0.3">
      <c r="A71" s="11"/>
      <c r="B71" s="8"/>
      <c r="C71" s="12" t="s">
        <v>21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9"/>
      <c r="P71" s="50"/>
      <c r="Q71" s="47"/>
      <c r="R71" s="53" t="s">
        <v>21</v>
      </c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9"/>
      <c r="AE71" s="50"/>
      <c r="AF71" s="47"/>
      <c r="AG71" s="53" t="s">
        <v>21</v>
      </c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9"/>
      <c r="AT71" s="50"/>
      <c r="AU71" s="47"/>
      <c r="AV71" s="53" t="s">
        <v>21</v>
      </c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9"/>
    </row>
    <row r="72" spans="1:59" x14ac:dyDescent="0.3">
      <c r="A72" s="11"/>
      <c r="B72" s="8"/>
      <c r="C72" s="8"/>
      <c r="D72" s="7">
        <v>9.9266743002849808E-3</v>
      </c>
      <c r="E72" s="7">
        <v>9.9255377856844601E-3</v>
      </c>
      <c r="F72" s="7">
        <v>1.5020761927505099E-4</v>
      </c>
      <c r="G72" s="7">
        <v>2.8647936917331002E-2</v>
      </c>
      <c r="H72" s="7">
        <v>-3.5221068954450901E-2</v>
      </c>
      <c r="I72" s="8"/>
      <c r="J72" s="7">
        <f>-(D67-D72)/D72*100</f>
        <v>7.7618015864792751</v>
      </c>
      <c r="K72" s="7">
        <f t="shared" ref="K72:K74" si="141">-(E67-E72)/E72*100</f>
        <v>7.7681096665684635</v>
      </c>
      <c r="L72" s="7">
        <f t="shared" ref="L72:L74" si="142">-(F67-F72)/F72*100</f>
        <v>-16.571280148545284</v>
      </c>
      <c r="M72" s="7">
        <f t="shared" ref="M72:M74" si="143">-(G67-G72)/G72*100</f>
        <v>30.968265540809291</v>
      </c>
      <c r="N72" s="10">
        <f t="shared" ref="N72:N74" si="144">-(H67-H72)/H72*100</f>
        <v>15.029471264618602</v>
      </c>
      <c r="P72" s="50"/>
      <c r="Q72" s="47"/>
      <c r="R72" s="47"/>
      <c r="S72" s="47"/>
      <c r="T72" s="47"/>
      <c r="U72" s="48"/>
      <c r="V72" s="47"/>
      <c r="W72" s="47"/>
      <c r="X72" s="47"/>
      <c r="Y72" s="46" t="e">
        <f>-(S67-S72)/S72*100</f>
        <v>#DIV/0!</v>
      </c>
      <c r="Z72" s="46" t="e">
        <f t="shared" ref="Z72:Z74" si="145">-(T67-T72)/T72*100</f>
        <v>#DIV/0!</v>
      </c>
      <c r="AA72" s="46" t="e">
        <f t="shared" ref="AA72:AA74" si="146">-(U67-U72)/U72*100</f>
        <v>#DIV/0!</v>
      </c>
      <c r="AB72" s="46" t="e">
        <f t="shared" ref="AB72:AB74" si="147">-(V67-V72)/V72*100</f>
        <v>#DIV/0!</v>
      </c>
      <c r="AC72" s="52" t="e">
        <f t="shared" ref="AC72:AC74" si="148">-(W67-W72)/W72*100</f>
        <v>#DIV/0!</v>
      </c>
      <c r="AE72" s="50"/>
      <c r="AF72" s="47"/>
      <c r="AG72" s="47"/>
      <c r="AH72" s="47">
        <v>5.19237697733127E-2</v>
      </c>
      <c r="AI72" s="47">
        <v>5.1917855160537901E-2</v>
      </c>
      <c r="AJ72" s="48">
        <v>-7.8369828466365798E-4</v>
      </c>
      <c r="AK72" s="47">
        <v>0.173434351962687</v>
      </c>
      <c r="AL72" s="47">
        <v>-0.15881512187566499</v>
      </c>
      <c r="AM72" s="47"/>
      <c r="AN72" s="46">
        <f>-(AH67-AH72)/AH72*100</f>
        <v>20.096159398368687</v>
      </c>
      <c r="AO72" s="46">
        <f t="shared" ref="AO72:AO74" si="149">-(AI67-AI72)/AI72*100</f>
        <v>20.095840593762318</v>
      </c>
      <c r="AP72" s="46">
        <f t="shared" ref="AP72:AP74" si="150">-(AJ67-AJ72)/AJ72*100</f>
        <v>21.507768299712133</v>
      </c>
      <c r="AQ72" s="46">
        <f t="shared" ref="AQ72:AQ74" si="151">-(AK67-AK72)/AK72*100</f>
        <v>28.620546825556325</v>
      </c>
      <c r="AR72" s="52">
        <f t="shared" ref="AR72:AR74" si="152">-(AL67-AL72)/AL72*100</f>
        <v>28.616434096746929</v>
      </c>
      <c r="AT72" s="50"/>
      <c r="AU72" s="47"/>
      <c r="AV72" s="47"/>
      <c r="AW72" s="47">
        <v>2.07719842494756E-2</v>
      </c>
      <c r="AX72" s="47">
        <v>2.0770928320357401E-2</v>
      </c>
      <c r="AY72" s="48">
        <v>-2.09443001877492E-4</v>
      </c>
      <c r="AZ72" s="47">
        <v>6.9373740785074606E-2</v>
      </c>
      <c r="BA72" s="47">
        <v>-6.3526048750266004E-2</v>
      </c>
      <c r="BB72" s="47"/>
      <c r="BC72" s="46">
        <f>-(AW67-AW72)/AW72*100</f>
        <v>20.344028329572243</v>
      </c>
      <c r="BD72" s="46">
        <f t="shared" ref="BD72:BD74" si="153">-(AX67-AX72)/AX72*100</f>
        <v>20.3424705762082</v>
      </c>
      <c r="BE72" s="46">
        <f t="shared" ref="BE72:BE74" si="154">-(AY67-AY72)/AY72*100</f>
        <v>37.51577504259982</v>
      </c>
      <c r="BF72" s="46">
        <f t="shared" ref="BF72:BF74" si="155">-(AZ67-AZ72)/AZ72*100</f>
        <v>27.83251496888909</v>
      </c>
      <c r="BG72" s="52">
        <f t="shared" ref="BG72:BG74" si="156">-(BA67-BA72)/BA72*100</f>
        <v>22.741203357280916</v>
      </c>
    </row>
    <row r="73" spans="1:59" x14ac:dyDescent="0.3">
      <c r="A73" s="11"/>
      <c r="B73" s="8"/>
      <c r="C73" s="8"/>
      <c r="D73" s="7">
        <v>1.04364065339854E-2</v>
      </c>
      <c r="E73" s="7">
        <v>1.04329765279272E-2</v>
      </c>
      <c r="F73" s="7">
        <v>-2.6754833270401201E-4</v>
      </c>
      <c r="G73" s="7">
        <v>3.5664338258924302E-2</v>
      </c>
      <c r="H73" s="7">
        <v>-2.8780284721979198E-2</v>
      </c>
      <c r="I73" s="8"/>
      <c r="J73" s="7">
        <f t="shared" ref="J73:J74" si="157">-(D68-D73)/D73*100</f>
        <v>9.9881384630042085</v>
      </c>
      <c r="K73" s="7">
        <f t="shared" si="141"/>
        <v>9.9886710870493634</v>
      </c>
      <c r="L73" s="7">
        <f t="shared" si="142"/>
        <v>9.1818495744098598</v>
      </c>
      <c r="M73" s="7">
        <f t="shared" si="143"/>
        <v>24.144421620555036</v>
      </c>
      <c r="N73" s="10">
        <f t="shared" si="144"/>
        <v>1.4725132595552495</v>
      </c>
      <c r="P73" s="50"/>
      <c r="Q73" s="47"/>
      <c r="R73" s="47"/>
      <c r="S73" s="47"/>
      <c r="T73" s="47"/>
      <c r="U73" s="48"/>
      <c r="V73" s="47"/>
      <c r="W73" s="47"/>
      <c r="X73" s="47"/>
      <c r="Y73" s="46" t="e">
        <f t="shared" ref="Y73:Y75" si="158">-(S68-S73)/S73*100</f>
        <v>#DIV/0!</v>
      </c>
      <c r="Z73" s="46" t="e">
        <f t="shared" si="145"/>
        <v>#DIV/0!</v>
      </c>
      <c r="AA73" s="46" t="e">
        <f t="shared" si="146"/>
        <v>#DIV/0!</v>
      </c>
      <c r="AB73" s="46" t="e">
        <f t="shared" si="147"/>
        <v>#DIV/0!</v>
      </c>
      <c r="AC73" s="52" t="e">
        <f t="shared" si="148"/>
        <v>#DIV/0!</v>
      </c>
      <c r="AE73" s="50"/>
      <c r="AF73" s="47"/>
      <c r="AG73" s="47"/>
      <c r="AH73" s="47">
        <v>4.8741661724652802E-2</v>
      </c>
      <c r="AI73" s="47">
        <v>4.8548592036448603E-2</v>
      </c>
      <c r="AJ73" s="48">
        <v>-4.3340280293237797E-3</v>
      </c>
      <c r="AK73" s="47">
        <v>0.121985190966269</v>
      </c>
      <c r="AL73" s="47">
        <v>-0.125966279043629</v>
      </c>
      <c r="AM73" s="47"/>
      <c r="AN73" s="46">
        <f t="shared" ref="AN73:AN75" si="159">-(AH68-AH73)/AH73*100</f>
        <v>13.826767459847014</v>
      </c>
      <c r="AO73" s="46">
        <f t="shared" si="149"/>
        <v>13.944793538112748</v>
      </c>
      <c r="AP73" s="46">
        <f t="shared" si="150"/>
        <v>0.11763569296078158</v>
      </c>
      <c r="AQ73" s="46">
        <f t="shared" si="151"/>
        <v>-3.3062448572607588</v>
      </c>
      <c r="AR73" s="52">
        <f t="shared" si="152"/>
        <v>1.7368667872980765</v>
      </c>
      <c r="AT73" s="50"/>
      <c r="AU73" s="47"/>
      <c r="AV73" s="47"/>
      <c r="AW73" s="47">
        <v>1.9542685841259101E-2</v>
      </c>
      <c r="AX73" s="47">
        <v>1.9462044457341801E-2</v>
      </c>
      <c r="AY73" s="48">
        <v>-1.7735262700617001E-3</v>
      </c>
      <c r="AZ73" s="47">
        <v>4.8794076386507602E-2</v>
      </c>
      <c r="BA73" s="47">
        <v>-5.03865116174518E-2</v>
      </c>
      <c r="BB73" s="47"/>
      <c r="BC73" s="46">
        <f t="shared" ref="BC73:BC75" si="160">-(AW68-AW73)/AW73*100</f>
        <v>16.216381341536838</v>
      </c>
      <c r="BD73" s="46">
        <f t="shared" si="153"/>
        <v>16.366941313508679</v>
      </c>
      <c r="BE73" s="46">
        <f t="shared" si="154"/>
        <v>-0.27488569180259848</v>
      </c>
      <c r="BF73" s="46">
        <f t="shared" si="155"/>
        <v>1.3888032437154343</v>
      </c>
      <c r="BG73" s="52">
        <f t="shared" si="156"/>
        <v>9.287285334289944</v>
      </c>
    </row>
    <row r="74" spans="1:59" ht="14.5" thickBot="1" x14ac:dyDescent="0.35">
      <c r="A74" s="14"/>
      <c r="B74" s="15"/>
      <c r="C74" s="15"/>
      <c r="D74" s="16">
        <v>1.00909195769677E-2</v>
      </c>
      <c r="E74" s="16">
        <v>1.00799630891745E-2</v>
      </c>
      <c r="F74" s="16">
        <v>-4.7010852971230002E-4</v>
      </c>
      <c r="G74" s="16">
        <v>2.4351658749496699E-2</v>
      </c>
      <c r="H74" s="16">
        <v>-2.73238286123011E-2</v>
      </c>
      <c r="I74" s="15"/>
      <c r="J74" s="16">
        <f t="shared" si="157"/>
        <v>7.9628783519373512</v>
      </c>
      <c r="K74" s="16">
        <f t="shared" si="141"/>
        <v>7.9815385162522183</v>
      </c>
      <c r="L74" s="16">
        <f t="shared" si="142"/>
        <v>-0.24892082063691809</v>
      </c>
      <c r="M74" s="16">
        <f t="shared" si="143"/>
        <v>-12.761374863360095</v>
      </c>
      <c r="N74" s="17">
        <f t="shared" si="144"/>
        <v>1.5972083607380234</v>
      </c>
      <c r="P74" s="55"/>
      <c r="Q74" s="56"/>
      <c r="R74" s="56"/>
      <c r="S74" s="56"/>
      <c r="T74" s="56"/>
      <c r="U74" s="56"/>
      <c r="V74" s="56"/>
      <c r="W74" s="56"/>
      <c r="X74" s="56"/>
      <c r="Y74" s="57" t="e">
        <f t="shared" si="158"/>
        <v>#DIV/0!</v>
      </c>
      <c r="Z74" s="57" t="e">
        <f t="shared" si="145"/>
        <v>#DIV/0!</v>
      </c>
      <c r="AA74" s="57" t="e">
        <f t="shared" si="146"/>
        <v>#DIV/0!</v>
      </c>
      <c r="AB74" s="57" t="e">
        <f t="shared" si="147"/>
        <v>#DIV/0!</v>
      </c>
      <c r="AC74" s="58" t="e">
        <f t="shared" si="148"/>
        <v>#DIV/0!</v>
      </c>
      <c r="AE74" s="55"/>
      <c r="AF74" s="56"/>
      <c r="AG74" s="56"/>
      <c r="AH74" s="56">
        <v>4.9938240122061599E-2</v>
      </c>
      <c r="AI74" s="56">
        <v>4.9857282406202803E-2</v>
      </c>
      <c r="AJ74" s="56">
        <v>2.8423964461034E-3</v>
      </c>
      <c r="AK74" s="56">
        <v>0.115451708328869</v>
      </c>
      <c r="AL74" s="56">
        <v>-0.120748908872786</v>
      </c>
      <c r="AM74" s="56"/>
      <c r="AN74" s="57">
        <f t="shared" si="159"/>
        <v>15.300318181131111</v>
      </c>
      <c r="AO74" s="57">
        <f t="shared" si="149"/>
        <v>15.384358555443534</v>
      </c>
      <c r="AP74" s="57">
        <f t="shared" si="150"/>
        <v>-7.480229248311038</v>
      </c>
      <c r="AQ74" s="57">
        <f t="shared" si="151"/>
        <v>-21.101400827313892</v>
      </c>
      <c r="AR74" s="58">
        <f t="shared" si="152"/>
        <v>8.4732732632906753</v>
      </c>
      <c r="AT74" s="55"/>
      <c r="AU74" s="56"/>
      <c r="AV74" s="56"/>
      <c r="AW74" s="56">
        <v>2.0027244689896698E-2</v>
      </c>
      <c r="AX74" s="56">
        <v>1.99945644243321E-2</v>
      </c>
      <c r="AY74" s="56">
        <v>1.14364476575083E-3</v>
      </c>
      <c r="AZ74" s="56">
        <v>4.6180683331547602E-2</v>
      </c>
      <c r="BA74" s="56">
        <v>-4.8299563549114397E-2</v>
      </c>
      <c r="BB74" s="56"/>
      <c r="BC74" s="57">
        <f t="shared" si="160"/>
        <v>16.881422146375336</v>
      </c>
      <c r="BD74" s="57">
        <f t="shared" si="153"/>
        <v>16.953099087981407</v>
      </c>
      <c r="BE74" s="57">
        <f t="shared" si="154"/>
        <v>-2.7093228035934382</v>
      </c>
      <c r="BF74" s="57">
        <f t="shared" si="155"/>
        <v>-8.5810771176841278</v>
      </c>
      <c r="BG74" s="58">
        <f t="shared" si="156"/>
        <v>5.7955700711455487</v>
      </c>
    </row>
    <row r="75" spans="1:59" ht="14.5" thickBot="1" x14ac:dyDescent="0.35">
      <c r="P75" s="41"/>
      <c r="Q75" s="41"/>
      <c r="R75" s="41"/>
      <c r="S75" s="46">
        <f>SQRT(S72*S72+S73*S73+S74*S74)</f>
        <v>0</v>
      </c>
      <c r="T75" s="41"/>
      <c r="U75" s="41"/>
      <c r="V75" s="41"/>
      <c r="W75" s="41"/>
      <c r="X75" s="41"/>
      <c r="Y75" s="57" t="e">
        <f t="shared" si="158"/>
        <v>#DIV/0!</v>
      </c>
      <c r="Z75" s="41"/>
      <c r="AA75" s="41"/>
      <c r="AB75" s="41"/>
      <c r="AC75" s="41"/>
      <c r="AE75" s="41"/>
      <c r="AF75" s="41"/>
      <c r="AG75" s="41"/>
      <c r="AH75" s="46">
        <f>SQRT(AH72*AH72+AH73*AH73+AH74*AH74)</f>
        <v>8.6980775356633538E-2</v>
      </c>
      <c r="AI75" s="41"/>
      <c r="AJ75" s="41"/>
      <c r="AK75" s="41"/>
      <c r="AL75" s="41"/>
      <c r="AM75" s="41"/>
      <c r="AN75" s="57">
        <f t="shared" si="159"/>
        <v>16.502757023943921</v>
      </c>
      <c r="AO75" s="41"/>
      <c r="AP75" s="41"/>
      <c r="AQ75" s="41"/>
      <c r="AR75" s="41"/>
      <c r="AT75" s="41"/>
      <c r="AU75" s="41"/>
      <c r="AV75" s="41"/>
      <c r="AW75" s="46">
        <f>SQRT(AW72*AW72+AW73*AW73+AW74*AW74)</f>
        <v>3.4849425094535015E-2</v>
      </c>
      <c r="AX75" s="41"/>
      <c r="AY75" s="41"/>
      <c r="AZ75" s="41"/>
      <c r="BA75" s="41"/>
      <c r="BB75" s="41"/>
      <c r="BC75" s="57">
        <f t="shared" si="160"/>
        <v>17.882027737049242</v>
      </c>
      <c r="BD75" s="41"/>
      <c r="BE75" s="41"/>
      <c r="BF75" s="41"/>
      <c r="BG75" s="41"/>
    </row>
    <row r="76" spans="1:59" x14ac:dyDescent="0.3">
      <c r="P76" s="40" t="s">
        <v>22</v>
      </c>
      <c r="Q76" s="41">
        <v>998</v>
      </c>
      <c r="R76" s="42" t="s">
        <v>0</v>
      </c>
      <c r="S76" s="42" t="s">
        <v>9</v>
      </c>
      <c r="T76" s="42" t="s">
        <v>10</v>
      </c>
      <c r="U76" s="42" t="s">
        <v>11</v>
      </c>
      <c r="V76" s="42" t="s">
        <v>12</v>
      </c>
      <c r="W76" s="42" t="s">
        <v>13</v>
      </c>
      <c r="X76" s="43"/>
      <c r="Y76" s="43"/>
      <c r="Z76" s="43"/>
      <c r="AA76" s="43"/>
      <c r="AB76" s="43"/>
      <c r="AC76" s="44"/>
      <c r="AE76" s="40" t="s">
        <v>22</v>
      </c>
      <c r="AF76" s="41">
        <v>998</v>
      </c>
      <c r="AG76" s="42" t="s">
        <v>0</v>
      </c>
      <c r="AH76" s="42" t="s">
        <v>9</v>
      </c>
      <c r="AI76" s="42" t="s">
        <v>10</v>
      </c>
      <c r="AJ76" s="42" t="s">
        <v>11</v>
      </c>
      <c r="AK76" s="42" t="s">
        <v>12</v>
      </c>
      <c r="AL76" s="42" t="s">
        <v>13</v>
      </c>
      <c r="AM76" s="43"/>
      <c r="AN76" s="43"/>
      <c r="AO76" s="43"/>
      <c r="AP76" s="43"/>
      <c r="AQ76" s="43"/>
      <c r="AR76" s="44"/>
      <c r="AT76" s="40" t="s">
        <v>22</v>
      </c>
      <c r="AU76" s="41">
        <v>998</v>
      </c>
      <c r="AV76" s="42" t="s">
        <v>0</v>
      </c>
      <c r="AW76" s="42" t="s">
        <v>9</v>
      </c>
      <c r="AX76" s="42" t="s">
        <v>10</v>
      </c>
      <c r="AY76" s="42" t="s">
        <v>11</v>
      </c>
      <c r="AZ76" s="42" t="s">
        <v>12</v>
      </c>
      <c r="BA76" s="42" t="s">
        <v>13</v>
      </c>
      <c r="BB76" s="43"/>
      <c r="BC76" s="43"/>
      <c r="BD76" s="43"/>
      <c r="BE76" s="43"/>
      <c r="BF76" s="43"/>
      <c r="BG76" s="44"/>
    </row>
    <row r="77" spans="1:59" x14ac:dyDescent="0.3">
      <c r="P77" s="45" t="s">
        <v>8</v>
      </c>
      <c r="Q77" s="46">
        <v>8</v>
      </c>
      <c r="R77" s="47"/>
      <c r="S77" s="47">
        <v>0.101183648114824</v>
      </c>
      <c r="T77" s="47">
        <v>0.101177307741818</v>
      </c>
      <c r="U77" s="48">
        <v>-1.1327152961012599E-3</v>
      </c>
      <c r="V77" s="47">
        <v>0.32675009186308102</v>
      </c>
      <c r="W77" s="47">
        <v>-0.30196382535988298</v>
      </c>
      <c r="X77" s="47"/>
      <c r="Y77" s="47"/>
      <c r="Z77" s="47"/>
      <c r="AA77" s="47"/>
      <c r="AB77" s="47"/>
      <c r="AC77" s="49"/>
      <c r="AE77" s="45" t="s">
        <v>8</v>
      </c>
      <c r="AF77" s="46">
        <v>8</v>
      </c>
      <c r="AG77" s="47"/>
      <c r="AH77" s="47">
        <v>5.1580688160601899E-2</v>
      </c>
      <c r="AI77" s="47">
        <v>5.1577911428695403E-2</v>
      </c>
      <c r="AJ77" s="48">
        <v>-5.3520442347760504E-4</v>
      </c>
      <c r="AK77" s="47">
        <v>0.17074630438185401</v>
      </c>
      <c r="AL77" s="47">
        <v>-0.15674305241644301</v>
      </c>
      <c r="AM77" s="47"/>
      <c r="AN77" s="47"/>
      <c r="AO77" s="47"/>
      <c r="AP77" s="47"/>
      <c r="AQ77" s="47"/>
      <c r="AR77" s="49"/>
      <c r="AT77" s="45" t="s">
        <v>8</v>
      </c>
      <c r="AU77" s="46">
        <v>9</v>
      </c>
      <c r="AV77" s="47"/>
      <c r="AW77" s="47">
        <v>2.0791676599989199E-2</v>
      </c>
      <c r="AX77" s="47">
        <v>2.07900226897164E-2</v>
      </c>
      <c r="AY77" s="48">
        <v>-2.6224492295496898E-4</v>
      </c>
      <c r="AZ77" s="47">
        <v>6.9198289760469101E-2</v>
      </c>
      <c r="BA77" s="47">
        <v>-6.3391225532961601E-2</v>
      </c>
      <c r="BB77" s="47"/>
      <c r="BC77" s="47"/>
      <c r="BD77" s="47"/>
      <c r="BE77" s="47"/>
      <c r="BF77" s="47"/>
      <c r="BG77" s="49"/>
    </row>
    <row r="78" spans="1:59" x14ac:dyDescent="0.3">
      <c r="P78" s="45" t="s">
        <v>6</v>
      </c>
      <c r="Q78" s="46">
        <v>0.01</v>
      </c>
      <c r="R78" s="47"/>
      <c r="S78" s="47">
        <v>9.5588159393214106E-2</v>
      </c>
      <c r="T78" s="47">
        <v>9.5187133864733001E-2</v>
      </c>
      <c r="U78" s="48">
        <v>-8.7467572734067807E-3</v>
      </c>
      <c r="V78" s="47">
        <v>0.23480207988375301</v>
      </c>
      <c r="W78" s="47">
        <v>-0.23990803935069399</v>
      </c>
      <c r="X78" s="47"/>
      <c r="Y78" s="47"/>
      <c r="Z78" s="47"/>
      <c r="AA78" s="47"/>
      <c r="AB78" s="47"/>
      <c r="AC78" s="49"/>
      <c r="AE78" s="45" t="s">
        <v>6</v>
      </c>
      <c r="AF78" s="46">
        <v>0.01</v>
      </c>
      <c r="AG78" s="47"/>
      <c r="AH78" s="47">
        <v>4.8581696417272502E-2</v>
      </c>
      <c r="AI78" s="47">
        <v>4.8380369707399701E-2</v>
      </c>
      <c r="AJ78" s="48">
        <v>-4.4182636584238003E-3</v>
      </c>
      <c r="AK78" s="47">
        <v>0.120788983872174</v>
      </c>
      <c r="AL78" s="47">
        <v>-0.124378842508463</v>
      </c>
      <c r="AM78" s="47"/>
      <c r="AN78" s="47"/>
      <c r="AO78" s="47"/>
      <c r="AP78" s="47"/>
      <c r="AQ78" s="47"/>
      <c r="AR78" s="49"/>
      <c r="AT78" s="45" t="s">
        <v>6</v>
      </c>
      <c r="AU78" s="46">
        <v>0.01</v>
      </c>
      <c r="AV78" s="47"/>
      <c r="AW78" s="47">
        <v>1.9575298051687499E-2</v>
      </c>
      <c r="AX78" s="47">
        <v>1.9492975103702102E-2</v>
      </c>
      <c r="AY78" s="48">
        <v>-1.7933810021440501E-3</v>
      </c>
      <c r="AZ78" s="47">
        <v>4.87165632219453E-2</v>
      </c>
      <c r="BA78" s="47">
        <v>-5.0283280530383501E-2</v>
      </c>
      <c r="BB78" s="47"/>
      <c r="BC78" s="47"/>
      <c r="BD78" s="47"/>
      <c r="BE78" s="47"/>
      <c r="BF78" s="47"/>
      <c r="BG78" s="49"/>
    </row>
    <row r="79" spans="1:59" x14ac:dyDescent="0.3">
      <c r="P79" s="45" t="s">
        <v>7</v>
      </c>
      <c r="Q79" s="46">
        <v>0.1</v>
      </c>
      <c r="R79" s="47"/>
      <c r="S79" s="47">
        <v>9.80339387073762E-2</v>
      </c>
      <c r="T79" s="47">
        <v>9.7866714508930003E-2</v>
      </c>
      <c r="U79" s="47">
        <v>5.7235766535598401E-3</v>
      </c>
      <c r="V79" s="47">
        <v>0.22310048704400501</v>
      </c>
      <c r="W79" s="47">
        <v>-0.23405375719366101</v>
      </c>
      <c r="X79" s="47"/>
      <c r="Y79" s="47"/>
      <c r="Z79" s="47"/>
      <c r="AA79" s="47"/>
      <c r="AB79" s="47"/>
      <c r="AC79" s="49"/>
      <c r="AE79" s="45" t="s">
        <v>7</v>
      </c>
      <c r="AF79" s="46">
        <v>0.05</v>
      </c>
      <c r="AG79" s="47"/>
      <c r="AH79" s="47">
        <v>4.9796549654355801E-2</v>
      </c>
      <c r="AI79" s="47">
        <v>4.9714353349717903E-2</v>
      </c>
      <c r="AJ79" s="47">
        <v>2.8599700169956101E-3</v>
      </c>
      <c r="AK79" s="47">
        <v>0.114438082409676</v>
      </c>
      <c r="AL79" s="47">
        <v>-0.119785199796192</v>
      </c>
      <c r="AM79" s="47"/>
      <c r="AN79" s="47"/>
      <c r="AO79" s="47"/>
      <c r="AP79" s="47"/>
      <c r="AQ79" s="47"/>
      <c r="AR79" s="49"/>
      <c r="AT79" s="45" t="s">
        <v>7</v>
      </c>
      <c r="AU79" s="46">
        <v>0.02</v>
      </c>
      <c r="AV79" s="47"/>
      <c r="AW79" s="47">
        <v>2.0015032918526601E-2</v>
      </c>
      <c r="AX79" s="47">
        <v>1.99760257128033E-2</v>
      </c>
      <c r="AY79" s="47">
        <v>1.2489753604970301E-3</v>
      </c>
      <c r="AZ79" s="47">
        <v>4.61150868576512E-2</v>
      </c>
      <c r="BA79" s="47">
        <v>-4.8237260608725997E-2</v>
      </c>
      <c r="BB79" s="47"/>
      <c r="BC79" s="47"/>
      <c r="BD79" s="47"/>
      <c r="BE79" s="47"/>
      <c r="BF79" s="47"/>
      <c r="BG79" s="49"/>
    </row>
    <row r="80" spans="1:59" ht="14.5" x14ac:dyDescent="0.3">
      <c r="P80" s="50"/>
      <c r="Q80" s="47"/>
      <c r="R80" s="46"/>
      <c r="S80" s="46">
        <f>SQRT(S77*S77+S78*S78+S79*S79)</f>
        <v>0.17025240086556379</v>
      </c>
      <c r="T80" s="46"/>
      <c r="U80" s="46"/>
      <c r="V80" s="47"/>
      <c r="W80" s="47"/>
      <c r="X80" s="47"/>
      <c r="Y80" s="51" t="s">
        <v>20</v>
      </c>
      <c r="Z80" s="51"/>
      <c r="AA80" s="51"/>
      <c r="AB80" s="46"/>
      <c r="AC80" s="52"/>
      <c r="AE80" s="50"/>
      <c r="AF80" s="47"/>
      <c r="AG80" s="46"/>
      <c r="AH80" s="46">
        <f>SQRT(AH77*AH77+AH78*AH78+AH79*AH79)</f>
        <v>8.6605109406893574E-2</v>
      </c>
      <c r="AI80" s="46"/>
      <c r="AJ80" s="46"/>
      <c r="AK80" s="47"/>
      <c r="AL80" s="47"/>
      <c r="AM80" s="47"/>
      <c r="AN80" s="51" t="s">
        <v>20</v>
      </c>
      <c r="AO80" s="51"/>
      <c r="AP80" s="51"/>
      <c r="AQ80" s="46"/>
      <c r="AR80" s="52"/>
      <c r="AT80" s="50"/>
      <c r="AU80" s="47"/>
      <c r="AV80" s="46"/>
      <c r="AW80" s="46">
        <f>SQRT(AW77*AW77+AW78*AW78+AW79*AW79)</f>
        <v>3.4872448327879738E-2</v>
      </c>
      <c r="AX80" s="46"/>
      <c r="AY80" s="46"/>
      <c r="AZ80" s="47"/>
      <c r="BA80" s="47"/>
      <c r="BB80" s="47"/>
      <c r="BC80" s="51" t="s">
        <v>20</v>
      </c>
      <c r="BD80" s="51"/>
      <c r="BE80" s="51"/>
      <c r="BF80" s="46"/>
      <c r="BG80" s="52"/>
    </row>
    <row r="81" spans="16:59" x14ac:dyDescent="0.3">
      <c r="P81" s="50"/>
      <c r="Q81" s="47"/>
      <c r="R81" s="53" t="s">
        <v>14</v>
      </c>
      <c r="S81" s="53"/>
      <c r="T81" s="53"/>
      <c r="U81" s="53"/>
      <c r="V81" s="53"/>
      <c r="W81" s="53"/>
      <c r="X81" s="47"/>
      <c r="Y81" s="53" t="s">
        <v>1</v>
      </c>
      <c r="Z81" s="53" t="s">
        <v>2</v>
      </c>
      <c r="AA81" s="53" t="s">
        <v>3</v>
      </c>
      <c r="AB81" s="53" t="s">
        <v>4</v>
      </c>
      <c r="AC81" s="54" t="s">
        <v>5</v>
      </c>
      <c r="AE81" s="50"/>
      <c r="AF81" s="47"/>
      <c r="AG81" s="53" t="s">
        <v>14</v>
      </c>
      <c r="AH81" s="53"/>
      <c r="AI81" s="53"/>
      <c r="AJ81" s="53"/>
      <c r="AK81" s="53"/>
      <c r="AL81" s="53"/>
      <c r="AM81" s="47"/>
      <c r="AN81" s="53" t="s">
        <v>1</v>
      </c>
      <c r="AO81" s="53" t="s">
        <v>2</v>
      </c>
      <c r="AP81" s="53" t="s">
        <v>3</v>
      </c>
      <c r="AQ81" s="53" t="s">
        <v>4</v>
      </c>
      <c r="AR81" s="54" t="s">
        <v>5</v>
      </c>
      <c r="AT81" s="50"/>
      <c r="AU81" s="47"/>
      <c r="AV81" s="53" t="s">
        <v>14</v>
      </c>
      <c r="AW81" s="53"/>
      <c r="AX81" s="53"/>
      <c r="AY81" s="53"/>
      <c r="AZ81" s="53"/>
      <c r="BA81" s="53"/>
      <c r="BB81" s="47"/>
      <c r="BC81" s="53" t="s">
        <v>1</v>
      </c>
      <c r="BD81" s="53" t="s">
        <v>2</v>
      </c>
      <c r="BE81" s="53" t="s">
        <v>3</v>
      </c>
      <c r="BF81" s="53" t="s">
        <v>4</v>
      </c>
      <c r="BG81" s="54" t="s">
        <v>5</v>
      </c>
    </row>
    <row r="82" spans="16:59" x14ac:dyDescent="0.3">
      <c r="P82" s="50"/>
      <c r="Q82" s="47"/>
      <c r="R82" s="47"/>
      <c r="S82" s="47">
        <v>7.8125684739377699E-2</v>
      </c>
      <c r="T82" s="47">
        <v>7.8119304116159902E-2</v>
      </c>
      <c r="U82" s="48">
        <v>-9.9846902984692711E-4</v>
      </c>
      <c r="V82" s="47">
        <v>0.21197403354619199</v>
      </c>
      <c r="W82" s="47">
        <v>-0.23379078750236201</v>
      </c>
      <c r="X82" s="47"/>
      <c r="Y82" s="46">
        <f>(S77-S82)/S77*100</f>
        <v>22.788230909879768</v>
      </c>
      <c r="Z82" s="46">
        <f t="shared" ref="Z82:Z84" si="161">(T77-T82)/T77*100</f>
        <v>22.789698738077714</v>
      </c>
      <c r="AA82" s="46">
        <f t="shared" ref="AA82:AA84" si="162">(U77-U82)/U77*100</f>
        <v>11.851721850706937</v>
      </c>
      <c r="AB82" s="46">
        <f t="shared" ref="AB82:AB84" si="163">(V77-V82)/V77*100</f>
        <v>35.126557321668315</v>
      </c>
      <c r="AC82" s="52">
        <f t="shared" ref="AC82:AC84" si="164">(W77-W82)/W77*100</f>
        <v>22.576557896056514</v>
      </c>
      <c r="AE82" s="50"/>
      <c r="AF82" s="47"/>
      <c r="AG82" s="47"/>
      <c r="AH82" s="47">
        <v>4.0312557250316398E-2</v>
      </c>
      <c r="AI82" s="47">
        <v>4.0310217642553797E-2</v>
      </c>
      <c r="AJ82" s="48">
        <v>-4.3431056858215199E-4</v>
      </c>
      <c r="AK82" s="47">
        <v>0.12025262348028801</v>
      </c>
      <c r="AL82" s="47">
        <v>-0.121789650614804</v>
      </c>
      <c r="AM82" s="47"/>
      <c r="AN82" s="46">
        <f>(AH77-AH82)/AH77*100</f>
        <v>21.84563896317356</v>
      </c>
      <c r="AO82" s="46">
        <f t="shared" ref="AO82:AO84" si="165">(AI77-AI82)/AI77*100</f>
        <v>21.845967535383405</v>
      </c>
      <c r="AP82" s="46">
        <f t="shared" ref="AP82:AP84" si="166">(AJ77-AJ82)/AJ77*100</f>
        <v>18.851461323857094</v>
      </c>
      <c r="AQ82" s="46">
        <f t="shared" ref="AQ82:AQ84" si="167">(AK77-AK82)/AK77*100</f>
        <v>29.572341893059555</v>
      </c>
      <c r="AR82" s="52">
        <f t="shared" ref="AR82:AR84" si="168">(AL77-AL82)/AL77*100</f>
        <v>22.299809313891004</v>
      </c>
      <c r="AT82" s="50"/>
      <c r="AU82" s="47"/>
      <c r="AV82" s="47"/>
      <c r="AW82" s="47">
        <v>1.6405770447495902E-2</v>
      </c>
      <c r="AX82" s="47">
        <v>1.6405573502361701E-2</v>
      </c>
      <c r="AY82" s="48">
        <v>-8.0386780858616996E-5</v>
      </c>
      <c r="AZ82" s="47">
        <v>4.3164249730593497E-2</v>
      </c>
      <c r="BA82" s="47">
        <v>-5.4267273184210998E-2</v>
      </c>
      <c r="BB82" s="47"/>
      <c r="BC82" s="46">
        <f>(AW77-AW82)/AW77*100</f>
        <v>21.0945285311699</v>
      </c>
      <c r="BD82" s="46">
        <f t="shared" ref="BD82:BD84" si="169">(AX77-AX82)/AX77*100</f>
        <v>21.089198664143012</v>
      </c>
      <c r="BE82" s="46">
        <f t="shared" ref="BE82:BE84" si="170">(AY77-AY82)/AY77*100</f>
        <v>69.34667792504014</v>
      </c>
      <c r="BF82" s="46">
        <f t="shared" ref="BF82:BF84" si="171">(AZ77-AZ82)/AZ77*100</f>
        <v>37.622374945960104</v>
      </c>
      <c r="BG82" s="52">
        <f t="shared" ref="BG82:BG84" si="172">(BA77-BA82)/BA77*100</f>
        <v>14.393084014453091</v>
      </c>
    </row>
    <row r="83" spans="16:59" x14ac:dyDescent="0.3">
      <c r="P83" s="50"/>
      <c r="Q83" s="47"/>
      <c r="R83" s="47"/>
      <c r="S83" s="47">
        <v>7.6239058054520803E-2</v>
      </c>
      <c r="T83" s="47">
        <v>7.5682455698891093E-2</v>
      </c>
      <c r="U83" s="48">
        <v>-9.1956442094057195E-3</v>
      </c>
      <c r="V83" s="47">
        <v>0.22140760310736299</v>
      </c>
      <c r="W83" s="47">
        <v>-0.22007869890248699</v>
      </c>
      <c r="X83" s="47"/>
      <c r="Y83" s="46">
        <f t="shared" ref="Y83:Y85" si="173">(S78-S83)/S78*100</f>
        <v>20.242152858178073</v>
      </c>
      <c r="Z83" s="46">
        <f t="shared" si="161"/>
        <v>20.49087662788471</v>
      </c>
      <c r="AA83" s="46">
        <f t="shared" si="162"/>
        <v>-5.1320383310934332</v>
      </c>
      <c r="AB83" s="46">
        <f t="shared" si="163"/>
        <v>5.7045818261156072</v>
      </c>
      <c r="AC83" s="52">
        <f t="shared" si="164"/>
        <v>8.2653922319046451</v>
      </c>
      <c r="AE83" s="50"/>
      <c r="AF83" s="47"/>
      <c r="AG83" s="47"/>
      <c r="AH83" s="47">
        <v>3.94008148453018E-2</v>
      </c>
      <c r="AI83" s="47">
        <v>3.9146034822241799E-2</v>
      </c>
      <c r="AJ83" s="48">
        <v>-4.4734961908541003E-3</v>
      </c>
      <c r="AK83" s="47">
        <v>0.115269571786111</v>
      </c>
      <c r="AL83" s="47">
        <v>-0.11337521133184</v>
      </c>
      <c r="AM83" s="47"/>
      <c r="AN83" s="46">
        <f t="shared" ref="AN83:AN85" si="174">(AH78-AH83)/AH78*100</f>
        <v>18.897820061932986</v>
      </c>
      <c r="AO83" s="46">
        <f t="shared" si="165"/>
        <v>19.086945678601388</v>
      </c>
      <c r="AP83" s="46">
        <f t="shared" si="166"/>
        <v>-1.2500958906106581</v>
      </c>
      <c r="AQ83" s="46">
        <f t="shared" si="167"/>
        <v>4.5694664439796684</v>
      </c>
      <c r="AR83" s="52">
        <f t="shared" si="168"/>
        <v>8.8468673246209732</v>
      </c>
      <c r="AT83" s="50"/>
      <c r="AU83" s="47"/>
      <c r="AV83" s="47"/>
      <c r="AW83" s="47">
        <v>1.5810597931130599E-2</v>
      </c>
      <c r="AX83" s="47">
        <v>1.57068740954034E-2</v>
      </c>
      <c r="AY83" s="48">
        <v>-1.80806888447831E-3</v>
      </c>
      <c r="AZ83" s="47">
        <v>4.78182515941998E-2</v>
      </c>
      <c r="BA83" s="47">
        <v>-4.8945449614851297E-2</v>
      </c>
      <c r="BB83" s="47"/>
      <c r="BC83" s="46">
        <f t="shared" ref="BC83:BC85" si="175">(AW78-AW83)/AW78*100</f>
        <v>19.23189169644527</v>
      </c>
      <c r="BD83" s="46">
        <f t="shared" si="169"/>
        <v>19.422899727500532</v>
      </c>
      <c r="BE83" s="46">
        <f t="shared" si="170"/>
        <v>-0.81900512588791896</v>
      </c>
      <c r="BF83" s="46">
        <f t="shared" si="171"/>
        <v>1.8439552553264651</v>
      </c>
      <c r="BG83" s="52">
        <f t="shared" si="172"/>
        <v>2.6605879756071684</v>
      </c>
    </row>
    <row r="84" spans="16:59" x14ac:dyDescent="0.3">
      <c r="P84" s="50"/>
      <c r="Q84" s="47"/>
      <c r="R84" s="47"/>
      <c r="S84" s="47">
        <v>7.9935895127760406E-2</v>
      </c>
      <c r="T84" s="47">
        <v>7.9690886133818598E-2</v>
      </c>
      <c r="U84" s="48">
        <v>6.2537986122893699E-3</v>
      </c>
      <c r="V84" s="47">
        <v>0.25070074077522297</v>
      </c>
      <c r="W84" s="47">
        <v>-0.20780670863334699</v>
      </c>
      <c r="X84" s="47"/>
      <c r="Y84" s="46">
        <f t="shared" si="173"/>
        <v>18.46099811784271</v>
      </c>
      <c r="Z84" s="46">
        <f t="shared" si="161"/>
        <v>18.572022639477616</v>
      </c>
      <c r="AA84" s="46">
        <f t="shared" si="162"/>
        <v>-9.2638220962717863</v>
      </c>
      <c r="AB84" s="46">
        <f t="shared" si="163"/>
        <v>-12.371220743132671</v>
      </c>
      <c r="AC84" s="52">
        <f t="shared" si="164"/>
        <v>11.214111183268317</v>
      </c>
      <c r="AE84" s="50"/>
      <c r="AF84" s="47"/>
      <c r="AG84" s="47"/>
      <c r="AH84" s="47">
        <v>4.0903276522873802E-2</v>
      </c>
      <c r="AI84" s="47">
        <v>4.0796791728062803E-2</v>
      </c>
      <c r="AJ84" s="48">
        <v>2.9495448807824701E-3</v>
      </c>
      <c r="AK84" s="47">
        <v>0.12492160907477901</v>
      </c>
      <c r="AL84" s="47">
        <v>-0.111158816259911</v>
      </c>
      <c r="AM84" s="47"/>
      <c r="AN84" s="46">
        <f t="shared" si="174"/>
        <v>17.859215534432288</v>
      </c>
      <c r="AO84" s="46">
        <f t="shared" si="165"/>
        <v>17.937599547808862</v>
      </c>
      <c r="AP84" s="46">
        <f t="shared" si="166"/>
        <v>-3.1320210790516652</v>
      </c>
      <c r="AQ84" s="46">
        <f t="shared" si="167"/>
        <v>-9.1608723637758214</v>
      </c>
      <c r="AR84" s="52">
        <f t="shared" si="168"/>
        <v>7.2015437223950167</v>
      </c>
      <c r="AT84" s="50"/>
      <c r="AU84" s="47"/>
      <c r="AV84" s="47"/>
      <c r="AW84" s="47">
        <v>1.63331159423276E-2</v>
      </c>
      <c r="AX84" s="47">
        <v>1.62830369931776E-2</v>
      </c>
      <c r="AY84" s="48">
        <v>1.27803860048426E-3</v>
      </c>
      <c r="AZ84" s="47">
        <v>4.5563919058262702E-2</v>
      </c>
      <c r="BA84" s="47">
        <v>-4.0989348723589697E-2</v>
      </c>
      <c r="BB84" s="47"/>
      <c r="BC84" s="46">
        <f t="shared" si="175"/>
        <v>18.395757784594458</v>
      </c>
      <c r="BD84" s="46">
        <f t="shared" si="169"/>
        <v>18.48710435559132</v>
      </c>
      <c r="BE84" s="46">
        <f t="shared" si="170"/>
        <v>-2.3269666405319795</v>
      </c>
      <c r="BF84" s="46">
        <f t="shared" si="171"/>
        <v>1.1952006099215464</v>
      </c>
      <c r="BG84" s="52">
        <f t="shared" si="172"/>
        <v>15.02554621400945</v>
      </c>
    </row>
    <row r="85" spans="16:59" x14ac:dyDescent="0.3">
      <c r="P85" s="50"/>
      <c r="Q85" s="47"/>
      <c r="R85" s="53"/>
      <c r="S85" s="46">
        <f>SQRT(S82*S82+S83*S83+S84*S84)</f>
        <v>0.13529879496475028</v>
      </c>
      <c r="T85" s="47"/>
      <c r="U85" s="47"/>
      <c r="V85" s="47"/>
      <c r="W85" s="47"/>
      <c r="X85" s="47"/>
      <c r="Y85" s="46">
        <f t="shared" si="173"/>
        <v>20.530462844053449</v>
      </c>
      <c r="Z85" s="47"/>
      <c r="AA85" s="47"/>
      <c r="AB85" s="47"/>
      <c r="AC85" s="49"/>
      <c r="AE85" s="50"/>
      <c r="AF85" s="47"/>
      <c r="AG85" s="53"/>
      <c r="AH85" s="46">
        <f>SQRT(AH82*AH82+AH83*AH83+AH84*AH84)</f>
        <v>6.9646281399946053E-2</v>
      </c>
      <c r="AI85" s="47"/>
      <c r="AJ85" s="47"/>
      <c r="AK85" s="47"/>
      <c r="AL85" s="47"/>
      <c r="AM85" s="47"/>
      <c r="AN85" s="46">
        <f t="shared" si="174"/>
        <v>19.581786944313514</v>
      </c>
      <c r="AO85" s="47"/>
      <c r="AP85" s="47"/>
      <c r="AQ85" s="47"/>
      <c r="AR85" s="49"/>
      <c r="AT85" s="50"/>
      <c r="AU85" s="47"/>
      <c r="AV85" s="53"/>
      <c r="AW85" s="46">
        <f>SQRT(AW82*AW82+AW83*AW83+AW84*AW84)</f>
        <v>2.8033818635735609E-2</v>
      </c>
      <c r="AX85" s="47"/>
      <c r="AY85" s="47"/>
      <c r="AZ85" s="47"/>
      <c r="BA85" s="47"/>
      <c r="BB85" s="47"/>
      <c r="BC85" s="46">
        <f t="shared" si="175"/>
        <v>19.610408847252629</v>
      </c>
      <c r="BD85" s="47"/>
      <c r="BE85" s="47"/>
      <c r="BF85" s="47"/>
      <c r="BG85" s="49"/>
    </row>
    <row r="86" spans="16:59" x14ac:dyDescent="0.3">
      <c r="P86" s="50"/>
      <c r="Q86" s="47"/>
      <c r="R86" s="53" t="s">
        <v>21</v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9"/>
      <c r="AE86" s="50"/>
      <c r="AF86" s="47"/>
      <c r="AG86" s="53" t="s">
        <v>21</v>
      </c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9"/>
      <c r="AT86" s="50"/>
      <c r="AU86" s="47"/>
      <c r="AV86" s="53" t="s">
        <v>21</v>
      </c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9"/>
    </row>
    <row r="87" spans="16:59" x14ac:dyDescent="0.3">
      <c r="P87" s="50"/>
      <c r="Q87" s="47"/>
      <c r="R87" s="47"/>
      <c r="S87" s="47">
        <v>0.103859921247378</v>
      </c>
      <c r="T87" s="47">
        <v>0.10385464160178701</v>
      </c>
      <c r="U87" s="48">
        <v>-1.04721500938746E-3</v>
      </c>
      <c r="V87" s="47">
        <v>0.346868703925373</v>
      </c>
      <c r="W87" s="47">
        <v>-0.31763024375132998</v>
      </c>
      <c r="X87" s="47"/>
      <c r="Y87" s="46">
        <f>-(S82-S87)/S87*100</f>
        <v>24.777831716919366</v>
      </c>
      <c r="Z87" s="46">
        <f t="shared" ref="Z87:Z89" si="176">-(T82-T87)/T87*100</f>
        <v>24.780151458521122</v>
      </c>
      <c r="AA87" s="46">
        <f t="shared" ref="AA87:AA89" si="177">-(U82-U87)/U87*100</f>
        <v>4.6548205577234345</v>
      </c>
      <c r="AB87" s="46">
        <f t="shared" ref="AB87:AB89" si="178">-(V82-V87)/V87*100</f>
        <v>38.889259495778234</v>
      </c>
      <c r="AC87" s="52">
        <f t="shared" ref="AC87:AC89" si="179">-(W82-W87)/W87*100</f>
        <v>26.395300163735403</v>
      </c>
      <c r="AE87" s="50"/>
      <c r="AF87" s="47"/>
      <c r="AG87" s="47"/>
      <c r="AH87" s="47">
        <v>5.1929960623689E-2</v>
      </c>
      <c r="AI87" s="47">
        <v>5.19273208008936E-2</v>
      </c>
      <c r="AJ87" s="48">
        <v>-5.2360750469373205E-4</v>
      </c>
      <c r="AK87" s="47">
        <v>0.173434351962687</v>
      </c>
      <c r="AL87" s="47">
        <v>-0.15881512187566499</v>
      </c>
      <c r="AM87" s="47"/>
      <c r="AN87" s="46">
        <f>-(AH82-AH87)/AH87*100</f>
        <v>22.371292475182557</v>
      </c>
      <c r="AO87" s="46">
        <f t="shared" ref="AO87:AO89" si="180">-(AI82-AI87)/AI87*100</f>
        <v>22.371851617154658</v>
      </c>
      <c r="AP87" s="46">
        <f t="shared" ref="AP87:AP89" si="181">-(AJ82-AJ87)/AJ87*100</f>
        <v>17.054174226133664</v>
      </c>
      <c r="AQ87" s="46">
        <f t="shared" ref="AQ87:AQ89" si="182">-(AK82-AK87)/AK87*100</f>
        <v>30.663895520444882</v>
      </c>
      <c r="AR87" s="52">
        <f t="shared" ref="AR87:AR89" si="183">-(AL82-AL87)/AL87*100</f>
        <v>23.31356789175776</v>
      </c>
      <c r="AT87" s="50"/>
      <c r="AU87" s="47"/>
      <c r="AV87" s="47"/>
      <c r="AW87" s="47">
        <v>2.08143817081997E-2</v>
      </c>
      <c r="AX87" s="47">
        <v>2.0812739067793101E-2</v>
      </c>
      <c r="AY87" s="48">
        <v>-2.6149262053721601E-4</v>
      </c>
      <c r="AZ87" s="47">
        <v>6.9373740785074606E-2</v>
      </c>
      <c r="BA87" s="47">
        <v>-6.3526048750266004E-2</v>
      </c>
      <c r="BB87" s="47"/>
      <c r="BC87" s="46">
        <f>-(AW82-AW87)/AW87*100</f>
        <v>21.180601578797091</v>
      </c>
      <c r="BD87" s="46">
        <f t="shared" ref="BD87:BD89" si="184">-(AX82-AX87)/AX87*100</f>
        <v>21.175327048861707</v>
      </c>
      <c r="BE87" s="46">
        <f t="shared" ref="BE87:BE89" si="185">-(AY82-AY87)/AY87*100</f>
        <v>69.258489706719573</v>
      </c>
      <c r="BF87" s="46">
        <f t="shared" ref="BF87:BF89" si="186">-(AZ82-AZ87)/AZ87*100</f>
        <v>37.780132306372529</v>
      </c>
      <c r="BG87" s="52">
        <f t="shared" ref="BG87:BG89" si="187">-(BA82-BA87)/BA87*100</f>
        <v>14.574770111160481</v>
      </c>
    </row>
    <row r="88" spans="16:59" x14ac:dyDescent="0.3">
      <c r="P88" s="50"/>
      <c r="Q88" s="47"/>
      <c r="R88" s="47"/>
      <c r="S88" s="47">
        <v>9.7713429206295499E-2</v>
      </c>
      <c r="T88" s="47">
        <v>9.73102222867092E-2</v>
      </c>
      <c r="U88" s="48">
        <v>-8.8676313503084792E-3</v>
      </c>
      <c r="V88" s="47">
        <v>0.24397038193253801</v>
      </c>
      <c r="W88" s="47">
        <v>-0.25193255808725901</v>
      </c>
      <c r="X88" s="47"/>
      <c r="Y88" s="46">
        <f t="shared" ref="Y88:Y90" si="188">-(S83-S88)/S88*100</f>
        <v>21.976888260095105</v>
      </c>
      <c r="Z88" s="46">
        <f t="shared" si="176"/>
        <v>22.225585431400319</v>
      </c>
      <c r="AA88" s="46">
        <f t="shared" si="177"/>
        <v>-3.6989907015680092</v>
      </c>
      <c r="AB88" s="46">
        <f t="shared" si="178"/>
        <v>9.2481630952293266</v>
      </c>
      <c r="AC88" s="52">
        <f t="shared" si="179"/>
        <v>12.643804130206608</v>
      </c>
      <c r="AE88" s="50"/>
      <c r="AF88" s="47"/>
      <c r="AG88" s="47"/>
      <c r="AH88" s="47">
        <v>4.8856714603147798E-2</v>
      </c>
      <c r="AI88" s="47">
        <v>4.86551111433546E-2</v>
      </c>
      <c r="AJ88" s="48">
        <v>-4.4338156751542396E-3</v>
      </c>
      <c r="AK88" s="47">
        <v>0.121985190966269</v>
      </c>
      <c r="AL88" s="47">
        <v>-0.125966279043629</v>
      </c>
      <c r="AM88" s="47"/>
      <c r="AN88" s="46">
        <f t="shared" ref="AN88:AN90" si="189">-(AH83-AH88)/AH88*100</f>
        <v>19.354350440168076</v>
      </c>
      <c r="AO88" s="46">
        <f t="shared" si="180"/>
        <v>19.543838453263028</v>
      </c>
      <c r="AP88" s="46">
        <f t="shared" si="181"/>
        <v>-0.89495185652886478</v>
      </c>
      <c r="AQ88" s="46">
        <f t="shared" si="182"/>
        <v>5.5052741459534946</v>
      </c>
      <c r="AR88" s="52">
        <f t="shared" si="183"/>
        <v>9.9955859674381795</v>
      </c>
      <c r="AT88" s="50"/>
      <c r="AU88" s="47"/>
      <c r="AV88" s="47"/>
      <c r="AW88" s="47">
        <v>1.9593124211812502E-2</v>
      </c>
      <c r="AX88" s="47">
        <v>1.9510783458209099E-2</v>
      </c>
      <c r="AY88" s="48">
        <v>-1.79439271799318E-3</v>
      </c>
      <c r="AZ88" s="47">
        <v>4.8794076386507602E-2</v>
      </c>
      <c r="BA88" s="47">
        <v>-5.03865116174518E-2</v>
      </c>
      <c r="BB88" s="47"/>
      <c r="BC88" s="46">
        <f t="shared" ref="BC88:BC90" si="190">-(AW83-AW88)/AW88*100</f>
        <v>19.305375905295669</v>
      </c>
      <c r="BD88" s="46">
        <f t="shared" si="184"/>
        <v>19.496446008708158</v>
      </c>
      <c r="BE88" s="46">
        <f t="shared" si="185"/>
        <v>-0.76216127874310313</v>
      </c>
      <c r="BF88" s="46">
        <f t="shared" si="186"/>
        <v>1.9998837247744996</v>
      </c>
      <c r="BG88" s="52">
        <f t="shared" si="187"/>
        <v>2.8600154214712075</v>
      </c>
    </row>
    <row r="89" spans="16:59" ht="14.5" thickBot="1" x14ac:dyDescent="0.35">
      <c r="P89" s="55"/>
      <c r="Q89" s="56"/>
      <c r="R89" s="56"/>
      <c r="S89" s="56">
        <v>0.100136223449483</v>
      </c>
      <c r="T89" s="56">
        <v>9.9972822121660407E-2</v>
      </c>
      <c r="U89" s="56">
        <v>5.71822382875417E-3</v>
      </c>
      <c r="V89" s="56">
        <v>0.230903416657738</v>
      </c>
      <c r="W89" s="56">
        <v>-0.241497817745572</v>
      </c>
      <c r="X89" s="56"/>
      <c r="Y89" s="57">
        <f t="shared" si="188"/>
        <v>20.172848172083615</v>
      </c>
      <c r="Z89" s="57">
        <f t="shared" si="176"/>
        <v>20.287449686235739</v>
      </c>
      <c r="AA89" s="57">
        <f t="shared" si="177"/>
        <v>-9.3661038737597924</v>
      </c>
      <c r="AB89" s="57">
        <f t="shared" si="178"/>
        <v>-8.5738549927262522</v>
      </c>
      <c r="AC89" s="58">
        <f t="shared" si="179"/>
        <v>13.95089588251269</v>
      </c>
      <c r="AE89" s="55"/>
      <c r="AF89" s="56"/>
      <c r="AG89" s="56"/>
      <c r="AH89" s="56">
        <v>5.0068111724741703E-2</v>
      </c>
      <c r="AI89" s="56">
        <v>4.9986411060830203E-2</v>
      </c>
      <c r="AJ89" s="56">
        <v>2.8591119143770898E-3</v>
      </c>
      <c r="AK89" s="56">
        <v>0.115451708328869</v>
      </c>
      <c r="AL89" s="56">
        <v>-0.120748908872786</v>
      </c>
      <c r="AM89" s="56"/>
      <c r="AN89" s="57">
        <f t="shared" si="189"/>
        <v>18.304735062215251</v>
      </c>
      <c r="AO89" s="57">
        <f t="shared" si="180"/>
        <v>18.384235110586818</v>
      </c>
      <c r="AP89" s="57">
        <f t="shared" si="181"/>
        <v>-3.1629739972974367</v>
      </c>
      <c r="AQ89" s="57">
        <f t="shared" si="182"/>
        <v>-8.2024778004450116</v>
      </c>
      <c r="AR89" s="58">
        <f t="shared" si="183"/>
        <v>7.9421774510431042</v>
      </c>
      <c r="AT89" s="55"/>
      <c r="AU89" s="56"/>
      <c r="AV89" s="56"/>
      <c r="AW89" s="56">
        <v>2.0032644991913099E-2</v>
      </c>
      <c r="AX89" s="56">
        <v>1.99936743981163E-2</v>
      </c>
      <c r="AY89" s="56">
        <v>1.2489393236389901E-3</v>
      </c>
      <c r="AZ89" s="56">
        <v>4.6180683331547602E-2</v>
      </c>
      <c r="BA89" s="56">
        <v>-4.8299563549114397E-2</v>
      </c>
      <c r="BB89" s="56"/>
      <c r="BC89" s="57">
        <f t="shared" si="190"/>
        <v>18.46750167578444</v>
      </c>
      <c r="BD89" s="57">
        <f t="shared" si="184"/>
        <v>18.559056884953058</v>
      </c>
      <c r="BE89" s="57">
        <f t="shared" si="185"/>
        <v>-2.3299191797792362</v>
      </c>
      <c r="BF89" s="57">
        <f t="shared" si="186"/>
        <v>1.3355460092630715</v>
      </c>
      <c r="BG89" s="58">
        <f t="shared" si="187"/>
        <v>15.135157107767979</v>
      </c>
    </row>
    <row r="90" spans="16:59" ht="14.5" thickBot="1" x14ac:dyDescent="0.35">
      <c r="P90" s="41"/>
      <c r="Q90" s="41"/>
      <c r="R90" s="41"/>
      <c r="S90" s="46">
        <f>SQRT(S87*S87+S88*S88+S89*S89)</f>
        <v>0.17424712547267479</v>
      </c>
      <c r="T90" s="41"/>
      <c r="U90" s="41"/>
      <c r="V90" s="41"/>
      <c r="W90" s="41"/>
      <c r="X90" s="41"/>
      <c r="Y90" s="57">
        <f t="shared" si="188"/>
        <v>22.352351811985752</v>
      </c>
      <c r="Z90" s="41"/>
      <c r="AA90" s="41"/>
      <c r="AB90" s="41"/>
      <c r="AC90" s="41"/>
      <c r="AE90" s="41"/>
      <c r="AF90" s="41"/>
      <c r="AG90" s="41"/>
      <c r="AH90" s="46">
        <f>SQRT(AH87*AH87+AH88*AH88+AH89*AH89)</f>
        <v>8.7123562736337534E-2</v>
      </c>
      <c r="AI90" s="41"/>
      <c r="AJ90" s="41"/>
      <c r="AK90" s="41"/>
      <c r="AL90" s="41"/>
      <c r="AM90" s="41"/>
      <c r="AN90" s="57">
        <f t="shared" si="189"/>
        <v>20.060338199532847</v>
      </c>
      <c r="AO90" s="41"/>
      <c r="AP90" s="41"/>
      <c r="AQ90" s="41"/>
      <c r="AR90" s="41"/>
      <c r="AT90" s="41"/>
      <c r="AU90" s="41"/>
      <c r="AV90" s="41"/>
      <c r="AW90" s="46">
        <f>SQRT(AW87*AW87+AW88*AW88+AW89*AW89)</f>
        <v>3.4906100722454987E-2</v>
      </c>
      <c r="AX90" s="41"/>
      <c r="AY90" s="41"/>
      <c r="AZ90" s="41"/>
      <c r="BA90" s="41"/>
      <c r="BB90" s="41"/>
      <c r="BC90" s="57">
        <f t="shared" si="190"/>
        <v>19.68791112293577</v>
      </c>
      <c r="BD90" s="41"/>
      <c r="BE90" s="41"/>
      <c r="BF90" s="41"/>
      <c r="BG90" s="41"/>
    </row>
    <row r="91" spans="16:59" x14ac:dyDescent="0.3">
      <c r="P91" s="40" t="s">
        <v>22</v>
      </c>
      <c r="Q91" s="41">
        <v>998</v>
      </c>
      <c r="R91" s="42" t="s">
        <v>0</v>
      </c>
      <c r="S91" s="42" t="s">
        <v>9</v>
      </c>
      <c r="T91" s="42" t="s">
        <v>10</v>
      </c>
      <c r="U91" s="42" t="s">
        <v>11</v>
      </c>
      <c r="V91" s="42" t="s">
        <v>12</v>
      </c>
      <c r="W91" s="42" t="s">
        <v>13</v>
      </c>
      <c r="X91" s="43"/>
      <c r="Y91" s="43"/>
      <c r="Z91" s="43"/>
      <c r="AA91" s="43"/>
      <c r="AB91" s="43"/>
      <c r="AC91" s="44"/>
      <c r="AE91" s="40" t="s">
        <v>22</v>
      </c>
      <c r="AF91" s="41">
        <v>998</v>
      </c>
      <c r="AG91" s="42" t="s">
        <v>0</v>
      </c>
      <c r="AH91" s="42" t="s">
        <v>9</v>
      </c>
      <c r="AI91" s="42" t="s">
        <v>10</v>
      </c>
      <c r="AJ91" s="42" t="s">
        <v>11</v>
      </c>
      <c r="AK91" s="42" t="s">
        <v>12</v>
      </c>
      <c r="AL91" s="42" t="s">
        <v>13</v>
      </c>
      <c r="AM91" s="43"/>
      <c r="AN91" s="43"/>
      <c r="AO91" s="43"/>
      <c r="AP91" s="43"/>
      <c r="AQ91" s="43"/>
      <c r="AR91" s="44"/>
      <c r="AT91" s="40" t="s">
        <v>22</v>
      </c>
      <c r="AU91" s="41">
        <v>998</v>
      </c>
      <c r="AV91" s="42" t="s">
        <v>0</v>
      </c>
      <c r="AW91" s="42" t="s">
        <v>9</v>
      </c>
      <c r="AX91" s="42" t="s">
        <v>10</v>
      </c>
      <c r="AY91" s="42" t="s">
        <v>11</v>
      </c>
      <c r="AZ91" s="42" t="s">
        <v>12</v>
      </c>
      <c r="BA91" s="42" t="s">
        <v>13</v>
      </c>
      <c r="BB91" s="43"/>
      <c r="BC91" s="43"/>
      <c r="BD91" s="43"/>
      <c r="BE91" s="43"/>
      <c r="BF91" s="43"/>
      <c r="BG91" s="44"/>
    </row>
    <row r="92" spans="16:59" x14ac:dyDescent="0.3">
      <c r="P92" s="45" t="s">
        <v>8</v>
      </c>
      <c r="Q92" s="46">
        <v>9</v>
      </c>
      <c r="R92" s="47"/>
      <c r="S92" s="47">
        <v>0.101387756933922</v>
      </c>
      <c r="T92" s="47">
        <v>0.101378201314533</v>
      </c>
      <c r="U92" s="48">
        <v>-1.39196060358932E-3</v>
      </c>
      <c r="V92" s="47">
        <v>0.32675009186308102</v>
      </c>
      <c r="W92" s="47">
        <v>-0.30196382535988298</v>
      </c>
      <c r="X92" s="47"/>
      <c r="Y92" s="47"/>
      <c r="Z92" s="47"/>
      <c r="AA92" s="47"/>
      <c r="AB92" s="47"/>
      <c r="AC92" s="49"/>
      <c r="AE92" s="45" t="s">
        <v>8</v>
      </c>
      <c r="AF92" s="46">
        <v>9</v>
      </c>
      <c r="AG92" s="47"/>
      <c r="AH92" s="47">
        <v>5.1685652800256901E-2</v>
      </c>
      <c r="AI92" s="47">
        <v>5.1681371938194699E-2</v>
      </c>
      <c r="AJ92" s="48">
        <v>-6.6520671575553297E-4</v>
      </c>
      <c r="AK92" s="47">
        <v>0.17074630438185401</v>
      </c>
      <c r="AL92" s="47">
        <v>-0.15674305241644301</v>
      </c>
      <c r="AM92" s="47"/>
      <c r="AN92" s="47"/>
      <c r="AO92" s="47"/>
      <c r="AP92" s="47"/>
      <c r="AQ92" s="47"/>
      <c r="AR92" s="49"/>
      <c r="AT92" s="45" t="s">
        <v>8</v>
      </c>
      <c r="AU92" s="46">
        <v>10</v>
      </c>
      <c r="AV92" s="47"/>
      <c r="AW92" s="47">
        <v>2.0697694756457399E-2</v>
      </c>
      <c r="AX92" s="47">
        <v>2.0697526908788899E-2</v>
      </c>
      <c r="AY92" s="48">
        <v>-8.3355212444581896E-5</v>
      </c>
      <c r="AZ92" s="47">
        <v>6.9198289760469101E-2</v>
      </c>
      <c r="BA92" s="47">
        <v>-6.3391225532961601E-2</v>
      </c>
      <c r="BB92" s="47"/>
      <c r="BC92" s="47"/>
      <c r="BD92" s="47"/>
      <c r="BE92" s="47"/>
      <c r="BF92" s="47"/>
      <c r="BG92" s="49"/>
    </row>
    <row r="93" spans="16:59" x14ac:dyDescent="0.3">
      <c r="P93" s="45" t="s">
        <v>6</v>
      </c>
      <c r="Q93" s="46">
        <v>0.01</v>
      </c>
      <c r="R93" s="47"/>
      <c r="S93" s="47">
        <v>9.5834760238515698E-2</v>
      </c>
      <c r="T93" s="47">
        <v>9.54252404872694E-2</v>
      </c>
      <c r="U93" s="48">
        <v>-8.8501270002522402E-3</v>
      </c>
      <c r="V93" s="47">
        <v>0.23480207988375301</v>
      </c>
      <c r="W93" s="47">
        <v>-0.23990803935069399</v>
      </c>
      <c r="X93" s="47"/>
      <c r="Y93" s="47"/>
      <c r="Z93" s="47"/>
      <c r="AA93" s="47"/>
      <c r="AB93" s="47"/>
      <c r="AC93" s="49"/>
      <c r="AE93" s="45" t="s">
        <v>6</v>
      </c>
      <c r="AF93" s="46">
        <v>0.01</v>
      </c>
      <c r="AG93" s="47"/>
      <c r="AH93" s="47">
        <v>4.87070687941146E-2</v>
      </c>
      <c r="AI93" s="47">
        <v>4.85014938626291E-2</v>
      </c>
      <c r="AJ93" s="48">
        <v>-4.4703068807359601E-3</v>
      </c>
      <c r="AK93" s="47">
        <v>0.120788983872174</v>
      </c>
      <c r="AL93" s="47">
        <v>-0.124378842508463</v>
      </c>
      <c r="AM93" s="47"/>
      <c r="AN93" s="47"/>
      <c r="AO93" s="47"/>
      <c r="AP93" s="47"/>
      <c r="AQ93" s="47"/>
      <c r="AR93" s="49"/>
      <c r="AT93" s="45" t="s">
        <v>6</v>
      </c>
      <c r="AU93" s="46">
        <v>0.01</v>
      </c>
      <c r="AV93" s="47"/>
      <c r="AW93" s="47">
        <v>1.9620679519354801E-2</v>
      </c>
      <c r="AX93" s="47">
        <v>1.95409128119074E-2</v>
      </c>
      <c r="AY93" s="48">
        <v>-1.7674250418792999E-3</v>
      </c>
      <c r="AZ93" s="47">
        <v>4.87165632219453E-2</v>
      </c>
      <c r="BA93" s="47">
        <v>-5.0283280530383501E-2</v>
      </c>
      <c r="BB93" s="47"/>
      <c r="BC93" s="47"/>
      <c r="BD93" s="47"/>
      <c r="BE93" s="47"/>
      <c r="BF93" s="47"/>
      <c r="BG93" s="49"/>
    </row>
    <row r="94" spans="16:59" x14ac:dyDescent="0.3">
      <c r="P94" s="45" t="s">
        <v>7</v>
      </c>
      <c r="Q94" s="46">
        <v>0.1</v>
      </c>
      <c r="R94" s="47"/>
      <c r="S94" s="47">
        <v>9.8053123282065599E-2</v>
      </c>
      <c r="T94" s="47">
        <v>9.7853905621423598E-2</v>
      </c>
      <c r="U94" s="47">
        <v>6.2472505953799998E-3</v>
      </c>
      <c r="V94" s="47">
        <v>0.22310048704400501</v>
      </c>
      <c r="W94" s="47">
        <v>-0.23405375719366101</v>
      </c>
      <c r="X94" s="47"/>
      <c r="Y94" s="47"/>
      <c r="Z94" s="47"/>
      <c r="AA94" s="47"/>
      <c r="AB94" s="47"/>
      <c r="AC94" s="49"/>
      <c r="AE94" s="45" t="s">
        <v>7</v>
      </c>
      <c r="AF94" s="46">
        <v>0.05</v>
      </c>
      <c r="AG94" s="47"/>
      <c r="AH94" s="47">
        <v>4.9809037043570099E-2</v>
      </c>
      <c r="AI94" s="47">
        <v>4.9711044508932302E-2</v>
      </c>
      <c r="AJ94" s="47">
        <v>3.12285527021226E-3</v>
      </c>
      <c r="AK94" s="47">
        <v>0.114438082409676</v>
      </c>
      <c r="AL94" s="47">
        <v>-0.119785199796192</v>
      </c>
      <c r="AM94" s="47"/>
      <c r="AN94" s="47"/>
      <c r="AO94" s="47"/>
      <c r="AP94" s="47"/>
      <c r="AQ94" s="47"/>
      <c r="AR94" s="49"/>
      <c r="AT94" s="45" t="s">
        <v>7</v>
      </c>
      <c r="AU94" s="46">
        <v>0.02</v>
      </c>
      <c r="AV94" s="47"/>
      <c r="AW94" s="47">
        <v>2.00085830010957E-2</v>
      </c>
      <c r="AX94" s="47">
        <v>1.9975855075998101E-2</v>
      </c>
      <c r="AY94" s="47">
        <v>1.14394392102737E-3</v>
      </c>
      <c r="AZ94" s="47">
        <v>4.61150868576512E-2</v>
      </c>
      <c r="BA94" s="47">
        <v>-4.8237260608725997E-2</v>
      </c>
      <c r="BB94" s="47"/>
      <c r="BC94" s="47"/>
      <c r="BD94" s="47"/>
      <c r="BE94" s="47"/>
      <c r="BF94" s="47"/>
      <c r="BG94" s="49"/>
    </row>
    <row r="95" spans="16:59" ht="14.5" x14ac:dyDescent="0.3">
      <c r="P95" s="50"/>
      <c r="Q95" s="47"/>
      <c r="R95" s="46"/>
      <c r="S95" s="46">
        <f>SQRT(S92*S92+S93*S93+S94*S94)</f>
        <v>0.17052329316381909</v>
      </c>
      <c r="T95" s="46"/>
      <c r="U95" s="46"/>
      <c r="V95" s="47"/>
      <c r="W95" s="47"/>
      <c r="X95" s="47"/>
      <c r="Y95" s="51" t="s">
        <v>20</v>
      </c>
      <c r="Z95" s="51"/>
      <c r="AA95" s="51"/>
      <c r="AB95" s="46"/>
      <c r="AC95" s="52"/>
      <c r="AE95" s="50"/>
      <c r="AF95" s="47"/>
      <c r="AG95" s="46"/>
      <c r="AH95" s="46">
        <f>SQRT(AH92*AH92+AH93*AH93+AH94*AH94)</f>
        <v>8.6745175238228986E-2</v>
      </c>
      <c r="AI95" s="46"/>
      <c r="AJ95" s="46"/>
      <c r="AK95" s="47"/>
      <c r="AL95" s="47"/>
      <c r="AM95" s="47"/>
      <c r="AN95" s="51" t="s">
        <v>20</v>
      </c>
      <c r="AO95" s="51"/>
      <c r="AP95" s="51"/>
      <c r="AQ95" s="46"/>
      <c r="AR95" s="52"/>
      <c r="AT95" s="50"/>
      <c r="AU95" s="47"/>
      <c r="AV95" s="46"/>
      <c r="AW95" s="46">
        <f>SQRT(AW92*AW92+AW93*AW93+AW94*AW94)</f>
        <v>3.4838326979699366E-2</v>
      </c>
      <c r="AX95" s="46"/>
      <c r="AY95" s="46"/>
      <c r="AZ95" s="47"/>
      <c r="BA95" s="47"/>
      <c r="BB95" s="47"/>
      <c r="BC95" s="51" t="s">
        <v>20</v>
      </c>
      <c r="BD95" s="51"/>
      <c r="BE95" s="51"/>
      <c r="BF95" s="46"/>
      <c r="BG95" s="52"/>
    </row>
    <row r="96" spans="16:59" x14ac:dyDescent="0.3">
      <c r="P96" s="50"/>
      <c r="Q96" s="47"/>
      <c r="R96" s="53" t="s">
        <v>14</v>
      </c>
      <c r="S96" s="53"/>
      <c r="T96" s="53"/>
      <c r="U96" s="53"/>
      <c r="V96" s="53"/>
      <c r="W96" s="53"/>
      <c r="X96" s="47"/>
      <c r="Y96" s="53" t="s">
        <v>1</v>
      </c>
      <c r="Z96" s="53" t="s">
        <v>2</v>
      </c>
      <c r="AA96" s="53" t="s">
        <v>3</v>
      </c>
      <c r="AB96" s="53" t="s">
        <v>4</v>
      </c>
      <c r="AC96" s="54" t="s">
        <v>5</v>
      </c>
      <c r="AE96" s="50"/>
      <c r="AF96" s="47"/>
      <c r="AG96" s="53" t="s">
        <v>14</v>
      </c>
      <c r="AH96" s="53"/>
      <c r="AI96" s="53"/>
      <c r="AJ96" s="53"/>
      <c r="AK96" s="53"/>
      <c r="AL96" s="53"/>
      <c r="AM96" s="47"/>
      <c r="AN96" s="53" t="s">
        <v>1</v>
      </c>
      <c r="AO96" s="53" t="s">
        <v>2</v>
      </c>
      <c r="AP96" s="53" t="s">
        <v>3</v>
      </c>
      <c r="AQ96" s="53" t="s">
        <v>4</v>
      </c>
      <c r="AR96" s="54" t="s">
        <v>5</v>
      </c>
      <c r="AT96" s="50"/>
      <c r="AU96" s="47"/>
      <c r="AV96" s="53" t="s">
        <v>14</v>
      </c>
      <c r="AW96" s="53"/>
      <c r="AX96" s="53"/>
      <c r="AY96" s="53"/>
      <c r="AZ96" s="53"/>
      <c r="BA96" s="53"/>
      <c r="BB96" s="47"/>
      <c r="BC96" s="53" t="s">
        <v>1</v>
      </c>
      <c r="BD96" s="53" t="s">
        <v>2</v>
      </c>
      <c r="BE96" s="53" t="s">
        <v>3</v>
      </c>
      <c r="BF96" s="53" t="s">
        <v>4</v>
      </c>
      <c r="BG96" s="54" t="s">
        <v>5</v>
      </c>
    </row>
    <row r="97" spans="16:59" x14ac:dyDescent="0.3">
      <c r="P97" s="50"/>
      <c r="Q97" s="47"/>
      <c r="R97" s="47"/>
      <c r="S97" s="47">
        <v>7.7369318305529594E-2</v>
      </c>
      <c r="T97" s="47">
        <v>7.7364119765956002E-2</v>
      </c>
      <c r="U97" s="48">
        <v>-8.9687674804984397E-4</v>
      </c>
      <c r="V97" s="47">
        <v>0.195483393051013</v>
      </c>
      <c r="W97" s="47">
        <v>-0.24448988752120501</v>
      </c>
      <c r="X97" s="47"/>
      <c r="Y97" s="46">
        <f>(S92-S97)/S92*100</f>
        <v>23.689683404324725</v>
      </c>
      <c r="Z97" s="46">
        <f t="shared" ref="Z97:Z99" si="191">(T92-T97)/T92*100</f>
        <v>23.687618479313535</v>
      </c>
      <c r="AA97" s="46">
        <f t="shared" ref="AA97:AA99" si="192">(U92-U97)/U92*100</f>
        <v>35.567375560978462</v>
      </c>
      <c r="AB97" s="46">
        <f t="shared" ref="AB97:AB99" si="193">(V92-V97)/V92*100</f>
        <v>40.173423690137191</v>
      </c>
      <c r="AC97" s="52">
        <f t="shared" ref="AC97:AC99" si="194">(W92-W97)/W92*100</f>
        <v>19.033385131540193</v>
      </c>
      <c r="AE97" s="50"/>
      <c r="AF97" s="47"/>
      <c r="AG97" s="47"/>
      <c r="AH97" s="47">
        <v>3.9788354162905597E-2</v>
      </c>
      <c r="AI97" s="47">
        <v>3.9786657827450098E-2</v>
      </c>
      <c r="AJ97" s="48">
        <v>-3.6740429258608301E-4</v>
      </c>
      <c r="AK97" s="47">
        <v>0.102303137324167</v>
      </c>
      <c r="AL97" s="47">
        <v>-0.12954641052780599</v>
      </c>
      <c r="AM97" s="47"/>
      <c r="AN97" s="46">
        <f>(AH92-AH97)/AH92*100</f>
        <v>23.018570904636363</v>
      </c>
      <c r="AO97" s="46">
        <f t="shared" ref="AO97:AO99" si="195">(AI92-AI97)/AI92*100</f>
        <v>23.015476688524032</v>
      </c>
      <c r="AP97" s="46">
        <f t="shared" ref="AP97:AP99" si="196">(AJ92-AJ97)/AJ92*100</f>
        <v>44.768402981501758</v>
      </c>
      <c r="AQ97" s="46">
        <f t="shared" ref="AQ97:AQ99" si="197">(AK92-AK97)/AK92*100</f>
        <v>40.084713578703244</v>
      </c>
      <c r="AR97" s="52">
        <f t="shared" ref="AR97:AR99" si="198">(AL92-AL97)/AL92*100</f>
        <v>17.351098801100022</v>
      </c>
      <c r="AT97" s="50"/>
      <c r="AU97" s="47"/>
      <c r="AV97" s="47"/>
      <c r="AW97" s="47">
        <v>1.6364891900041999E-2</v>
      </c>
      <c r="AX97" s="47">
        <v>1.6364886877881499E-2</v>
      </c>
      <c r="AY97" s="48">
        <v>1.2820850294642401E-5</v>
      </c>
      <c r="AZ97" s="47">
        <v>4.5250171752888098E-2</v>
      </c>
      <c r="BA97" s="47">
        <v>-5.2598559772920203E-2</v>
      </c>
      <c r="BB97" s="47"/>
      <c r="BC97" s="46">
        <f>(AW92-AW97)/AW92*100</f>
        <v>20.933746039827092</v>
      </c>
      <c r="BD97" s="46">
        <f t="shared" ref="BD97:BD99" si="199">(AX92-AX97)/AX92*100</f>
        <v>20.933129112481591</v>
      </c>
      <c r="BE97" s="46">
        <f t="shared" ref="BE97:BE99" si="200">(AY92-AY97)/AY92*100</f>
        <v>115.38098208695256</v>
      </c>
      <c r="BF97" s="46">
        <f t="shared" ref="BF97:BF99" si="201">(AZ92-AZ97)/AZ92*100</f>
        <v>34.607962263919767</v>
      </c>
      <c r="BG97" s="52">
        <f t="shared" ref="BG97:BG99" si="202">(BA92-BA97)/BA92*100</f>
        <v>17.025488416262789</v>
      </c>
    </row>
    <row r="98" spans="16:59" x14ac:dyDescent="0.3">
      <c r="P98" s="50"/>
      <c r="Q98" s="47"/>
      <c r="R98" s="47"/>
      <c r="S98" s="47">
        <v>7.3254384545558299E-2</v>
      </c>
      <c r="T98" s="47">
        <v>7.2643315773852093E-2</v>
      </c>
      <c r="U98" s="48">
        <v>-9.4421146216798098E-3</v>
      </c>
      <c r="V98" s="47">
        <v>0.21326682926531301</v>
      </c>
      <c r="W98" s="47">
        <v>-0.19331517610353199</v>
      </c>
      <c r="X98" s="47"/>
      <c r="Y98" s="46">
        <f t="shared" ref="Y98:Y100" si="203">(S93-S98)/S93*100</f>
        <v>23.561780336027194</v>
      </c>
      <c r="Z98" s="46">
        <f t="shared" si="191"/>
        <v>23.874107727773161</v>
      </c>
      <c r="AA98" s="46">
        <f t="shared" si="192"/>
        <v>-6.6890296761921846</v>
      </c>
      <c r="AB98" s="46">
        <f t="shared" si="193"/>
        <v>9.1716609278341057</v>
      </c>
      <c r="AC98" s="52">
        <f t="shared" si="194"/>
        <v>19.421134603602528</v>
      </c>
      <c r="AE98" s="50"/>
      <c r="AF98" s="47"/>
      <c r="AG98" s="47"/>
      <c r="AH98" s="47">
        <v>3.77722916141933E-2</v>
      </c>
      <c r="AI98" s="47">
        <v>3.7497239897273701E-2</v>
      </c>
      <c r="AJ98" s="48">
        <v>-4.5500564693159396E-3</v>
      </c>
      <c r="AK98" s="47">
        <v>0.11267745595413101</v>
      </c>
      <c r="AL98" s="47">
        <v>-0.104120243260024</v>
      </c>
      <c r="AM98" s="47"/>
      <c r="AN98" s="46">
        <f t="shared" ref="AN98:AN100" si="204">(AH93-AH98)/AH93*100</f>
        <v>22.450082607398819</v>
      </c>
      <c r="AO98" s="46">
        <f t="shared" si="195"/>
        <v>22.688484599098686</v>
      </c>
      <c r="AP98" s="46">
        <f t="shared" si="196"/>
        <v>-1.7839846504419423</v>
      </c>
      <c r="AQ98" s="46">
        <f t="shared" si="197"/>
        <v>6.7154533948452544</v>
      </c>
      <c r="AR98" s="52">
        <f t="shared" si="198"/>
        <v>16.287817799124923</v>
      </c>
      <c r="AT98" s="50"/>
      <c r="AU98" s="47"/>
      <c r="AV98" s="47"/>
      <c r="AW98" s="47">
        <v>1.54280683604606E-2</v>
      </c>
      <c r="AX98" s="47">
        <v>1.5319360250233199E-2</v>
      </c>
      <c r="AY98" s="48">
        <v>-1.8282491237854601E-3</v>
      </c>
      <c r="AZ98" s="47">
        <v>4.5412378714273102E-2</v>
      </c>
      <c r="BA98" s="47">
        <v>-4.7836388670541199E-2</v>
      </c>
      <c r="BB98" s="47"/>
      <c r="BC98" s="46">
        <f t="shared" ref="BC98:BC100" si="205">(AW93-AW98)/AW93*100</f>
        <v>21.368328017173937</v>
      </c>
      <c r="BD98" s="46">
        <f t="shared" si="199"/>
        <v>21.603661007595132</v>
      </c>
      <c r="BE98" s="46">
        <f t="shared" si="200"/>
        <v>-3.4413952764574396</v>
      </c>
      <c r="BF98" s="46">
        <f t="shared" si="201"/>
        <v>6.7824663505486464</v>
      </c>
      <c r="BG98" s="52">
        <f t="shared" si="202"/>
        <v>4.8662136480211853</v>
      </c>
    </row>
    <row r="99" spans="16:59" x14ac:dyDescent="0.3">
      <c r="P99" s="50"/>
      <c r="Q99" s="47"/>
      <c r="R99" s="47"/>
      <c r="S99" s="47">
        <v>7.6911759335167598E-2</v>
      </c>
      <c r="T99" s="47">
        <v>7.6620199006941794E-2</v>
      </c>
      <c r="U99" s="48">
        <v>6.6905775660532499E-3</v>
      </c>
      <c r="V99" s="47">
        <v>0.235994872757573</v>
      </c>
      <c r="W99" s="47">
        <v>-0.18498527304479401</v>
      </c>
      <c r="X99" s="47"/>
      <c r="Y99" s="46">
        <f t="shared" si="203"/>
        <v>21.561132617960023</v>
      </c>
      <c r="Z99" s="46">
        <f t="shared" si="191"/>
        <v>21.699396135122697</v>
      </c>
      <c r="AA99" s="46">
        <f t="shared" si="192"/>
        <v>-7.0963532501978008</v>
      </c>
      <c r="AB99" s="46">
        <f t="shared" si="193"/>
        <v>-5.7796313600268672</v>
      </c>
      <c r="AC99" s="52">
        <f t="shared" si="194"/>
        <v>20.964621434496649</v>
      </c>
      <c r="AE99" s="50"/>
      <c r="AF99" s="47"/>
      <c r="AG99" s="47"/>
      <c r="AH99" s="47">
        <v>3.9544444902030199E-2</v>
      </c>
      <c r="AI99" s="47">
        <v>3.9420261019325602E-2</v>
      </c>
      <c r="AJ99" s="48">
        <v>3.1314762936907599E-3</v>
      </c>
      <c r="AK99" s="47">
        <v>0.11963429851844801</v>
      </c>
      <c r="AL99" s="47">
        <v>-9.5659591646172104E-2</v>
      </c>
      <c r="AM99" s="47"/>
      <c r="AN99" s="46">
        <f t="shared" si="204"/>
        <v>20.607891159511922</v>
      </c>
      <c r="AO99" s="46">
        <f t="shared" si="195"/>
        <v>20.701201496093301</v>
      </c>
      <c r="AP99" s="46">
        <f t="shared" si="196"/>
        <v>-0.27606221654690644</v>
      </c>
      <c r="AQ99" s="46">
        <f t="shared" si="197"/>
        <v>-4.5406354242900671</v>
      </c>
      <c r="AR99" s="52">
        <f t="shared" si="198"/>
        <v>20.140725391006818</v>
      </c>
      <c r="AT99" s="50"/>
      <c r="AU99" s="47"/>
      <c r="AV99" s="47"/>
      <c r="AW99" s="47">
        <v>1.61506617823126E-2</v>
      </c>
      <c r="AX99" s="47">
        <v>1.6099243654997899E-2</v>
      </c>
      <c r="AY99" s="48">
        <v>1.2877226967258899E-3</v>
      </c>
      <c r="AZ99" s="47">
        <v>4.02221383056083E-2</v>
      </c>
      <c r="BA99" s="47">
        <v>-3.8726586467284198E-2</v>
      </c>
      <c r="BB99" s="47"/>
      <c r="BC99" s="46">
        <f t="shared" si="205"/>
        <v>19.281331509441895</v>
      </c>
      <c r="BD99" s="46">
        <f t="shared" si="199"/>
        <v>19.40648551089123</v>
      </c>
      <c r="BE99" s="46">
        <f t="shared" si="200"/>
        <v>-12.568690917068121</v>
      </c>
      <c r="BF99" s="46">
        <f t="shared" si="201"/>
        <v>12.778786626236549</v>
      </c>
      <c r="BG99" s="52">
        <f t="shared" si="202"/>
        <v>19.71644745456657</v>
      </c>
    </row>
    <row r="100" spans="16:59" x14ac:dyDescent="0.3">
      <c r="P100" s="50"/>
      <c r="Q100" s="47"/>
      <c r="R100" s="53"/>
      <c r="S100" s="46">
        <f>SQRT(S97*S97+S98*S98+S99*S99)</f>
        <v>0.13140637349170559</v>
      </c>
      <c r="T100" s="47"/>
      <c r="U100" s="47"/>
      <c r="V100" s="47"/>
      <c r="W100" s="47"/>
      <c r="X100" s="47"/>
      <c r="Y100" s="46">
        <f t="shared" si="203"/>
        <v>22.939340981724111</v>
      </c>
      <c r="Z100" s="47"/>
      <c r="AA100" s="47"/>
      <c r="AB100" s="47"/>
      <c r="AC100" s="49"/>
      <c r="AE100" s="50"/>
      <c r="AF100" s="47"/>
      <c r="AG100" s="53"/>
      <c r="AH100" s="46">
        <f>SQRT(AH97*AH97+AH98*AH98+AH99*AH99)</f>
        <v>6.7628561003396828E-2</v>
      </c>
      <c r="AI100" s="47"/>
      <c r="AJ100" s="47"/>
      <c r="AK100" s="47"/>
      <c r="AL100" s="47"/>
      <c r="AM100" s="47"/>
      <c r="AN100" s="46">
        <f t="shared" si="204"/>
        <v>22.03766858771343</v>
      </c>
      <c r="AO100" s="47"/>
      <c r="AP100" s="47"/>
      <c r="AQ100" s="47"/>
      <c r="AR100" s="49"/>
      <c r="AT100" s="50"/>
      <c r="AU100" s="47"/>
      <c r="AV100" s="53"/>
      <c r="AW100" s="46">
        <f>SQRT(AW97*AW97+AW98*AW98+AW99*AW99)</f>
        <v>2.7688966326711414E-2</v>
      </c>
      <c r="AX100" s="47"/>
      <c r="AY100" s="47"/>
      <c r="AZ100" s="47"/>
      <c r="BA100" s="47"/>
      <c r="BB100" s="47"/>
      <c r="BC100" s="46">
        <f t="shared" si="205"/>
        <v>20.521538411284659</v>
      </c>
      <c r="BD100" s="47"/>
      <c r="BE100" s="47"/>
      <c r="BF100" s="47"/>
      <c r="BG100" s="49"/>
    </row>
    <row r="101" spans="16:59" x14ac:dyDescent="0.3">
      <c r="P101" s="50"/>
      <c r="Q101" s="47"/>
      <c r="R101" s="53" t="s">
        <v>21</v>
      </c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9"/>
      <c r="AE101" s="50"/>
      <c r="AF101" s="47"/>
      <c r="AG101" s="53" t="s">
        <v>21</v>
      </c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9"/>
      <c r="AT101" s="50"/>
      <c r="AU101" s="47"/>
      <c r="AV101" s="53" t="s">
        <v>21</v>
      </c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9"/>
    </row>
    <row r="102" spans="16:59" x14ac:dyDescent="0.3">
      <c r="P102" s="50"/>
      <c r="Q102" s="47"/>
      <c r="R102" s="47"/>
      <c r="S102" s="47">
        <v>0.104071908540998</v>
      </c>
      <c r="T102" s="47">
        <v>0.10406369533896601</v>
      </c>
      <c r="U102" s="48">
        <v>-1.3074631026860799E-3</v>
      </c>
      <c r="V102" s="47">
        <v>0.346868703925373</v>
      </c>
      <c r="W102" s="47">
        <v>-0.31763024375132998</v>
      </c>
      <c r="X102" s="47"/>
      <c r="Y102" s="46">
        <f>-(S97-S102)/S102*100</f>
        <v>25.657826986952209</v>
      </c>
      <c r="Z102" s="46">
        <f t="shared" ref="Z102:Z104" si="206">-(T97-T102)/T102*100</f>
        <v>25.656955085096346</v>
      </c>
      <c r="AA102" s="46">
        <f t="shared" ref="AA102:AA104" si="207">-(U97-U102)/U102*100</f>
        <v>31.40328425274248</v>
      </c>
      <c r="AB102" s="46">
        <f t="shared" ref="AB102:AB104" si="208">-(V97-V102)/V102*100</f>
        <v>43.643404308660187</v>
      </c>
      <c r="AC102" s="52">
        <f t="shared" ref="AC102:AC104" si="209">-(W97-W102)/W102*100</f>
        <v>23.026886661141099</v>
      </c>
      <c r="AE102" s="50"/>
      <c r="AF102" s="47"/>
      <c r="AG102" s="47"/>
      <c r="AH102" s="47">
        <v>5.2035954270499202E-2</v>
      </c>
      <c r="AI102" s="47">
        <v>5.2031847669482802E-2</v>
      </c>
      <c r="AJ102" s="48">
        <v>-6.5373155134304203E-4</v>
      </c>
      <c r="AK102" s="47">
        <v>0.173434351962687</v>
      </c>
      <c r="AL102" s="47">
        <v>-0.15881512187566499</v>
      </c>
      <c r="AM102" s="47"/>
      <c r="AN102" s="46">
        <f>-(AH97-AH102)/AH102*100</f>
        <v>23.536803118718147</v>
      </c>
      <c r="AO102" s="46">
        <f t="shared" ref="AO102:AO104" si="210">-(AI97-AI102)/AI102*100</f>
        <v>23.534028466213069</v>
      </c>
      <c r="AP102" s="46">
        <f t="shared" ref="AP102:AP104" si="211">-(AJ97-AJ102)/AJ102*100</f>
        <v>43.798904637342545</v>
      </c>
      <c r="AQ102" s="46">
        <f t="shared" ref="AQ102:AQ104" si="212">-(AK97-AK102)/AK102*100</f>
        <v>41.013336650759534</v>
      </c>
      <c r="AR102" s="52">
        <f t="shared" ref="AR102:AR104" si="213">-(AL97-AL102)/AL102*100</f>
        <v>18.429423471886526</v>
      </c>
      <c r="AT102" s="50"/>
      <c r="AU102" s="47"/>
      <c r="AV102" s="47"/>
      <c r="AW102" s="47">
        <v>2.0720373882577098E-2</v>
      </c>
      <c r="AX102" s="47">
        <v>2.07202098467342E-2</v>
      </c>
      <c r="AY102" s="48">
        <v>-8.24484146644178E-5</v>
      </c>
      <c r="AZ102" s="47">
        <v>6.9373740785074606E-2</v>
      </c>
      <c r="BA102" s="47">
        <v>-6.3526048750266004E-2</v>
      </c>
      <c r="BB102" s="47"/>
      <c r="BC102" s="46">
        <f>-(AW97-AW102)/AW102*100</f>
        <v>21.020286637768844</v>
      </c>
      <c r="BD102" s="46">
        <f t="shared" ref="BD102:BD104" si="214">-(AX97-AX102)/AX102*100</f>
        <v>21.0196856164522</v>
      </c>
      <c r="BE102" s="46">
        <f t="shared" ref="BE102:BE104" si="215">-(AY97-AY102)/AY102*100</f>
        <v>115.55014774611001</v>
      </c>
      <c r="BF102" s="46">
        <f t="shared" ref="BF102:BF104" si="216">-(AZ97-AZ102)/AZ102*100</f>
        <v>34.773343284057944</v>
      </c>
      <c r="BG102" s="52">
        <f t="shared" ref="BG102:BG104" si="217">-(BA97-BA102)/BA102*100</f>
        <v>17.201587683036941</v>
      </c>
    </row>
    <row r="103" spans="16:59" x14ac:dyDescent="0.3">
      <c r="P103" s="50"/>
      <c r="Q103" s="47"/>
      <c r="R103" s="47"/>
      <c r="S103" s="47">
        <v>9.7965621059062605E-2</v>
      </c>
      <c r="T103" s="47">
        <v>9.7553917291045705E-2</v>
      </c>
      <c r="U103" s="48">
        <v>-8.9719635899659003E-3</v>
      </c>
      <c r="V103" s="47">
        <v>0.24397038193253801</v>
      </c>
      <c r="W103" s="47">
        <v>-0.25193255808725901</v>
      </c>
      <c r="X103" s="47"/>
      <c r="Y103" s="46">
        <f t="shared" ref="Y103:Y105" si="218">-(S98-S103)/S103*100</f>
        <v>25.22439632022148</v>
      </c>
      <c r="Z103" s="46">
        <f t="shared" si="206"/>
        <v>25.535213970828529</v>
      </c>
      <c r="AA103" s="46">
        <f t="shared" si="207"/>
        <v>-5.2402244725972675</v>
      </c>
      <c r="AB103" s="46">
        <f t="shared" si="208"/>
        <v>12.584950855106278</v>
      </c>
      <c r="AC103" s="52">
        <f t="shared" si="209"/>
        <v>23.267092760366598</v>
      </c>
      <c r="AE103" s="50"/>
      <c r="AF103" s="47"/>
      <c r="AG103" s="47"/>
      <c r="AH103" s="47">
        <v>4.8982810529531302E-2</v>
      </c>
      <c r="AI103" s="47">
        <v>4.8776958645522901E-2</v>
      </c>
      <c r="AJ103" s="48">
        <v>-4.4859817949829501E-3</v>
      </c>
      <c r="AK103" s="47">
        <v>0.121985190966269</v>
      </c>
      <c r="AL103" s="47">
        <v>-0.125966279043629</v>
      </c>
      <c r="AM103" s="47"/>
      <c r="AN103" s="46">
        <f t="shared" ref="AN103:AN105" si="219">-(AH98-AH103)/AH103*100</f>
        <v>22.886638790518727</v>
      </c>
      <c r="AO103" s="46">
        <f t="shared" si="210"/>
        <v>23.125096482997989</v>
      </c>
      <c r="AP103" s="46">
        <f t="shared" si="211"/>
        <v>-1.4283311270823615</v>
      </c>
      <c r="AQ103" s="46">
        <f t="shared" si="212"/>
        <v>7.630217191455432</v>
      </c>
      <c r="AR103" s="52">
        <f t="shared" si="213"/>
        <v>17.342765023676314</v>
      </c>
      <c r="AT103" s="50"/>
      <c r="AU103" s="47"/>
      <c r="AV103" s="47"/>
      <c r="AW103" s="47">
        <v>1.9638547922880899E-2</v>
      </c>
      <c r="AX103" s="47">
        <v>1.9558764829553599E-2</v>
      </c>
      <c r="AY103" s="48">
        <v>-1.76841252582853E-3</v>
      </c>
      <c r="AZ103" s="47">
        <v>4.8794076386507602E-2</v>
      </c>
      <c r="BA103" s="47">
        <v>-5.03865116174518E-2</v>
      </c>
      <c r="BB103" s="47"/>
      <c r="BC103" s="46">
        <f t="shared" ref="BC103:BC105" si="220">-(AW98-AW103)/AW103*100</f>
        <v>21.439872127789364</v>
      </c>
      <c r="BD103" s="46">
        <f t="shared" si="214"/>
        <v>21.675216284182692</v>
      </c>
      <c r="BE103" s="46">
        <f t="shared" si="215"/>
        <v>-3.3836334612533694</v>
      </c>
      <c r="BF103" s="46">
        <f t="shared" si="216"/>
        <v>6.9305496131280346</v>
      </c>
      <c r="BG103" s="52">
        <f t="shared" si="217"/>
        <v>5.0611222429364275</v>
      </c>
    </row>
    <row r="104" spans="16:59" ht="14.5" thickBot="1" x14ac:dyDescent="0.35">
      <c r="P104" s="55"/>
      <c r="Q104" s="56"/>
      <c r="R104" s="56"/>
      <c r="S104" s="56">
        <v>0.10016322495956601</v>
      </c>
      <c r="T104" s="56">
        <v>9.9968371990581506E-2</v>
      </c>
      <c r="U104" s="56">
        <v>6.2446966181949597E-3</v>
      </c>
      <c r="V104" s="56">
        <v>0.230903416657738</v>
      </c>
      <c r="W104" s="56">
        <v>-0.241497817745572</v>
      </c>
      <c r="X104" s="56"/>
      <c r="Y104" s="57">
        <f t="shared" si="218"/>
        <v>23.213575275541082</v>
      </c>
      <c r="Z104" s="57">
        <f t="shared" si="206"/>
        <v>23.355559882319032</v>
      </c>
      <c r="AA104" s="57">
        <f t="shared" si="207"/>
        <v>-7.1401538796799517</v>
      </c>
      <c r="AB104" s="57">
        <f t="shared" si="208"/>
        <v>-2.2050154880912505</v>
      </c>
      <c r="AC104" s="58">
        <f t="shared" si="209"/>
        <v>23.400851083597082</v>
      </c>
      <c r="AE104" s="55"/>
      <c r="AF104" s="56"/>
      <c r="AG104" s="56"/>
      <c r="AH104" s="56">
        <v>5.0081612479782801E-2</v>
      </c>
      <c r="AI104" s="56">
        <v>4.9984185995290698E-2</v>
      </c>
      <c r="AJ104" s="56">
        <v>3.1223483090974799E-3</v>
      </c>
      <c r="AK104" s="56">
        <v>0.115451708328869</v>
      </c>
      <c r="AL104" s="56">
        <v>-0.120748908872786</v>
      </c>
      <c r="AM104" s="56"/>
      <c r="AN104" s="57">
        <f t="shared" si="219"/>
        <v>21.039992636032437</v>
      </c>
      <c r="AO104" s="57">
        <f t="shared" si="210"/>
        <v>21.134534384455886</v>
      </c>
      <c r="AP104" s="57">
        <f t="shared" si="211"/>
        <v>-0.29234357251829035</v>
      </c>
      <c r="AQ104" s="57">
        <f t="shared" si="212"/>
        <v>-3.6228049373377162</v>
      </c>
      <c r="AR104" s="58">
        <f t="shared" si="213"/>
        <v>20.778090221126995</v>
      </c>
      <c r="AT104" s="55"/>
      <c r="AU104" s="56"/>
      <c r="AV104" s="56"/>
      <c r="AW104" s="56">
        <v>2.0026194707625702E-2</v>
      </c>
      <c r="AX104" s="56">
        <v>1.9993503016286201E-2</v>
      </c>
      <c r="AY104" s="56">
        <v>1.14381449784952E-3</v>
      </c>
      <c r="AZ104" s="56">
        <v>4.6180683331547602E-2</v>
      </c>
      <c r="BA104" s="56">
        <v>-4.8299563549114397E-2</v>
      </c>
      <c r="BB104" s="56"/>
      <c r="BC104" s="57">
        <f t="shared" si="220"/>
        <v>19.352318210695071</v>
      </c>
      <c r="BD104" s="57">
        <f t="shared" si="214"/>
        <v>19.477624096768519</v>
      </c>
      <c r="BE104" s="57">
        <f t="shared" si="215"/>
        <v>-12.581428120287949</v>
      </c>
      <c r="BF104" s="57">
        <f t="shared" si="216"/>
        <v>12.902678340986817</v>
      </c>
      <c r="BG104" s="58">
        <f t="shared" si="217"/>
        <v>19.820007425317048</v>
      </c>
    </row>
    <row r="105" spans="16:59" ht="14.5" thickBot="1" x14ac:dyDescent="0.35">
      <c r="P105" s="41"/>
      <c r="Q105" s="41"/>
      <c r="R105" s="41"/>
      <c r="S105" s="46">
        <f>SQRT(S102*S102+S103*S103+S104*S104)</f>
        <v>0.17453050361227498</v>
      </c>
      <c r="T105" s="41"/>
      <c r="U105" s="41"/>
      <c r="V105" s="41"/>
      <c r="W105" s="41"/>
      <c r="X105" s="41"/>
      <c r="Y105" s="57">
        <f t="shared" si="218"/>
        <v>24.708649335230827</v>
      </c>
      <c r="Z105" s="41"/>
      <c r="AA105" s="41"/>
      <c r="AB105" s="41"/>
      <c r="AC105" s="41"/>
      <c r="AE105" s="41"/>
      <c r="AF105" s="41"/>
      <c r="AG105" s="41"/>
      <c r="AH105" s="46">
        <f>SQRT(AH102*AH102+AH103*AH103+AH104*AH104)</f>
        <v>8.7265251806137492E-2</v>
      </c>
      <c r="AI105" s="41"/>
      <c r="AJ105" s="41"/>
      <c r="AK105" s="41"/>
      <c r="AL105" s="41"/>
      <c r="AM105" s="41"/>
      <c r="AN105" s="57">
        <f t="shared" si="219"/>
        <v>22.502302344080999</v>
      </c>
      <c r="AO105" s="41"/>
      <c r="AP105" s="41"/>
      <c r="AQ105" s="41"/>
      <c r="AR105" s="41"/>
      <c r="AT105" s="41"/>
      <c r="AU105" s="41"/>
      <c r="AV105" s="41"/>
      <c r="AW105" s="46">
        <f>SQRT(AW102*AW102+AW103*AW103+AW104*AW104)</f>
        <v>3.4871979192767487E-2</v>
      </c>
      <c r="AX105" s="41"/>
      <c r="AY105" s="41"/>
      <c r="AZ105" s="41"/>
      <c r="BA105" s="41"/>
      <c r="BB105" s="41"/>
      <c r="BC105" s="57">
        <f t="shared" si="220"/>
        <v>20.598236843252774</v>
      </c>
      <c r="BD105" s="41"/>
      <c r="BE105" s="41"/>
      <c r="BF105" s="41"/>
      <c r="BG105" s="41"/>
    </row>
    <row r="106" spans="16:59" x14ac:dyDescent="0.3">
      <c r="P106" s="40" t="s">
        <v>22</v>
      </c>
      <c r="Q106" s="41">
        <v>998</v>
      </c>
      <c r="R106" s="42" t="s">
        <v>0</v>
      </c>
      <c r="S106" s="42" t="s">
        <v>9</v>
      </c>
      <c r="T106" s="42" t="s">
        <v>10</v>
      </c>
      <c r="U106" s="42" t="s">
        <v>11</v>
      </c>
      <c r="V106" s="42" t="s">
        <v>12</v>
      </c>
      <c r="W106" s="42" t="s">
        <v>13</v>
      </c>
      <c r="X106" s="43"/>
      <c r="Y106" s="43"/>
      <c r="Z106" s="43"/>
      <c r="AA106" s="43"/>
      <c r="AB106" s="43"/>
      <c r="AC106" s="44"/>
      <c r="AE106" s="40" t="s">
        <v>22</v>
      </c>
      <c r="AF106" s="41">
        <v>998</v>
      </c>
      <c r="AG106" s="42" t="s">
        <v>0</v>
      </c>
      <c r="AH106" s="42" t="s">
        <v>9</v>
      </c>
      <c r="AI106" s="42" t="s">
        <v>10</v>
      </c>
      <c r="AJ106" s="42" t="s">
        <v>11</v>
      </c>
      <c r="AK106" s="42" t="s">
        <v>12</v>
      </c>
      <c r="AL106" s="42" t="s">
        <v>13</v>
      </c>
      <c r="AM106" s="43"/>
      <c r="AN106" s="43"/>
      <c r="AO106" s="43"/>
      <c r="AP106" s="43"/>
      <c r="AQ106" s="43"/>
      <c r="AR106" s="44"/>
      <c r="AT106" s="40" t="s">
        <v>22</v>
      </c>
      <c r="AU106" s="41">
        <v>998</v>
      </c>
      <c r="AV106" s="42" t="s">
        <v>0</v>
      </c>
      <c r="AW106" s="42" t="s">
        <v>9</v>
      </c>
      <c r="AX106" s="42" t="s">
        <v>10</v>
      </c>
      <c r="AY106" s="42" t="s">
        <v>11</v>
      </c>
      <c r="AZ106" s="42" t="s">
        <v>12</v>
      </c>
      <c r="BA106" s="42" t="s">
        <v>13</v>
      </c>
      <c r="BB106" s="43"/>
      <c r="BC106" s="43"/>
      <c r="BD106" s="43"/>
      <c r="BE106" s="43"/>
      <c r="BF106" s="43"/>
      <c r="BG106" s="44"/>
    </row>
    <row r="107" spans="16:59" x14ac:dyDescent="0.3">
      <c r="P107" s="45" t="s">
        <v>8</v>
      </c>
      <c r="Q107" s="46">
        <v>10</v>
      </c>
      <c r="R107" s="47"/>
      <c r="S107" s="47">
        <v>0.100921551060495</v>
      </c>
      <c r="T107" s="47">
        <v>0.100920234716177</v>
      </c>
      <c r="U107" s="48">
        <v>-5.15454447905574E-4</v>
      </c>
      <c r="V107" s="47">
        <v>0.32675009186308102</v>
      </c>
      <c r="W107" s="47">
        <v>-0.30196382535988298</v>
      </c>
      <c r="X107" s="47"/>
      <c r="Y107" s="47"/>
      <c r="Z107" s="47"/>
      <c r="AA107" s="47"/>
      <c r="AB107" s="47"/>
      <c r="AC107" s="49"/>
      <c r="AE107" s="45" t="s">
        <v>8</v>
      </c>
      <c r="AF107" s="46">
        <v>10</v>
      </c>
      <c r="AG107" s="47"/>
      <c r="AH107" s="47">
        <v>5.14510569414613E-2</v>
      </c>
      <c r="AI107" s="47">
        <v>5.1450586617703097E-2</v>
      </c>
      <c r="AJ107" s="48">
        <v>-2.1999338108991801E-4</v>
      </c>
      <c r="AK107" s="47">
        <v>0.17074630438185401</v>
      </c>
      <c r="AL107" s="47">
        <v>-0.15674305241644301</v>
      </c>
      <c r="AM107" s="47"/>
      <c r="AN107" s="47"/>
      <c r="AO107" s="47"/>
      <c r="AP107" s="47"/>
      <c r="AQ107" s="47"/>
      <c r="AR107" s="49"/>
      <c r="AT107" s="45" t="s">
        <v>8</v>
      </c>
      <c r="AU107" s="46">
        <v>11</v>
      </c>
      <c r="AV107" s="47"/>
      <c r="AW107" s="47">
        <v>2.07452328478923E-2</v>
      </c>
      <c r="AX107" s="47">
        <v>2.0745185788995198E-2</v>
      </c>
      <c r="AY107" s="48">
        <v>-4.4187026853375801E-5</v>
      </c>
      <c r="AZ107" s="47">
        <v>6.9198289760469101E-2</v>
      </c>
      <c r="BA107" s="47">
        <v>-6.3391225532961601E-2</v>
      </c>
      <c r="BB107" s="47"/>
      <c r="BC107" s="47"/>
      <c r="BD107" s="47"/>
      <c r="BE107" s="47"/>
      <c r="BF107" s="47"/>
      <c r="BG107" s="49"/>
    </row>
    <row r="108" spans="16:59" x14ac:dyDescent="0.3">
      <c r="P108" s="45" t="s">
        <v>6</v>
      </c>
      <c r="Q108" s="46">
        <v>0.01</v>
      </c>
      <c r="R108" s="47"/>
      <c r="S108" s="47">
        <v>9.6056847693761105E-2</v>
      </c>
      <c r="T108" s="47">
        <v>9.5659940721420894E-2</v>
      </c>
      <c r="U108" s="48">
        <v>-8.7231720169131007E-3</v>
      </c>
      <c r="V108" s="47">
        <v>0.23480207988375301</v>
      </c>
      <c r="W108" s="47">
        <v>-0.23990803935069399</v>
      </c>
      <c r="X108" s="47"/>
      <c r="Y108" s="47"/>
      <c r="Z108" s="47"/>
      <c r="AA108" s="47"/>
      <c r="AB108" s="47"/>
      <c r="AC108" s="49"/>
      <c r="AE108" s="45" t="s">
        <v>6</v>
      </c>
      <c r="AF108" s="46">
        <v>0.01</v>
      </c>
      <c r="AG108" s="47"/>
      <c r="AH108" s="47">
        <v>4.8819975186879798E-2</v>
      </c>
      <c r="AI108" s="47">
        <v>4.8620772273897099E-2</v>
      </c>
      <c r="AJ108" s="48">
        <v>-4.4057327128863297E-3</v>
      </c>
      <c r="AK108" s="47">
        <v>0.120788983872174</v>
      </c>
      <c r="AL108" s="47">
        <v>-0.124378842508463</v>
      </c>
      <c r="AM108" s="47"/>
      <c r="AN108" s="47"/>
      <c r="AO108" s="47"/>
      <c r="AP108" s="47"/>
      <c r="AQ108" s="47"/>
      <c r="AR108" s="49"/>
      <c r="AT108" s="45" t="s">
        <v>6</v>
      </c>
      <c r="AU108" s="46">
        <v>0.01</v>
      </c>
      <c r="AV108" s="47"/>
      <c r="AW108" s="47">
        <v>1.9647165767706701E-2</v>
      </c>
      <c r="AX108" s="47">
        <v>1.9559929482462799E-2</v>
      </c>
      <c r="AY108" s="48">
        <v>-1.84940026625619E-3</v>
      </c>
      <c r="AZ108" s="47">
        <v>4.87165632219453E-2</v>
      </c>
      <c r="BA108" s="47">
        <v>-5.0283280530383501E-2</v>
      </c>
      <c r="BB108" s="47"/>
      <c r="BC108" s="47"/>
      <c r="BD108" s="47"/>
      <c r="BE108" s="47"/>
      <c r="BF108" s="47"/>
      <c r="BG108" s="49"/>
    </row>
    <row r="109" spans="16:59" x14ac:dyDescent="0.3">
      <c r="P109" s="45" t="s">
        <v>7</v>
      </c>
      <c r="Q109" s="46">
        <v>0.1</v>
      </c>
      <c r="R109" s="47"/>
      <c r="S109" s="47">
        <v>9.8021069448816806E-2</v>
      </c>
      <c r="T109" s="47">
        <v>9.7853274494781206E-2</v>
      </c>
      <c r="U109" s="47">
        <v>5.7329509450862199E-3</v>
      </c>
      <c r="V109" s="47">
        <v>0.22310048704400501</v>
      </c>
      <c r="W109" s="47">
        <v>-0.23405375719366101</v>
      </c>
      <c r="X109" s="47"/>
      <c r="Y109" s="47"/>
      <c r="Z109" s="47"/>
      <c r="AA109" s="47"/>
      <c r="AB109" s="47"/>
      <c r="AC109" s="49"/>
      <c r="AE109" s="45" t="s">
        <v>7</v>
      </c>
      <c r="AF109" s="46">
        <v>0.05</v>
      </c>
      <c r="AG109" s="47"/>
      <c r="AH109" s="47">
        <v>4.97929215929638E-2</v>
      </c>
      <c r="AI109" s="47">
        <v>4.9710631669728403E-2</v>
      </c>
      <c r="AJ109" s="47">
        <v>2.8614925754986199E-3</v>
      </c>
      <c r="AK109" s="47">
        <v>0.114438082409676</v>
      </c>
      <c r="AL109" s="47">
        <v>-0.119785199796192</v>
      </c>
      <c r="AM109" s="47"/>
      <c r="AN109" s="47"/>
      <c r="AO109" s="47"/>
      <c r="AP109" s="47"/>
      <c r="AQ109" s="47"/>
      <c r="AR109" s="49"/>
      <c r="AT109" s="45" t="s">
        <v>7</v>
      </c>
      <c r="AU109" s="46">
        <v>0.02</v>
      </c>
      <c r="AV109" s="47"/>
      <c r="AW109" s="47">
        <v>1.9892782225171102E-2</v>
      </c>
      <c r="AX109" s="47">
        <v>1.9847678440318098E-2</v>
      </c>
      <c r="AY109" s="47">
        <v>1.3388223137580401E-3</v>
      </c>
      <c r="AZ109" s="47">
        <v>4.61150868576512E-2</v>
      </c>
      <c r="BA109" s="47">
        <v>-4.8237260608725997E-2</v>
      </c>
      <c r="BB109" s="47"/>
      <c r="BC109" s="47"/>
      <c r="BD109" s="47"/>
      <c r="BE109" s="47"/>
      <c r="BF109" s="47"/>
      <c r="BG109" s="49"/>
    </row>
    <row r="110" spans="16:59" ht="14.5" x14ac:dyDescent="0.3">
      <c r="P110" s="50"/>
      <c r="Q110" s="47"/>
      <c r="R110" s="46"/>
      <c r="S110" s="46">
        <f>SQRT(S107*S107+S108*S108+S109*S109)</f>
        <v>0.17035318462890056</v>
      </c>
      <c r="T110" s="46"/>
      <c r="U110" s="46"/>
      <c r="V110" s="47"/>
      <c r="W110" s="47"/>
      <c r="X110" s="47"/>
      <c r="Y110" s="51" t="s">
        <v>20</v>
      </c>
      <c r="Z110" s="51"/>
      <c r="AA110" s="51"/>
      <c r="AB110" s="46"/>
      <c r="AC110" s="52"/>
      <c r="AE110" s="50"/>
      <c r="AF110" s="47"/>
      <c r="AG110" s="46"/>
      <c r="AH110" s="46">
        <f>SQRT(AH107*AH107+AH108*AH108+AH109*AH109)</f>
        <v>8.6659888520607339E-2</v>
      </c>
      <c r="AI110" s="46"/>
      <c r="AJ110" s="46"/>
      <c r="AK110" s="47"/>
      <c r="AL110" s="47"/>
      <c r="AM110" s="47"/>
      <c r="AN110" s="51" t="s">
        <v>20</v>
      </c>
      <c r="AO110" s="51"/>
      <c r="AP110" s="51"/>
      <c r="AQ110" s="46"/>
      <c r="AR110" s="52"/>
      <c r="AT110" s="50"/>
      <c r="AU110" s="47"/>
      <c r="AV110" s="46"/>
      <c r="AW110" s="46">
        <f>SQRT(AW107*AW107+AW108*AW108+AW109*AW109)</f>
        <v>3.4815206351177914E-2</v>
      </c>
      <c r="AX110" s="46"/>
      <c r="AY110" s="46"/>
      <c r="AZ110" s="47"/>
      <c r="BA110" s="47"/>
      <c r="BB110" s="47"/>
      <c r="BC110" s="51" t="s">
        <v>20</v>
      </c>
      <c r="BD110" s="51"/>
      <c r="BE110" s="51"/>
      <c r="BF110" s="46"/>
      <c r="BG110" s="52"/>
    </row>
    <row r="111" spans="16:59" x14ac:dyDescent="0.3">
      <c r="P111" s="50"/>
      <c r="Q111" s="47"/>
      <c r="R111" s="53" t="s">
        <v>14</v>
      </c>
      <c r="S111" s="53"/>
      <c r="T111" s="53"/>
      <c r="U111" s="53"/>
      <c r="V111" s="53"/>
      <c r="W111" s="53"/>
      <c r="X111" s="47"/>
      <c r="Y111" s="53" t="s">
        <v>1</v>
      </c>
      <c r="Z111" s="53" t="s">
        <v>2</v>
      </c>
      <c r="AA111" s="53" t="s">
        <v>3</v>
      </c>
      <c r="AB111" s="53" t="s">
        <v>4</v>
      </c>
      <c r="AC111" s="54" t="s">
        <v>5</v>
      </c>
      <c r="AE111" s="50"/>
      <c r="AF111" s="47"/>
      <c r="AG111" s="53" t="s">
        <v>14</v>
      </c>
      <c r="AH111" s="53"/>
      <c r="AI111" s="53"/>
      <c r="AJ111" s="53"/>
      <c r="AK111" s="53"/>
      <c r="AL111" s="53"/>
      <c r="AM111" s="47"/>
      <c r="AN111" s="53" t="s">
        <v>1</v>
      </c>
      <c r="AO111" s="53" t="s">
        <v>2</v>
      </c>
      <c r="AP111" s="53" t="s">
        <v>3</v>
      </c>
      <c r="AQ111" s="53" t="s">
        <v>4</v>
      </c>
      <c r="AR111" s="54" t="s">
        <v>5</v>
      </c>
      <c r="AT111" s="50"/>
      <c r="AU111" s="47"/>
      <c r="AV111" s="53" t="s">
        <v>14</v>
      </c>
      <c r="AW111" s="53"/>
      <c r="AX111" s="53"/>
      <c r="AY111" s="53"/>
      <c r="AZ111" s="53"/>
      <c r="BA111" s="53"/>
      <c r="BB111" s="47"/>
      <c r="BC111" s="53" t="s">
        <v>1</v>
      </c>
      <c r="BD111" s="53" t="s">
        <v>2</v>
      </c>
      <c r="BE111" s="53" t="s">
        <v>3</v>
      </c>
      <c r="BF111" s="53" t="s">
        <v>4</v>
      </c>
      <c r="BG111" s="54" t="s">
        <v>5</v>
      </c>
    </row>
    <row r="112" spans="16:59" x14ac:dyDescent="0.3">
      <c r="P112" s="50"/>
      <c r="Q112" s="47"/>
      <c r="R112" s="47"/>
      <c r="S112" s="47">
        <v>7.5343909503366904E-2</v>
      </c>
      <c r="T112" s="47">
        <v>7.5341114743939203E-2</v>
      </c>
      <c r="U112" s="48">
        <v>-6.4894405931799001E-4</v>
      </c>
      <c r="V112" s="47">
        <v>0.19250571078249901</v>
      </c>
      <c r="W112" s="47">
        <v>-0.241228213838828</v>
      </c>
      <c r="X112" s="47"/>
      <c r="Y112" s="46">
        <f>(S107-S112)/S107*100</f>
        <v>25.344082892459895</v>
      </c>
      <c r="Z112" s="46">
        <f t="shared" ref="Z112:Z114" si="221">(T107-T112)/T107*100</f>
        <v>25.345878400080252</v>
      </c>
      <c r="AA112" s="46">
        <f t="shared" ref="AA112:AA114" si="222">(U107-U112)/U107*100</f>
        <v>-25.897460377889676</v>
      </c>
      <c r="AB112" s="46">
        <f t="shared" ref="AB112:AB114" si="223">(V107-V112)/V107*100</f>
        <v>41.084726347019604</v>
      </c>
      <c r="AC112" s="52">
        <f t="shared" ref="AC112:AC114" si="224">(W107-W112)/W107*100</f>
        <v>20.113538914361602</v>
      </c>
      <c r="AE112" s="50"/>
      <c r="AF112" s="47"/>
      <c r="AG112" s="47"/>
      <c r="AH112" s="47">
        <v>3.91122684577625E-2</v>
      </c>
      <c r="AI112" s="47">
        <v>3.91119964781588E-2</v>
      </c>
      <c r="AJ112" s="48">
        <v>-1.4586090832543301E-4</v>
      </c>
      <c r="AK112" s="47">
        <v>0.105999074294297</v>
      </c>
      <c r="AL112" s="47">
        <v>-0.12782459849432001</v>
      </c>
      <c r="AM112" s="47"/>
      <c r="AN112" s="46">
        <f>(AH107-AH112)/AH107*100</f>
        <v>23.981603522231467</v>
      </c>
      <c r="AO112" s="46">
        <f t="shared" ref="AO112:AO114" si="225">(AI107-AI112)/AI107*100</f>
        <v>23.981437240404251</v>
      </c>
      <c r="AP112" s="46">
        <f t="shared" ref="AP112:AP114" si="226">(AJ107-AJ112)/AJ107*100</f>
        <v>33.69759235355577</v>
      </c>
      <c r="AQ112" s="46">
        <f t="shared" ref="AQ112:AQ114" si="227">(AK107-AK112)/AK107*100</f>
        <v>37.920135561328138</v>
      </c>
      <c r="AR112" s="52">
        <f t="shared" ref="AR112:AR114" si="228">(AL107-AL112)/AL107*100</f>
        <v>18.449592167754243</v>
      </c>
      <c r="AT112" s="50"/>
      <c r="AU112" s="47"/>
      <c r="AV112" s="47"/>
      <c r="AW112" s="47">
        <v>1.6170827128530199E-2</v>
      </c>
      <c r="AX112" s="47">
        <v>1.61705699218842E-2</v>
      </c>
      <c r="AY112" s="48">
        <v>9.1205385052522804E-5</v>
      </c>
      <c r="AZ112" s="47">
        <v>4.3572707111478898E-2</v>
      </c>
      <c r="BA112" s="47">
        <v>-4.7245303958661701E-2</v>
      </c>
      <c r="BB112" s="47"/>
      <c r="BC112" s="46">
        <f>(AW107-AW112)/AW107*100</f>
        <v>22.050394675742854</v>
      </c>
      <c r="BD112" s="46">
        <f t="shared" ref="BD112:BD114" si="229">(AX107-AX112)/AX107*100</f>
        <v>22.051457690669213</v>
      </c>
      <c r="BE112" s="46">
        <f t="shared" ref="BE112:BE114" si="230">(AY107-AY112)/AY107*100</f>
        <v>306.40760772424517</v>
      </c>
      <c r="BF112" s="46">
        <f t="shared" ref="BF112:BF114" si="231">(AZ107-AZ112)/AZ107*100</f>
        <v>37.032104026983234</v>
      </c>
      <c r="BG112" s="52">
        <f t="shared" ref="BG112:BG114" si="232">(BA107-BA112)/BA107*100</f>
        <v>25.470278320939681</v>
      </c>
    </row>
    <row r="113" spans="16:59" x14ac:dyDescent="0.3">
      <c r="P113" s="50"/>
      <c r="Q113" s="47"/>
      <c r="R113" s="47"/>
      <c r="S113" s="47">
        <v>7.0163336034869794E-2</v>
      </c>
      <c r="T113" s="47">
        <v>6.9498519393548397E-2</v>
      </c>
      <c r="U113" s="48">
        <v>-9.6358458708430805E-3</v>
      </c>
      <c r="V113" s="47">
        <v>0.17279665289990401</v>
      </c>
      <c r="W113" s="47">
        <v>-0.18725921163259299</v>
      </c>
      <c r="X113" s="47"/>
      <c r="Y113" s="46">
        <f t="shared" ref="Y113:Y115" si="233">(S108-S113)/S108*100</f>
        <v>26.95644535561112</v>
      </c>
      <c r="Z113" s="46">
        <f t="shared" si="221"/>
        <v>27.348356198609096</v>
      </c>
      <c r="AA113" s="46">
        <f t="shared" si="222"/>
        <v>-10.462637354398415</v>
      </c>
      <c r="AB113" s="46">
        <f t="shared" si="223"/>
        <v>26.407528849210777</v>
      </c>
      <c r="AC113" s="52">
        <f t="shared" si="224"/>
        <v>21.945420362149569</v>
      </c>
      <c r="AE113" s="50"/>
      <c r="AF113" s="47"/>
      <c r="AG113" s="47"/>
      <c r="AH113" s="47">
        <v>3.6255390162670501E-2</v>
      </c>
      <c r="AI113" s="47">
        <v>3.5964083917861399E-2</v>
      </c>
      <c r="AJ113" s="48">
        <v>-4.5867181945796996E-3</v>
      </c>
      <c r="AK113" s="47">
        <v>9.4249617749572107E-2</v>
      </c>
      <c r="AL113" s="47">
        <v>-0.101493637014177</v>
      </c>
      <c r="AM113" s="47"/>
      <c r="AN113" s="46">
        <f t="shared" ref="AN113:AN115" si="234">(AH108-AH113)/AH108*100</f>
        <v>25.73656577274539</v>
      </c>
      <c r="AO113" s="46">
        <f t="shared" si="225"/>
        <v>26.031442455780702</v>
      </c>
      <c r="AP113" s="46">
        <f t="shared" si="226"/>
        <v>-4.1079541925910616</v>
      </c>
      <c r="AQ113" s="46">
        <f t="shared" si="227"/>
        <v>21.971677608189346</v>
      </c>
      <c r="AR113" s="52">
        <f t="shared" si="228"/>
        <v>18.399596774450476</v>
      </c>
      <c r="AT113" s="50"/>
      <c r="AU113" s="47"/>
      <c r="AV113" s="47"/>
      <c r="AW113" s="47">
        <v>1.4928001665615601E-2</v>
      </c>
      <c r="AX113" s="47">
        <v>1.48098770884453E-2</v>
      </c>
      <c r="AY113" s="48">
        <v>-1.8742396735117099E-3</v>
      </c>
      <c r="AZ113" s="47">
        <v>4.26780454676512E-2</v>
      </c>
      <c r="BA113" s="47">
        <v>-4.3481024530504599E-2</v>
      </c>
      <c r="BB113" s="47"/>
      <c r="BC113" s="46">
        <f t="shared" ref="BC113:BC115" si="235">(AW108-AW113)/AW108*100</f>
        <v>24.019566780709976</v>
      </c>
      <c r="BD113" s="46">
        <f t="shared" si="229"/>
        <v>24.284608992462573</v>
      </c>
      <c r="BE113" s="46">
        <f t="shared" si="230"/>
        <v>-1.3431060711266822</v>
      </c>
      <c r="BF113" s="46">
        <f t="shared" si="231"/>
        <v>12.395204741318729</v>
      </c>
      <c r="BG113" s="52">
        <f t="shared" si="232"/>
        <v>13.527868365248489</v>
      </c>
    </row>
    <row r="114" spans="16:59" x14ac:dyDescent="0.3">
      <c r="P114" s="50"/>
      <c r="Q114" s="47"/>
      <c r="R114" s="47"/>
      <c r="S114" s="47">
        <v>7.2863830702655702E-2</v>
      </c>
      <c r="T114" s="47">
        <v>7.2565996136510796E-2</v>
      </c>
      <c r="U114" s="48">
        <v>6.5813394822918101E-3</v>
      </c>
      <c r="V114" s="47">
        <v>0.21726157830421999</v>
      </c>
      <c r="W114" s="47">
        <v>-0.180209413172155</v>
      </c>
      <c r="X114" s="47"/>
      <c r="Y114" s="46">
        <f t="shared" si="233"/>
        <v>25.665133922352624</v>
      </c>
      <c r="Z114" s="46">
        <f t="shared" si="221"/>
        <v>25.842035934749486</v>
      </c>
      <c r="AA114" s="46">
        <f t="shared" si="222"/>
        <v>-14.79846147877393</v>
      </c>
      <c r="AB114" s="46">
        <f t="shared" si="223"/>
        <v>2.617165393562467</v>
      </c>
      <c r="AC114" s="52">
        <f t="shared" si="224"/>
        <v>23.005118425402614</v>
      </c>
      <c r="AE114" s="50"/>
      <c r="AF114" s="47"/>
      <c r="AG114" s="47"/>
      <c r="AH114" s="47">
        <v>3.7804098363406403E-2</v>
      </c>
      <c r="AI114" s="47">
        <v>3.7675922176166998E-2</v>
      </c>
      <c r="AJ114" s="48">
        <v>3.1104246085564202E-3</v>
      </c>
      <c r="AK114" s="47">
        <v>0.10673407413779901</v>
      </c>
      <c r="AL114" s="47">
        <v>-9.2078707019982803E-2</v>
      </c>
      <c r="AM114" s="47"/>
      <c r="AN114" s="46">
        <f t="shared" si="234"/>
        <v>24.077364504860725</v>
      </c>
      <c r="AO114" s="46">
        <f t="shared" si="225"/>
        <v>24.20952840333754</v>
      </c>
      <c r="AP114" s="46">
        <f t="shared" si="226"/>
        <v>-8.6993772127618918</v>
      </c>
      <c r="AQ114" s="46">
        <f t="shared" si="227"/>
        <v>6.7320319509527184</v>
      </c>
      <c r="AR114" s="52">
        <f t="shared" si="228"/>
        <v>23.130146982557349</v>
      </c>
      <c r="AT114" s="50"/>
      <c r="AU114" s="47"/>
      <c r="AV114" s="47"/>
      <c r="AW114" s="47">
        <v>1.56775811119651E-2</v>
      </c>
      <c r="AX114" s="47">
        <v>1.5613437241897499E-2</v>
      </c>
      <c r="AY114" s="48">
        <v>1.41673110207003E-3</v>
      </c>
      <c r="AZ114" s="47">
        <v>4.0027172071895101E-2</v>
      </c>
      <c r="BA114" s="47">
        <v>-3.8614599072758299E-2</v>
      </c>
      <c r="BB114" s="47"/>
      <c r="BC114" s="46">
        <f t="shared" si="235"/>
        <v>21.189600657631217</v>
      </c>
      <c r="BD114" s="46">
        <f t="shared" si="229"/>
        <v>21.33368500075688</v>
      </c>
      <c r="BE114" s="46">
        <f t="shared" si="230"/>
        <v>-5.819203004863426</v>
      </c>
      <c r="BF114" s="46">
        <f t="shared" si="231"/>
        <v>13.201568511728871</v>
      </c>
      <c r="BG114" s="52">
        <f t="shared" si="232"/>
        <v>19.948606978371785</v>
      </c>
    </row>
    <row r="115" spans="16:59" x14ac:dyDescent="0.3">
      <c r="P115" s="50"/>
      <c r="Q115" s="47"/>
      <c r="R115" s="53"/>
      <c r="S115" s="46">
        <f>SQRT(S112*S112+S113*S113+S114*S114)</f>
        <v>0.12612983884655871</v>
      </c>
      <c r="T115" s="47"/>
      <c r="U115" s="47"/>
      <c r="V115" s="47"/>
      <c r="W115" s="47"/>
      <c r="X115" s="47"/>
      <c r="Y115" s="46">
        <f t="shared" si="233"/>
        <v>25.959799858557691</v>
      </c>
      <c r="Z115" s="47"/>
      <c r="AA115" s="47"/>
      <c r="AB115" s="47"/>
      <c r="AC115" s="49"/>
      <c r="AE115" s="50"/>
      <c r="AF115" s="47"/>
      <c r="AG115" s="53"/>
      <c r="AH115" s="46">
        <f>SQRT(AH112*AH112+AH113*AH113+AH114*AH114)</f>
        <v>6.5371038792646205E-2</v>
      </c>
      <c r="AI115" s="47"/>
      <c r="AJ115" s="47"/>
      <c r="AK115" s="47"/>
      <c r="AL115" s="47"/>
      <c r="AM115" s="47"/>
      <c r="AN115" s="46">
        <f t="shared" si="234"/>
        <v>24.565978668318664</v>
      </c>
      <c r="AO115" s="47"/>
      <c r="AP115" s="47"/>
      <c r="AQ115" s="47"/>
      <c r="AR115" s="49"/>
      <c r="AT115" s="50"/>
      <c r="AU115" s="47"/>
      <c r="AV115" s="53"/>
      <c r="AW115" s="46">
        <f>SQRT(AW112*AW112+AW113*AW113+AW114*AW114)</f>
        <v>2.7020870327798017E-2</v>
      </c>
      <c r="AX115" s="47"/>
      <c r="AY115" s="47"/>
      <c r="AZ115" s="47"/>
      <c r="BA115" s="47"/>
      <c r="BB115" s="47"/>
      <c r="BC115" s="46">
        <f t="shared" si="235"/>
        <v>22.387734671910653</v>
      </c>
      <c r="BD115" s="47"/>
      <c r="BE115" s="47"/>
      <c r="BF115" s="47"/>
      <c r="BG115" s="49"/>
    </row>
    <row r="116" spans="16:59" x14ac:dyDescent="0.3">
      <c r="P116" s="50"/>
      <c r="Q116" s="47"/>
      <c r="R116" s="53" t="s">
        <v>21</v>
      </c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9"/>
      <c r="AE116" s="50"/>
      <c r="AF116" s="47"/>
      <c r="AG116" s="53" t="s">
        <v>21</v>
      </c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9"/>
      <c r="AT116" s="50"/>
      <c r="AU116" s="47"/>
      <c r="AV116" s="53" t="s">
        <v>21</v>
      </c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9"/>
    </row>
    <row r="117" spans="16:59" x14ac:dyDescent="0.3">
      <c r="P117" s="50"/>
      <c r="Q117" s="47"/>
      <c r="R117" s="47"/>
      <c r="S117" s="47">
        <v>0.103601869412885</v>
      </c>
      <c r="T117" s="47">
        <v>0.103601049233671</v>
      </c>
      <c r="U117" s="48">
        <v>-4.1224207332208999E-4</v>
      </c>
      <c r="V117" s="47">
        <v>0.346868703925373</v>
      </c>
      <c r="W117" s="47">
        <v>-0.31763024375132998</v>
      </c>
      <c r="X117" s="47"/>
      <c r="Y117" s="46">
        <f>-(S112-S117)/S117*100</f>
        <v>27.275530904661117</v>
      </c>
      <c r="Z117" s="46">
        <f t="shared" ref="Z117:Z119" si="236">-(T112-T117)/T117*100</f>
        <v>27.277652783218283</v>
      </c>
      <c r="AA117" s="46">
        <f t="shared" ref="AA117:AA119" si="237">-(U112-U117)/U117*100</f>
        <v>-57.418201904627466</v>
      </c>
      <c r="AB117" s="46">
        <f t="shared" ref="AB117:AB119" si="238">-(V112-V117)/V117*100</f>
        <v>44.501850814446605</v>
      </c>
      <c r="AC117" s="52">
        <f t="shared" ref="AC117:AC119" si="239">-(W112-W117)/W117*100</f>
        <v>24.053764216582749</v>
      </c>
      <c r="AE117" s="50"/>
      <c r="AF117" s="47"/>
      <c r="AG117" s="47"/>
      <c r="AH117" s="47">
        <v>5.1800934706442703E-2</v>
      </c>
      <c r="AI117" s="47">
        <v>5.1800524616835597E-2</v>
      </c>
      <c r="AJ117" s="48">
        <v>-2.06121036661045E-4</v>
      </c>
      <c r="AK117" s="47">
        <v>0.173434351962687</v>
      </c>
      <c r="AL117" s="47">
        <v>-0.15881512187566499</v>
      </c>
      <c r="AM117" s="47"/>
      <c r="AN117" s="46">
        <f>-(AH112-AH117)/AH117*100</f>
        <v>24.495052686958676</v>
      </c>
      <c r="AO117" s="46">
        <f t="shared" ref="AO117:AO119" si="240">-(AI112-AI117)/AI117*100</f>
        <v>24.494979988200587</v>
      </c>
      <c r="AP117" s="46">
        <f t="shared" ref="AP117:AP119" si="241">-(AJ112-AJ117)/AJ117*100</f>
        <v>29.235312082534566</v>
      </c>
      <c r="AQ117" s="46">
        <f t="shared" ref="AQ117:AQ119" si="242">-(AK112-AK117)/AK117*100</f>
        <v>38.882307285293834</v>
      </c>
      <c r="AR117" s="52">
        <f t="shared" ref="AR117:AR119" si="243">-(AL112-AL117)/AL117*100</f>
        <v>19.513584736349724</v>
      </c>
      <c r="AT117" s="50"/>
      <c r="AU117" s="47"/>
      <c r="AV117" s="47"/>
      <c r="AW117" s="47">
        <v>2.0767968862317101E-2</v>
      </c>
      <c r="AX117" s="47">
        <v>2.0767923837192798E-2</v>
      </c>
      <c r="AY117" s="48">
        <v>-4.3245331927125099E-5</v>
      </c>
      <c r="AZ117" s="47">
        <v>6.9373740785074606E-2</v>
      </c>
      <c r="BA117" s="47">
        <v>-6.3526048750266004E-2</v>
      </c>
      <c r="BB117" s="47"/>
      <c r="BC117" s="46">
        <f>-(AW112-AW117)/AW117*100</f>
        <v>22.135731059036239</v>
      </c>
      <c r="BD117" s="46">
        <f t="shared" ref="BD117:BD119" si="244">-(AX112-AX117)/AX117*100</f>
        <v>22.136800728608712</v>
      </c>
      <c r="BE117" s="46">
        <f t="shared" ref="BE117:BE119" si="245">-(AY112-AY117)/AY117*100</f>
        <v>310.90226618266598</v>
      </c>
      <c r="BF117" s="46">
        <f t="shared" ref="BF117:BF119" si="246">-(AZ112-AZ117)/AZ117*100</f>
        <v>37.191354223681508</v>
      </c>
      <c r="BG117" s="52">
        <f t="shared" ref="BG117:BG119" si="247">-(BA112-BA117)/BA117*100</f>
        <v>25.628454959645403</v>
      </c>
    </row>
    <row r="118" spans="16:59" x14ac:dyDescent="0.3">
      <c r="P118" s="50"/>
      <c r="Q118" s="47"/>
      <c r="R118" s="47"/>
      <c r="S118" s="47">
        <v>9.8192739614404598E-2</v>
      </c>
      <c r="T118" s="47">
        <v>9.7793824147768105E-2</v>
      </c>
      <c r="U118" s="48">
        <v>-8.8420626291426593E-3</v>
      </c>
      <c r="V118" s="47">
        <v>0.24397038193253801</v>
      </c>
      <c r="W118" s="47">
        <v>-0.25193255808725901</v>
      </c>
      <c r="X118" s="47"/>
      <c r="Y118" s="46">
        <f t="shared" ref="Y118:Y120" si="248">-(S113-S118)/S118*100</f>
        <v>28.545291321541832</v>
      </c>
      <c r="Z118" s="46">
        <f t="shared" si="236"/>
        <v>28.933631546573974</v>
      </c>
      <c r="AA118" s="46">
        <f t="shared" si="237"/>
        <v>-8.9773537577553633</v>
      </c>
      <c r="AB118" s="46">
        <f t="shared" si="238"/>
        <v>29.173102271207146</v>
      </c>
      <c r="AC118" s="52">
        <f t="shared" si="239"/>
        <v>25.670896586643575</v>
      </c>
      <c r="AE118" s="50"/>
      <c r="AF118" s="47"/>
      <c r="AG118" s="47"/>
      <c r="AH118" s="47">
        <v>4.9096369807202299E-2</v>
      </c>
      <c r="AI118" s="47">
        <v>4.8896912073883997E-2</v>
      </c>
      <c r="AJ118" s="48">
        <v>-4.4210313145713297E-3</v>
      </c>
      <c r="AK118" s="47">
        <v>0.121985190966269</v>
      </c>
      <c r="AL118" s="47">
        <v>-0.125966279043629</v>
      </c>
      <c r="AM118" s="47"/>
      <c r="AN118" s="46">
        <f t="shared" ref="AN118:AN120" si="249">-(AH113-AH118)/AH118*100</f>
        <v>26.154641768744501</v>
      </c>
      <c r="AO118" s="46">
        <f t="shared" si="240"/>
        <v>26.449171547849264</v>
      </c>
      <c r="AP118" s="46">
        <f t="shared" si="241"/>
        <v>-3.7476974990491607</v>
      </c>
      <c r="AQ118" s="46">
        <f t="shared" si="242"/>
        <v>22.736836329883893</v>
      </c>
      <c r="AR118" s="52">
        <f t="shared" si="243"/>
        <v>19.427931201314429</v>
      </c>
      <c r="AT118" s="50"/>
      <c r="AU118" s="47"/>
      <c r="AV118" s="47"/>
      <c r="AW118" s="47">
        <v>1.9665065941846201E-2</v>
      </c>
      <c r="AX118" s="47">
        <v>1.9577810400964998E-2</v>
      </c>
      <c r="AY118" s="48">
        <v>-1.8504481622104801E-3</v>
      </c>
      <c r="AZ118" s="47">
        <v>4.8794076386507602E-2</v>
      </c>
      <c r="BA118" s="47">
        <v>-5.03865116174518E-2</v>
      </c>
      <c r="BB118" s="47"/>
      <c r="BC118" s="46">
        <f t="shared" ref="BC118:BC120" si="250">-(AW113-AW118)/AW118*100</f>
        <v>24.088728154988704</v>
      </c>
      <c r="BD118" s="46">
        <f t="shared" si="244"/>
        <v>24.353761809260778</v>
      </c>
      <c r="BE118" s="46">
        <f t="shared" si="245"/>
        <v>-1.2857161733625315</v>
      </c>
      <c r="BF118" s="46">
        <f t="shared" si="246"/>
        <v>12.534371734819002</v>
      </c>
      <c r="BG118" s="52">
        <f t="shared" si="247"/>
        <v>13.705031099147231</v>
      </c>
    </row>
    <row r="119" spans="16:59" ht="14.5" thickBot="1" x14ac:dyDescent="0.35">
      <c r="P119" s="55"/>
      <c r="Q119" s="56"/>
      <c r="R119" s="56"/>
      <c r="S119" s="56">
        <v>0.100130973538128</v>
      </c>
      <c r="T119" s="56">
        <v>9.9967515081430799E-2</v>
      </c>
      <c r="U119" s="56">
        <v>5.7190724892475899E-3</v>
      </c>
      <c r="V119" s="56">
        <v>0.230903416657738</v>
      </c>
      <c r="W119" s="56">
        <v>-0.241497817745572</v>
      </c>
      <c r="X119" s="56"/>
      <c r="Y119" s="57">
        <f t="shared" si="248"/>
        <v>27.231476806813909</v>
      </c>
      <c r="Z119" s="57">
        <f t="shared" si="236"/>
        <v>27.410423198575533</v>
      </c>
      <c r="AA119" s="57">
        <f t="shared" si="237"/>
        <v>-15.077042556557302</v>
      </c>
      <c r="AB119" s="57">
        <f t="shared" si="238"/>
        <v>5.908027932622125</v>
      </c>
      <c r="AC119" s="58">
        <f t="shared" si="239"/>
        <v>25.378450681482711</v>
      </c>
      <c r="AE119" s="55"/>
      <c r="AF119" s="56"/>
      <c r="AG119" s="56"/>
      <c r="AH119" s="56">
        <v>5.0065486769064201E-2</v>
      </c>
      <c r="AI119" s="56">
        <v>4.99837575407154E-2</v>
      </c>
      <c r="AJ119" s="56">
        <v>2.8595362446238001E-3</v>
      </c>
      <c r="AK119" s="56">
        <v>0.115451708328869</v>
      </c>
      <c r="AL119" s="56">
        <v>-0.120748908872786</v>
      </c>
      <c r="AM119" s="56"/>
      <c r="AN119" s="57">
        <f t="shared" si="249"/>
        <v>24.490700474391854</v>
      </c>
      <c r="AO119" s="57">
        <f t="shared" si="240"/>
        <v>24.623669708150246</v>
      </c>
      <c r="AP119" s="57">
        <f t="shared" si="241"/>
        <v>-8.7737430992285557</v>
      </c>
      <c r="AQ119" s="57">
        <f t="shared" si="242"/>
        <v>7.5508923317422472</v>
      </c>
      <c r="AR119" s="58">
        <f t="shared" si="243"/>
        <v>23.743652941003752</v>
      </c>
      <c r="AT119" s="55"/>
      <c r="AU119" s="56"/>
      <c r="AV119" s="56"/>
      <c r="AW119" s="56">
        <v>1.9910332753619399E-2</v>
      </c>
      <c r="AX119" s="56">
        <v>1.9865267915133399E-2</v>
      </c>
      <c r="AY119" s="56">
        <v>1.3388356956035099E-3</v>
      </c>
      <c r="AZ119" s="56">
        <v>4.6180683331547602E-2</v>
      </c>
      <c r="BA119" s="56">
        <v>-4.8299563549114397E-2</v>
      </c>
      <c r="BB119" s="56"/>
      <c r="BC119" s="57">
        <f t="shared" si="250"/>
        <v>21.259070323095671</v>
      </c>
      <c r="BD119" s="57">
        <f t="shared" si="244"/>
        <v>21.403339191800409</v>
      </c>
      <c r="BE119" s="57">
        <f t="shared" si="245"/>
        <v>-5.8181453274897184</v>
      </c>
      <c r="BF119" s="57">
        <f t="shared" si="246"/>
        <v>13.324859693985575</v>
      </c>
      <c r="BG119" s="58">
        <f t="shared" si="247"/>
        <v>20.051867480143468</v>
      </c>
    </row>
    <row r="120" spans="16:59" ht="14.5" thickBot="1" x14ac:dyDescent="0.35">
      <c r="P120" s="41"/>
      <c r="Q120" s="41"/>
      <c r="R120" s="41"/>
      <c r="S120" s="46">
        <f>SQRT(S117*S117+S118*S118+S119*S119)</f>
        <v>0.17435989596383691</v>
      </c>
      <c r="T120" s="41"/>
      <c r="U120" s="41"/>
      <c r="V120" s="41"/>
      <c r="W120" s="41"/>
      <c r="X120" s="41"/>
      <c r="Y120" s="57">
        <f t="shared" si="248"/>
        <v>27.661210079685617</v>
      </c>
      <c r="Z120" s="41"/>
      <c r="AA120" s="41"/>
      <c r="AB120" s="41"/>
      <c r="AC120" s="41"/>
      <c r="AE120" s="41"/>
      <c r="AF120" s="41"/>
      <c r="AG120" s="41"/>
      <c r="AH120" s="46">
        <f>SQRT(AH117*AH117+AH118*AH118+AH119*AH119)</f>
        <v>8.7179947981918693E-2</v>
      </c>
      <c r="AI120" s="41"/>
      <c r="AJ120" s="41"/>
      <c r="AK120" s="41"/>
      <c r="AL120" s="41"/>
      <c r="AM120" s="41"/>
      <c r="AN120" s="57">
        <f t="shared" si="249"/>
        <v>25.015969490823398</v>
      </c>
      <c r="AO120" s="41"/>
      <c r="AP120" s="41"/>
      <c r="AQ120" s="41"/>
      <c r="AR120" s="41"/>
      <c r="AT120" s="41"/>
      <c r="AU120" s="41"/>
      <c r="AV120" s="41"/>
      <c r="AW120" s="46">
        <f>SQRT(AW117*AW117+AW118*AW118+AW119*AW119)</f>
        <v>3.484888376294399E-2</v>
      </c>
      <c r="AX120" s="41"/>
      <c r="AY120" s="41"/>
      <c r="AZ120" s="41"/>
      <c r="BA120" s="41"/>
      <c r="BB120" s="41"/>
      <c r="BC120" s="57">
        <f t="shared" si="250"/>
        <v>22.462737941321862</v>
      </c>
      <c r="BD120" s="41"/>
      <c r="BE120" s="41"/>
      <c r="BF120" s="41"/>
      <c r="BG120" s="41"/>
    </row>
    <row r="121" spans="16:59" x14ac:dyDescent="0.3">
      <c r="P121" s="40" t="s">
        <v>22</v>
      </c>
      <c r="Q121" s="41">
        <v>998</v>
      </c>
      <c r="R121" s="42" t="s">
        <v>0</v>
      </c>
      <c r="S121" s="42" t="s">
        <v>9</v>
      </c>
      <c r="T121" s="42" t="s">
        <v>10</v>
      </c>
      <c r="U121" s="42" t="s">
        <v>11</v>
      </c>
      <c r="V121" s="42" t="s">
        <v>12</v>
      </c>
      <c r="W121" s="42" t="s">
        <v>13</v>
      </c>
      <c r="X121" s="43"/>
      <c r="Y121" s="43"/>
      <c r="Z121" s="43"/>
      <c r="AA121" s="43"/>
      <c r="AB121" s="43"/>
      <c r="AC121" s="44"/>
      <c r="AE121" s="40" t="s">
        <v>22</v>
      </c>
      <c r="AF121" s="41">
        <v>998</v>
      </c>
      <c r="AG121" s="42" t="s">
        <v>0</v>
      </c>
      <c r="AH121" s="42" t="s">
        <v>9</v>
      </c>
      <c r="AI121" s="42" t="s">
        <v>10</v>
      </c>
      <c r="AJ121" s="42" t="s">
        <v>11</v>
      </c>
      <c r="AK121" s="42" t="s">
        <v>12</v>
      </c>
      <c r="AL121" s="42" t="s">
        <v>13</v>
      </c>
      <c r="AM121" s="43"/>
      <c r="AN121" s="43"/>
      <c r="AO121" s="43"/>
      <c r="AP121" s="43"/>
      <c r="AQ121" s="43"/>
      <c r="AR121" s="44"/>
      <c r="AT121" s="40" t="s">
        <v>22</v>
      </c>
      <c r="AU121" s="41">
        <v>998</v>
      </c>
      <c r="AV121" s="42" t="s">
        <v>0</v>
      </c>
      <c r="AW121" s="42" t="s">
        <v>9</v>
      </c>
      <c r="AX121" s="42" t="s">
        <v>10</v>
      </c>
      <c r="AY121" s="42" t="s">
        <v>11</v>
      </c>
      <c r="AZ121" s="42" t="s">
        <v>12</v>
      </c>
      <c r="BA121" s="42" t="s">
        <v>13</v>
      </c>
      <c r="BB121" s="43"/>
      <c r="BC121" s="43"/>
      <c r="BD121" s="43"/>
      <c r="BE121" s="43"/>
      <c r="BF121" s="43"/>
      <c r="BG121" s="44"/>
    </row>
    <row r="122" spans="16:59" x14ac:dyDescent="0.3">
      <c r="P122" s="45" t="s">
        <v>8</v>
      </c>
      <c r="Q122" s="46">
        <v>11</v>
      </c>
      <c r="R122" s="47"/>
      <c r="S122" s="47">
        <v>0.101152838742443</v>
      </c>
      <c r="T122" s="47">
        <v>0.10115232097086301</v>
      </c>
      <c r="U122" s="48">
        <v>-3.2364774383053898E-4</v>
      </c>
      <c r="V122" s="47">
        <v>0.32675009186308102</v>
      </c>
      <c r="W122" s="47">
        <v>-0.30196382535988298</v>
      </c>
      <c r="X122" s="47"/>
      <c r="Y122" s="47"/>
      <c r="Z122" s="47"/>
      <c r="AA122" s="47"/>
      <c r="AB122" s="47"/>
      <c r="AC122" s="49"/>
      <c r="AE122" s="45" t="s">
        <v>8</v>
      </c>
      <c r="AF122" s="46">
        <v>11</v>
      </c>
      <c r="AG122" s="47"/>
      <c r="AH122" s="47">
        <v>5.1569167834410901E-2</v>
      </c>
      <c r="AI122" s="47">
        <v>5.15690222747201E-2</v>
      </c>
      <c r="AJ122" s="48">
        <v>-1.2252658104483101E-4</v>
      </c>
      <c r="AK122" s="47">
        <v>0.17074630438185401</v>
      </c>
      <c r="AL122" s="47">
        <v>-0.15674305241644301</v>
      </c>
      <c r="AM122" s="47"/>
      <c r="AN122" s="47"/>
      <c r="AO122" s="47"/>
      <c r="AP122" s="47"/>
      <c r="AQ122" s="47"/>
      <c r="AR122" s="49"/>
      <c r="AT122" s="45" t="s">
        <v>8</v>
      </c>
      <c r="AU122" s="46">
        <v>12</v>
      </c>
      <c r="AV122" s="47"/>
      <c r="AW122" s="47">
        <v>2.0799242261563301E-2</v>
      </c>
      <c r="AX122" s="47">
        <v>2.0799222203984499E-2</v>
      </c>
      <c r="AY122" s="48">
        <v>-2.88853679119301E-5</v>
      </c>
      <c r="AZ122" s="47">
        <v>6.9198289760469101E-2</v>
      </c>
      <c r="BA122" s="47">
        <v>-6.3391225532961601E-2</v>
      </c>
      <c r="BB122" s="47"/>
      <c r="BC122" s="47"/>
      <c r="BD122" s="47"/>
      <c r="BE122" s="47"/>
      <c r="BF122" s="47"/>
      <c r="BG122" s="49"/>
    </row>
    <row r="123" spans="16:59" x14ac:dyDescent="0.3">
      <c r="P123" s="45" t="s">
        <v>6</v>
      </c>
      <c r="Q123" s="46">
        <v>0.01</v>
      </c>
      <c r="R123" s="47"/>
      <c r="S123" s="47">
        <v>9.6185721652372602E-2</v>
      </c>
      <c r="T123" s="47">
        <v>9.5751809744376595E-2</v>
      </c>
      <c r="U123" s="48">
        <v>-9.1260057234483199E-3</v>
      </c>
      <c r="V123" s="47">
        <v>0.23480207988375301</v>
      </c>
      <c r="W123" s="47">
        <v>-0.23990803935069399</v>
      </c>
      <c r="X123" s="47"/>
      <c r="Y123" s="47"/>
      <c r="Z123" s="47"/>
      <c r="AA123" s="47"/>
      <c r="AB123" s="47"/>
      <c r="AC123" s="49"/>
      <c r="AE123" s="45" t="s">
        <v>6</v>
      </c>
      <c r="AF123" s="46">
        <v>0.01</v>
      </c>
      <c r="AG123" s="47"/>
      <c r="AH123" s="47">
        <v>4.88857812130431E-2</v>
      </c>
      <c r="AI123" s="47">
        <v>4.8667941987214497E-2</v>
      </c>
      <c r="AJ123" s="48">
        <v>-4.6098836795126904E-3</v>
      </c>
      <c r="AK123" s="47">
        <v>0.120788983872174</v>
      </c>
      <c r="AL123" s="47">
        <v>-0.124378842508463</v>
      </c>
      <c r="AM123" s="47"/>
      <c r="AN123" s="47"/>
      <c r="AO123" s="47"/>
      <c r="AP123" s="47"/>
      <c r="AQ123" s="47"/>
      <c r="AR123" s="49"/>
      <c r="AT123" s="45" t="s">
        <v>6</v>
      </c>
      <c r="AU123" s="46">
        <v>0.01</v>
      </c>
      <c r="AV123" s="47"/>
      <c r="AW123" s="47">
        <v>1.9699269156545501E-2</v>
      </c>
      <c r="AX123" s="47">
        <v>1.9610944900089699E-2</v>
      </c>
      <c r="AY123" s="48">
        <v>-1.8633425416893E-3</v>
      </c>
      <c r="AZ123" s="47">
        <v>4.87165632219453E-2</v>
      </c>
      <c r="BA123" s="47">
        <v>-5.0283280530383501E-2</v>
      </c>
      <c r="BB123" s="47"/>
      <c r="BC123" s="47"/>
      <c r="BD123" s="47"/>
      <c r="BE123" s="47"/>
      <c r="BF123" s="47"/>
      <c r="BG123" s="49"/>
    </row>
    <row r="124" spans="16:59" x14ac:dyDescent="0.3">
      <c r="P124" s="45" t="s">
        <v>7</v>
      </c>
      <c r="Q124" s="46">
        <v>0.1</v>
      </c>
      <c r="R124" s="47"/>
      <c r="S124" s="47">
        <v>9.7449567988079897E-2</v>
      </c>
      <c r="T124" s="47">
        <v>9.7219613440112596E-2</v>
      </c>
      <c r="U124" s="47">
        <v>6.6906698931037296E-3</v>
      </c>
      <c r="V124" s="47">
        <v>0.22310048704400501</v>
      </c>
      <c r="W124" s="47">
        <v>-0.23405375719366101</v>
      </c>
      <c r="X124" s="47"/>
      <c r="Y124" s="47"/>
      <c r="Z124" s="47"/>
      <c r="AA124" s="47"/>
      <c r="AB124" s="47"/>
      <c r="AC124" s="49"/>
      <c r="AE124" s="45" t="s">
        <v>7</v>
      </c>
      <c r="AF124" s="46">
        <v>0.05</v>
      </c>
      <c r="AG124" s="47"/>
      <c r="AH124" s="47">
        <v>4.9504227705543399E-2</v>
      </c>
      <c r="AI124" s="47">
        <v>4.93909638331241E-2</v>
      </c>
      <c r="AJ124" s="47">
        <v>3.3468272075689201E-3</v>
      </c>
      <c r="AK124" s="47">
        <v>0.114438082409676</v>
      </c>
      <c r="AL124" s="47">
        <v>-0.119785199796192</v>
      </c>
      <c r="AM124" s="47"/>
      <c r="AN124" s="47"/>
      <c r="AO124" s="47"/>
      <c r="AP124" s="47"/>
      <c r="AQ124" s="47"/>
      <c r="AR124" s="49"/>
      <c r="AT124" s="45" t="s">
        <v>7</v>
      </c>
      <c r="AU124" s="46">
        <v>0.02</v>
      </c>
      <c r="AV124" s="47"/>
      <c r="AW124" s="47">
        <v>1.9811036734974401E-2</v>
      </c>
      <c r="AX124" s="47">
        <v>1.9776027843953301E-2</v>
      </c>
      <c r="AY124" s="47">
        <v>1.17724221368854E-3</v>
      </c>
      <c r="AZ124" s="47">
        <v>4.61150868576512E-2</v>
      </c>
      <c r="BA124" s="47">
        <v>-4.8237260608725997E-2</v>
      </c>
      <c r="BB124" s="47"/>
      <c r="BC124" s="47"/>
      <c r="BD124" s="47"/>
      <c r="BE124" s="47"/>
      <c r="BF124" s="47"/>
      <c r="BG124" s="49"/>
    </row>
    <row r="125" spans="16:59" ht="14.5" x14ac:dyDescent="0.3">
      <c r="P125" s="50"/>
      <c r="Q125" s="47"/>
      <c r="R125" s="46"/>
      <c r="S125" s="46">
        <f>SQRT(S122*S122+S123*S123+S124*S124)</f>
        <v>0.17023515540717724</v>
      </c>
      <c r="T125" s="46"/>
      <c r="U125" s="46"/>
      <c r="V125" s="47"/>
      <c r="W125" s="47"/>
      <c r="X125" s="47"/>
      <c r="Y125" s="51" t="s">
        <v>20</v>
      </c>
      <c r="Z125" s="51"/>
      <c r="AA125" s="51"/>
      <c r="AB125" s="46"/>
      <c r="AC125" s="52"/>
      <c r="AE125" s="50"/>
      <c r="AF125" s="47"/>
      <c r="AG125" s="46"/>
      <c r="AH125" s="46">
        <f>SQRT(AH122*AH122+AH123*AH123+AH124*AH124)</f>
        <v>8.6601773865582266E-2</v>
      </c>
      <c r="AI125" s="46"/>
      <c r="AJ125" s="46"/>
      <c r="AK125" s="47"/>
      <c r="AL125" s="47"/>
      <c r="AM125" s="47"/>
      <c r="AN125" s="51" t="s">
        <v>20</v>
      </c>
      <c r="AO125" s="51"/>
      <c r="AP125" s="51"/>
      <c r="AQ125" s="46"/>
      <c r="AR125" s="52"/>
      <c r="AT125" s="50"/>
      <c r="AU125" s="47"/>
      <c r="AV125" s="46"/>
      <c r="AW125" s="46">
        <f>SQRT(AW122*AW122+AW123*AW123+AW124*AW124)</f>
        <v>3.48302578295328E-2</v>
      </c>
      <c r="AX125" s="46"/>
      <c r="AY125" s="46"/>
      <c r="AZ125" s="47"/>
      <c r="BA125" s="47"/>
      <c r="BB125" s="47"/>
      <c r="BC125" s="51" t="s">
        <v>20</v>
      </c>
      <c r="BD125" s="51"/>
      <c r="BE125" s="51"/>
      <c r="BF125" s="46"/>
      <c r="BG125" s="52"/>
    </row>
    <row r="126" spans="16:59" x14ac:dyDescent="0.3">
      <c r="P126" s="50"/>
      <c r="Q126" s="47"/>
      <c r="R126" s="53" t="s">
        <v>14</v>
      </c>
      <c r="S126" s="53"/>
      <c r="T126" s="53"/>
      <c r="U126" s="53"/>
      <c r="V126" s="53"/>
      <c r="W126" s="53"/>
      <c r="X126" s="47"/>
      <c r="Y126" s="53" t="s">
        <v>1</v>
      </c>
      <c r="Z126" s="53" t="s">
        <v>2</v>
      </c>
      <c r="AA126" s="53" t="s">
        <v>3</v>
      </c>
      <c r="AB126" s="53" t="s">
        <v>4</v>
      </c>
      <c r="AC126" s="54" t="s">
        <v>5</v>
      </c>
      <c r="AE126" s="50"/>
      <c r="AF126" s="47"/>
      <c r="AG126" s="53" t="s">
        <v>14</v>
      </c>
      <c r="AH126" s="53"/>
      <c r="AI126" s="53"/>
      <c r="AJ126" s="53"/>
      <c r="AK126" s="53"/>
      <c r="AL126" s="53"/>
      <c r="AM126" s="47"/>
      <c r="AN126" s="53" t="s">
        <v>1</v>
      </c>
      <c r="AO126" s="53" t="s">
        <v>2</v>
      </c>
      <c r="AP126" s="53" t="s">
        <v>3</v>
      </c>
      <c r="AQ126" s="53" t="s">
        <v>4</v>
      </c>
      <c r="AR126" s="54" t="s">
        <v>5</v>
      </c>
      <c r="AT126" s="50"/>
      <c r="AU126" s="47"/>
      <c r="AV126" s="53" t="s">
        <v>14</v>
      </c>
      <c r="AW126" s="53"/>
      <c r="AX126" s="53"/>
      <c r="AY126" s="53"/>
      <c r="AZ126" s="53"/>
      <c r="BA126" s="53"/>
      <c r="BB126" s="47"/>
      <c r="BC126" s="53" t="s">
        <v>1</v>
      </c>
      <c r="BD126" s="53" t="s">
        <v>2</v>
      </c>
      <c r="BE126" s="53" t="s">
        <v>3</v>
      </c>
      <c r="BF126" s="53" t="s">
        <v>4</v>
      </c>
      <c r="BG126" s="54" t="s">
        <v>5</v>
      </c>
    </row>
    <row r="127" spans="16:59" x14ac:dyDescent="0.3">
      <c r="P127" s="50"/>
      <c r="Q127" s="47"/>
      <c r="R127" s="47"/>
      <c r="S127" s="47">
        <v>7.3437200319086099E-2</v>
      </c>
      <c r="T127" s="47">
        <v>7.34368777675065E-2</v>
      </c>
      <c r="U127" s="48">
        <v>-2.17656761621758E-4</v>
      </c>
      <c r="V127" s="47">
        <v>0.18638919010712701</v>
      </c>
      <c r="W127" s="47">
        <v>-0.216645018040002</v>
      </c>
      <c r="X127" s="47"/>
      <c r="Y127" s="46">
        <f>(S122-S127)/S122*100</f>
        <v>27.399763336278593</v>
      </c>
      <c r="Z127" s="46">
        <f t="shared" ref="Z127:Z129" si="251">(T122-T127)/T122*100</f>
        <v>27.399710592246279</v>
      </c>
      <c r="AA127" s="46">
        <f t="shared" ref="AA127:AA129" si="252">(U122-U127)/U122*100</f>
        <v>32.748871026976026</v>
      </c>
      <c r="AB127" s="46">
        <f t="shared" ref="AB127:AB129" si="253">(V122-V127)/V122*100</f>
        <v>42.956652576786361</v>
      </c>
      <c r="AC127" s="52">
        <f t="shared" ref="AC127:AC129" si="254">(W122-W127)/W122*100</f>
        <v>28.25464514439679</v>
      </c>
      <c r="AE127" s="50"/>
      <c r="AF127" s="47"/>
      <c r="AG127" s="47"/>
      <c r="AH127" s="47">
        <v>3.8023323582213102E-2</v>
      </c>
      <c r="AI127" s="47">
        <v>3.8023293517395203E-2</v>
      </c>
      <c r="AJ127" s="48">
        <v>4.78155591635806E-5</v>
      </c>
      <c r="AK127" s="47">
        <v>0.100314046140328</v>
      </c>
      <c r="AL127" s="47">
        <v>-0.11469825912666499</v>
      </c>
      <c r="AM127" s="47"/>
      <c r="AN127" s="46">
        <f>(AH122-AH127)/AH122*100</f>
        <v>26.267331471575488</v>
      </c>
      <c r="AO127" s="46">
        <f t="shared" ref="AO127:AO129" si="255">(AI122-AI127)/AI122*100</f>
        <v>26.267181652511596</v>
      </c>
      <c r="AP127" s="46">
        <f t="shared" ref="AP127:AP129" si="256">(AJ122-AJ127)/AJ122*100</f>
        <v>139.02464163762593</v>
      </c>
      <c r="AQ127" s="46">
        <f t="shared" ref="AQ127:AQ129" si="257">(AK122-AK127)/AK122*100</f>
        <v>41.249653101722508</v>
      </c>
      <c r="AR127" s="52">
        <f t="shared" ref="AR127:AR129" si="258">(AL122-AL127)/AL122*100</f>
        <v>26.824023547832436</v>
      </c>
      <c r="AT127" s="50"/>
      <c r="AU127" s="47"/>
      <c r="AV127" s="47"/>
      <c r="AW127" s="47">
        <v>1.61982972388745E-2</v>
      </c>
      <c r="AX127" s="47">
        <v>1.6197757497127499E-2</v>
      </c>
      <c r="AY127" s="48">
        <v>1.3223276135899899E-4</v>
      </c>
      <c r="AZ127" s="47">
        <v>4.5136225941849198E-2</v>
      </c>
      <c r="BA127" s="47">
        <v>-4.5324625840133498E-2</v>
      </c>
      <c r="BB127" s="47"/>
      <c r="BC127" s="46">
        <f>(AW122-AW127)/AW122*100</f>
        <v>22.12073384611362</v>
      </c>
      <c r="BD127" s="46">
        <f t="shared" ref="BD127:BD129" si="259">(AX122-AX127)/AX122*100</f>
        <v>22.123253753092261</v>
      </c>
      <c r="BE127" s="46">
        <f t="shared" ref="BE127:BE129" si="260">(AY122-AY127)/AY122*100</f>
        <v>557.78458409174289</v>
      </c>
      <c r="BF127" s="46">
        <f t="shared" ref="BF127:BF129" si="261">(AZ122-AZ127)/AZ122*100</f>
        <v>34.772627910185484</v>
      </c>
      <c r="BG127" s="52">
        <f t="shared" ref="BG127:BG129" si="262">(BA122-BA127)/BA122*100</f>
        <v>28.500158406677269</v>
      </c>
    </row>
    <row r="128" spans="16:59" x14ac:dyDescent="0.3">
      <c r="P128" s="50"/>
      <c r="Q128" s="47"/>
      <c r="R128" s="47"/>
      <c r="S128" s="47">
        <v>6.7244636691094498E-2</v>
      </c>
      <c r="T128" s="47">
        <v>6.6563965562210198E-2</v>
      </c>
      <c r="U128" s="48">
        <v>-9.5435660185375099E-3</v>
      </c>
      <c r="V128" s="47">
        <v>0.14548245797880799</v>
      </c>
      <c r="W128" s="47">
        <v>-0.176437449795422</v>
      </c>
      <c r="X128" s="47"/>
      <c r="Y128" s="46">
        <f t="shared" ref="Y128:Y130" si="263">(S123-S128)/S123*100</f>
        <v>30.088753781850137</v>
      </c>
      <c r="Z128" s="46">
        <f t="shared" si="251"/>
        <v>30.482812032574213</v>
      </c>
      <c r="AA128" s="46">
        <f t="shared" si="252"/>
        <v>-4.5754989394353807</v>
      </c>
      <c r="AB128" s="46">
        <f t="shared" si="253"/>
        <v>38.040387865885101</v>
      </c>
      <c r="AC128" s="52">
        <f t="shared" si="254"/>
        <v>26.456216193110404</v>
      </c>
      <c r="AE128" s="50"/>
      <c r="AF128" s="47"/>
      <c r="AG128" s="47"/>
      <c r="AH128" s="47">
        <v>3.4639114776372402E-2</v>
      </c>
      <c r="AI128" s="47">
        <v>3.4322799288975601E-2</v>
      </c>
      <c r="AJ128" s="48">
        <v>-4.6705161876814203E-3</v>
      </c>
      <c r="AK128" s="47">
        <v>8.2538267190004497E-2</v>
      </c>
      <c r="AL128" s="47">
        <v>-9.2999199029573404E-2</v>
      </c>
      <c r="AM128" s="47"/>
      <c r="AN128" s="46">
        <f t="shared" ref="AN128:AN130" si="264">(AH123-AH128)/AH123*100</f>
        <v>29.142761112037991</v>
      </c>
      <c r="AO128" s="46">
        <f t="shared" si="255"/>
        <v>29.475548199690653</v>
      </c>
      <c r="AP128" s="46">
        <f t="shared" si="256"/>
        <v>-1.3152719761280252</v>
      </c>
      <c r="AQ128" s="46">
        <f t="shared" si="257"/>
        <v>31.667388412380937</v>
      </c>
      <c r="AR128" s="52">
        <f t="shared" si="258"/>
        <v>25.229084662654305</v>
      </c>
      <c r="AT128" s="50"/>
      <c r="AU128" s="47"/>
      <c r="AV128" s="47"/>
      <c r="AW128" s="47">
        <v>1.50375339579739E-2</v>
      </c>
      <c r="AX128" s="47">
        <v>1.49174261052436E-2</v>
      </c>
      <c r="AY128" s="48">
        <v>-1.8967935923071199E-3</v>
      </c>
      <c r="AZ128" s="47">
        <v>4.09874862257553E-2</v>
      </c>
      <c r="BA128" s="47">
        <v>-4.1955135005907397E-2</v>
      </c>
      <c r="BB128" s="47"/>
      <c r="BC128" s="46">
        <f t="shared" ref="BC128:BC130" si="265">(AW123-AW128)/AW123*100</f>
        <v>23.664508370974971</v>
      </c>
      <c r="BD128" s="46">
        <f t="shared" si="259"/>
        <v>23.933159869439191</v>
      </c>
      <c r="BE128" s="46">
        <f t="shared" si="260"/>
        <v>-1.7952174583795697</v>
      </c>
      <c r="BF128" s="46">
        <f t="shared" si="261"/>
        <v>15.865398716607929</v>
      </c>
      <c r="BG128" s="52">
        <f t="shared" si="262"/>
        <v>16.562454630309674</v>
      </c>
    </row>
    <row r="129" spans="16:59" x14ac:dyDescent="0.3">
      <c r="P129" s="50"/>
      <c r="Q129" s="47"/>
      <c r="R129" s="47"/>
      <c r="S129" s="47">
        <v>6.8226511587127101E-2</v>
      </c>
      <c r="T129" s="47">
        <v>6.7871534123176994E-2</v>
      </c>
      <c r="U129" s="48">
        <v>6.9506646527372597E-3</v>
      </c>
      <c r="V129" s="47">
        <v>0.18737975686507699</v>
      </c>
      <c r="W129" s="47">
        <v>-0.17087806359920099</v>
      </c>
      <c r="X129" s="47"/>
      <c r="Y129" s="46">
        <f t="shared" si="263"/>
        <v>29.987876810831406</v>
      </c>
      <c r="Z129" s="46">
        <f t="shared" si="251"/>
        <v>30.187405893167902</v>
      </c>
      <c r="AA129" s="46">
        <f t="shared" si="252"/>
        <v>-3.8859301652516782</v>
      </c>
      <c r="AB129" s="46">
        <f t="shared" si="253"/>
        <v>16.011049842254423</v>
      </c>
      <c r="AC129" s="52">
        <f t="shared" si="254"/>
        <v>26.991958749966621</v>
      </c>
      <c r="AE129" s="50"/>
      <c r="AF129" s="47"/>
      <c r="AG129" s="47"/>
      <c r="AH129" s="47">
        <v>3.5705564633693801E-2</v>
      </c>
      <c r="AI129" s="47">
        <v>3.5544165483534798E-2</v>
      </c>
      <c r="AJ129" s="48">
        <v>3.3911127804865699E-3</v>
      </c>
      <c r="AK129" s="47">
        <v>9.5249147659439801E-2</v>
      </c>
      <c r="AL129" s="47">
        <v>-8.9538869967470694E-2</v>
      </c>
      <c r="AM129" s="47"/>
      <c r="AN129" s="46">
        <f t="shared" si="264"/>
        <v>27.873706370949904</v>
      </c>
      <c r="AO129" s="46">
        <f t="shared" si="255"/>
        <v>28.035084304839852</v>
      </c>
      <c r="AP129" s="46">
        <f t="shared" si="256"/>
        <v>-1.3232106162366857</v>
      </c>
      <c r="AQ129" s="46">
        <f t="shared" si="257"/>
        <v>16.767962505297739</v>
      </c>
      <c r="AR129" s="52">
        <f t="shared" si="258"/>
        <v>25.250473247265763</v>
      </c>
      <c r="AT129" s="50"/>
      <c r="AU129" s="47"/>
      <c r="AV129" s="47"/>
      <c r="AW129" s="47">
        <v>1.55272993798404E-2</v>
      </c>
      <c r="AX129" s="47">
        <v>1.5464725910566799E-2</v>
      </c>
      <c r="AY129" s="48">
        <v>1.39257981539155E-3</v>
      </c>
      <c r="AZ129" s="47">
        <v>3.8901401421756999E-2</v>
      </c>
      <c r="BA129" s="47">
        <v>-3.4756285457875999E-2</v>
      </c>
      <c r="BB129" s="47"/>
      <c r="BC129" s="46">
        <f t="shared" si="265"/>
        <v>21.622984260947291</v>
      </c>
      <c r="BD129" s="46">
        <f t="shared" si="259"/>
        <v>21.800646557568037</v>
      </c>
      <c r="BE129" s="46">
        <f t="shared" si="260"/>
        <v>-18.291698955333363</v>
      </c>
      <c r="BF129" s="46">
        <f t="shared" si="261"/>
        <v>15.642788352890935</v>
      </c>
      <c r="BG129" s="52">
        <f t="shared" si="262"/>
        <v>27.947223745146349</v>
      </c>
    </row>
    <row r="130" spans="16:59" x14ac:dyDescent="0.3">
      <c r="P130" s="50"/>
      <c r="Q130" s="47"/>
      <c r="R130" s="53"/>
      <c r="S130" s="46">
        <f>SQRT(S127*S127+S128*S128+S129*S129)</f>
        <v>0.12070509698339693</v>
      </c>
      <c r="T130" s="47"/>
      <c r="U130" s="47"/>
      <c r="V130" s="47"/>
      <c r="W130" s="47"/>
      <c r="X130" s="47"/>
      <c r="Y130" s="46">
        <f t="shared" si="263"/>
        <v>29.095082214547137</v>
      </c>
      <c r="Z130" s="47"/>
      <c r="AA130" s="47"/>
      <c r="AB130" s="47"/>
      <c r="AC130" s="49"/>
      <c r="AE130" s="50"/>
      <c r="AF130" s="47"/>
      <c r="AG130" s="53"/>
      <c r="AH130" s="46">
        <f>SQRT(AH127*AH127+AH128*AH128+AH129*AH129)</f>
        <v>6.2614125838657761E-2</v>
      </c>
      <c r="AI130" s="47"/>
      <c r="AJ130" s="47"/>
      <c r="AK130" s="47"/>
      <c r="AL130" s="47"/>
      <c r="AM130" s="47"/>
      <c r="AN130" s="46">
        <f t="shared" si="264"/>
        <v>27.698795251188042</v>
      </c>
      <c r="AO130" s="47"/>
      <c r="AP130" s="47"/>
      <c r="AQ130" s="47"/>
      <c r="AR130" s="49"/>
      <c r="AT130" s="50"/>
      <c r="AU130" s="47"/>
      <c r="AV130" s="53"/>
      <c r="AW130" s="46">
        <f>SQRT(AW127*AW127+AW128*AW128+AW129*AW129)</f>
        <v>2.7011280736154285E-2</v>
      </c>
      <c r="AX130" s="47"/>
      <c r="AY130" s="47"/>
      <c r="AZ130" s="47"/>
      <c r="BA130" s="47"/>
      <c r="BB130" s="47"/>
      <c r="BC130" s="46">
        <f t="shared" si="265"/>
        <v>22.448806240959701</v>
      </c>
      <c r="BD130" s="47"/>
      <c r="BE130" s="47"/>
      <c r="BF130" s="47"/>
      <c r="BG130" s="49"/>
    </row>
    <row r="131" spans="16:59" x14ac:dyDescent="0.3">
      <c r="P131" s="50"/>
      <c r="Q131" s="47"/>
      <c r="R131" s="53" t="s">
        <v>21</v>
      </c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9"/>
      <c r="AE131" s="50"/>
      <c r="AF131" s="47"/>
      <c r="AG131" s="53" t="s">
        <v>21</v>
      </c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9"/>
      <c r="AT131" s="50"/>
      <c r="AU131" s="47"/>
      <c r="AV131" s="53" t="s">
        <v>21</v>
      </c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9"/>
    </row>
    <row r="132" spans="16:59" x14ac:dyDescent="0.3">
      <c r="P132" s="50"/>
      <c r="Q132" s="47"/>
      <c r="R132" s="47"/>
      <c r="S132" s="47">
        <v>0.10383984431158599</v>
      </c>
      <c r="T132" s="47">
        <v>0.103839619185964</v>
      </c>
      <c r="U132" s="48">
        <v>-2.1622665963562599E-4</v>
      </c>
      <c r="V132" s="47">
        <v>0.346868703925373</v>
      </c>
      <c r="W132" s="47">
        <v>-0.31763024375132998</v>
      </c>
      <c r="X132" s="47"/>
      <c r="Y132" s="46">
        <f>-(S127-S132)/S132*100</f>
        <v>29.278399051979033</v>
      </c>
      <c r="Z132" s="46">
        <f t="shared" ref="Z132:Z134" si="266">-(T127-T132)/T132*100</f>
        <v>29.278556351415279</v>
      </c>
      <c r="AA132" s="46">
        <f t="shared" ref="AA132:AA134" si="267">-(U127-U132)/U132*100</f>
        <v>-0.66139022289940963</v>
      </c>
      <c r="AB132" s="46">
        <f t="shared" ref="AB132:AB134" si="268">-(V127-V132)/V132*100</f>
        <v>46.265204096582991</v>
      </c>
      <c r="AC132" s="52">
        <f t="shared" ref="AC132:AC134" si="269">-(W127-W132)/W132*100</f>
        <v>31.793328153722179</v>
      </c>
      <c r="AE132" s="50"/>
      <c r="AF132" s="47"/>
      <c r="AG132" s="47"/>
      <c r="AH132" s="47">
        <v>5.1919922155792803E-2</v>
      </c>
      <c r="AI132" s="47">
        <v>5.1919809592981897E-2</v>
      </c>
      <c r="AJ132" s="48">
        <v>-1.0811332981781299E-4</v>
      </c>
      <c r="AK132" s="47">
        <v>0.173434351962687</v>
      </c>
      <c r="AL132" s="47">
        <v>-0.15881512187566499</v>
      </c>
      <c r="AM132" s="47"/>
      <c r="AN132" s="46">
        <f>-(AH127-AH132)/AH132*100</f>
        <v>26.765445702867318</v>
      </c>
      <c r="AO132" s="46">
        <f t="shared" ref="AO132:AO134" si="270">-(AI127-AI132)/AI132*100</f>
        <v>26.765344835673499</v>
      </c>
      <c r="AP132" s="46">
        <f t="shared" ref="AP132:AP134" si="271">-(AJ127-AJ132)/AJ132*100</f>
        <v>144.22725601381154</v>
      </c>
      <c r="AQ132" s="46">
        <f t="shared" ref="AQ132:AQ134" si="272">-(AK127-AK132)/AK132*100</f>
        <v>42.160220852954346</v>
      </c>
      <c r="AR132" s="52">
        <f t="shared" ref="AR132:AR134" si="273">-(AL127-AL132)/AL132*100</f>
        <v>27.778754458620579</v>
      </c>
      <c r="AT132" s="50"/>
      <c r="AU132" s="47"/>
      <c r="AV132" s="47"/>
      <c r="AW132" s="47">
        <v>2.0822038751024698E-2</v>
      </c>
      <c r="AX132" s="47">
        <v>2.0822020017786502E-2</v>
      </c>
      <c r="AY132" s="48">
        <v>-2.79307728997635E-5</v>
      </c>
      <c r="AZ132" s="47">
        <v>6.9373740785074606E-2</v>
      </c>
      <c r="BA132" s="47">
        <v>-6.3526048750266004E-2</v>
      </c>
      <c r="BB132" s="47"/>
      <c r="BC132" s="46">
        <f>-(AW127-AW132)/AW132*100</f>
        <v>22.205998016993668</v>
      </c>
      <c r="BD132" s="46">
        <f t="shared" ref="BD132:BD134" si="274">-(AX127-AX132)/AX132*100</f>
        <v>22.208520195009342</v>
      </c>
      <c r="BE132" s="46">
        <f t="shared" ref="BE132:BE134" si="275">-(AY127-AY132)/AY132*100</f>
        <v>573.43036955528953</v>
      </c>
      <c r="BF132" s="46">
        <f t="shared" ref="BF132:BF134" si="276">-(AZ127-AZ132)/AZ132*100</f>
        <v>34.937592479429888</v>
      </c>
      <c r="BG132" s="52">
        <f t="shared" ref="BG132:BG134" si="277">-(BA127-BA132)/BA132*100</f>
        <v>28.651904641017502</v>
      </c>
    </row>
    <row r="133" spans="16:59" x14ac:dyDescent="0.3">
      <c r="P133" s="50"/>
      <c r="Q133" s="47"/>
      <c r="R133" s="47"/>
      <c r="S133" s="47">
        <v>9.8325329709230996E-2</v>
      </c>
      <c r="T133" s="47">
        <v>9.7889052004824798E-2</v>
      </c>
      <c r="U133" s="48">
        <v>-9.2522408110524198E-3</v>
      </c>
      <c r="V133" s="47">
        <v>0.24397038193253801</v>
      </c>
      <c r="W133" s="47">
        <v>-0.25193255808725901</v>
      </c>
      <c r="X133" s="47"/>
      <c r="Y133" s="46">
        <f t="shared" ref="Y133:Y135" si="278">-(S128-S133)/S133*100</f>
        <v>31.610057255896063</v>
      </c>
      <c r="Z133" s="46">
        <f t="shared" si="266"/>
        <v>32.000602519953546</v>
      </c>
      <c r="AA133" s="46">
        <f t="shared" si="267"/>
        <v>-3.1486989307183042</v>
      </c>
      <c r="AB133" s="46">
        <f t="shared" si="268"/>
        <v>40.368803448020017</v>
      </c>
      <c r="AC133" s="52">
        <f t="shared" si="269"/>
        <v>29.966396112124826</v>
      </c>
      <c r="AE133" s="50"/>
      <c r="AF133" s="47"/>
      <c r="AG133" s="47"/>
      <c r="AH133" s="47">
        <v>4.9162664854615498E-2</v>
      </c>
      <c r="AI133" s="47">
        <v>4.8944526002412399E-2</v>
      </c>
      <c r="AJ133" s="48">
        <v>-4.6261204055262099E-3</v>
      </c>
      <c r="AK133" s="47">
        <v>0.121985190966269</v>
      </c>
      <c r="AL133" s="47">
        <v>-0.125966279043629</v>
      </c>
      <c r="AM133" s="47"/>
      <c r="AN133" s="46">
        <f t="shared" ref="AN133:AN135" si="279">-(AH128-AH133)/AH133*100</f>
        <v>29.541828379711184</v>
      </c>
      <c r="AO133" s="46">
        <f t="shared" si="270"/>
        <v>29.874079713666273</v>
      </c>
      <c r="AP133" s="46">
        <f t="shared" si="271"/>
        <v>-0.95967632191710128</v>
      </c>
      <c r="AQ133" s="46">
        <f t="shared" si="272"/>
        <v>32.337469379518581</v>
      </c>
      <c r="AR133" s="52">
        <f t="shared" si="273"/>
        <v>26.17135336881492</v>
      </c>
      <c r="AT133" s="50"/>
      <c r="AU133" s="47"/>
      <c r="AV133" s="47"/>
      <c r="AW133" s="47">
        <v>1.97172168659588E-2</v>
      </c>
      <c r="AX133" s="47">
        <v>1.96288731382371E-2</v>
      </c>
      <c r="AY133" s="48">
        <v>-1.8643980965033699E-3</v>
      </c>
      <c r="AZ133" s="47">
        <v>4.8794076386507602E-2</v>
      </c>
      <c r="BA133" s="47">
        <v>-5.03865116174518E-2</v>
      </c>
      <c r="BB133" s="47"/>
      <c r="BC133" s="46">
        <f t="shared" ref="BC133:BC135" si="280">-(AW128-AW133)/AW133*100</f>
        <v>23.733993188786375</v>
      </c>
      <c r="BD133" s="46">
        <f t="shared" si="274"/>
        <v>24.002636319532723</v>
      </c>
      <c r="BE133" s="46">
        <f t="shared" si="275"/>
        <v>-1.7375846856155297</v>
      </c>
      <c r="BF133" s="46">
        <f t="shared" si="276"/>
        <v>15.999053038558914</v>
      </c>
      <c r="BG133" s="52">
        <f t="shared" si="277"/>
        <v>16.733400151925032</v>
      </c>
    </row>
    <row r="134" spans="16:59" ht="14.5" thickBot="1" x14ac:dyDescent="0.35">
      <c r="P134" s="55"/>
      <c r="Q134" s="56"/>
      <c r="R134" s="56"/>
      <c r="S134" s="56">
        <v>9.9551663768097098E-2</v>
      </c>
      <c r="T134" s="56">
        <v>9.9326339575667E-2</v>
      </c>
      <c r="U134" s="56">
        <v>6.6941784780175598E-3</v>
      </c>
      <c r="V134" s="56">
        <v>0.230903416657738</v>
      </c>
      <c r="W134" s="56">
        <v>-0.241497817745572</v>
      </c>
      <c r="X134" s="56"/>
      <c r="Y134" s="57">
        <f t="shared" si="278"/>
        <v>31.466226675971072</v>
      </c>
      <c r="Z134" s="57">
        <f t="shared" si="266"/>
        <v>31.668141186787292</v>
      </c>
      <c r="AA134" s="57">
        <f t="shared" si="267"/>
        <v>-3.8314809735347346</v>
      </c>
      <c r="AB134" s="57">
        <f t="shared" si="268"/>
        <v>18.849292237704294</v>
      </c>
      <c r="AC134" s="58">
        <f t="shared" si="269"/>
        <v>29.24239846372933</v>
      </c>
      <c r="AE134" s="55"/>
      <c r="AF134" s="56"/>
      <c r="AG134" s="56"/>
      <c r="AH134" s="56">
        <v>4.9775831884048598E-2</v>
      </c>
      <c r="AI134" s="56">
        <v>4.96631697878335E-2</v>
      </c>
      <c r="AJ134" s="56">
        <v>3.3470892390087799E-3</v>
      </c>
      <c r="AK134" s="56">
        <v>0.115451708328869</v>
      </c>
      <c r="AL134" s="56">
        <v>-0.120748908872786</v>
      </c>
      <c r="AM134" s="56"/>
      <c r="AN134" s="57">
        <f t="shared" si="279"/>
        <v>28.267266899990922</v>
      </c>
      <c r="AO134" s="57">
        <f t="shared" si="270"/>
        <v>28.429527081369621</v>
      </c>
      <c r="AP134" s="57">
        <f t="shared" si="271"/>
        <v>-1.3152783906899128</v>
      </c>
      <c r="AQ134" s="57">
        <f t="shared" si="272"/>
        <v>17.498710899869376</v>
      </c>
      <c r="AR134" s="58">
        <f t="shared" si="273"/>
        <v>25.847056670463481</v>
      </c>
      <c r="AT134" s="55"/>
      <c r="AU134" s="56"/>
      <c r="AV134" s="56"/>
      <c r="AW134" s="56">
        <v>1.9828616229291399E-2</v>
      </c>
      <c r="AX134" s="56">
        <v>1.9793642726862098E-2</v>
      </c>
      <c r="AY134" s="56">
        <v>1.17716998341685E-3</v>
      </c>
      <c r="AZ134" s="56">
        <v>4.6180683331547602E-2</v>
      </c>
      <c r="BA134" s="56">
        <v>-4.8299563549114397E-2</v>
      </c>
      <c r="BB134" s="56"/>
      <c r="BC134" s="57">
        <f t="shared" si="280"/>
        <v>21.692471122099636</v>
      </c>
      <c r="BD134" s="57">
        <f t="shared" si="274"/>
        <v>21.87023821754898</v>
      </c>
      <c r="BE134" s="57">
        <f t="shared" si="275"/>
        <v>-18.298957245703132</v>
      </c>
      <c r="BF134" s="57">
        <f t="shared" si="276"/>
        <v>15.762611950823768</v>
      </c>
      <c r="BG134" s="58">
        <f t="shared" si="277"/>
        <v>28.040166610339323</v>
      </c>
    </row>
    <row r="135" spans="16:59" ht="14.5" thickBot="1" x14ac:dyDescent="0.35">
      <c r="P135" s="41"/>
      <c r="Q135" s="41"/>
      <c r="R135" s="41"/>
      <c r="S135" s="46">
        <f>SQRT(S132*S132+S133*S133+S134*S134)</f>
        <v>0.17424441881472033</v>
      </c>
      <c r="T135" s="41"/>
      <c r="U135" s="41"/>
      <c r="V135" s="41"/>
      <c r="W135" s="41"/>
      <c r="X135" s="41"/>
      <c r="Y135" s="57">
        <f t="shared" si="278"/>
        <v>30.726563407608182</v>
      </c>
      <c r="Z135" s="41"/>
      <c r="AA135" s="41"/>
      <c r="AB135" s="41"/>
      <c r="AC135" s="41"/>
      <c r="AE135" s="41"/>
      <c r="AF135" s="41"/>
      <c r="AG135" s="41"/>
      <c r="AH135" s="46">
        <f>SQRT(AH132*AH132+AH133*AH133+AH134*AH134)</f>
        <v>8.7122209407360068E-2</v>
      </c>
      <c r="AI135" s="41"/>
      <c r="AJ135" s="41"/>
      <c r="AK135" s="41"/>
      <c r="AL135" s="41"/>
      <c r="AM135" s="41"/>
      <c r="AN135" s="57">
        <f t="shared" si="279"/>
        <v>28.130695646283588</v>
      </c>
      <c r="AO135" s="41"/>
      <c r="AP135" s="41"/>
      <c r="AQ135" s="41"/>
      <c r="AR135" s="41"/>
      <c r="AT135" s="41"/>
      <c r="AU135" s="41"/>
      <c r="AV135" s="41"/>
      <c r="AW135" s="46">
        <f>SQRT(AW132*AW132+AW133*AW133+AW134*AW134)</f>
        <v>3.4864020999548266E-2</v>
      </c>
      <c r="AX135" s="41"/>
      <c r="AY135" s="41"/>
      <c r="AZ135" s="41"/>
      <c r="BA135" s="41"/>
      <c r="BB135" s="41"/>
      <c r="BC135" s="57">
        <f t="shared" si="280"/>
        <v>22.523908712353428</v>
      </c>
      <c r="BD135" s="41"/>
      <c r="BE135" s="41"/>
      <c r="BF135" s="41"/>
      <c r="BG135" s="41"/>
    </row>
    <row r="136" spans="16:59" x14ac:dyDescent="0.3">
      <c r="P136" s="40" t="s">
        <v>22</v>
      </c>
      <c r="Q136" s="41">
        <v>998</v>
      </c>
      <c r="R136" s="42" t="s">
        <v>0</v>
      </c>
      <c r="S136" s="42" t="s">
        <v>9</v>
      </c>
      <c r="T136" s="42" t="s">
        <v>10</v>
      </c>
      <c r="U136" s="42" t="s">
        <v>11</v>
      </c>
      <c r="V136" s="42" t="s">
        <v>12</v>
      </c>
      <c r="W136" s="42" t="s">
        <v>13</v>
      </c>
      <c r="X136" s="43"/>
      <c r="Y136" s="43"/>
      <c r="Z136" s="43"/>
      <c r="AA136" s="43"/>
      <c r="AB136" s="43"/>
      <c r="AC136" s="44"/>
      <c r="AE136" s="40" t="s">
        <v>22</v>
      </c>
      <c r="AF136" s="41">
        <v>998</v>
      </c>
      <c r="AG136" s="42" t="s">
        <v>0</v>
      </c>
      <c r="AH136" s="42" t="s">
        <v>9</v>
      </c>
      <c r="AI136" s="42" t="s">
        <v>10</v>
      </c>
      <c r="AJ136" s="42" t="s">
        <v>11</v>
      </c>
      <c r="AK136" s="42" t="s">
        <v>12</v>
      </c>
      <c r="AL136" s="42" t="s">
        <v>13</v>
      </c>
      <c r="AM136" s="43"/>
      <c r="AN136" s="43"/>
      <c r="AO136" s="43"/>
      <c r="AP136" s="43"/>
      <c r="AQ136" s="43"/>
      <c r="AR136" s="44"/>
      <c r="AT136" s="40" t="s">
        <v>22</v>
      </c>
      <c r="AU136" s="41">
        <v>998</v>
      </c>
      <c r="AV136" s="42" t="s">
        <v>0</v>
      </c>
      <c r="AW136" s="42" t="s">
        <v>9</v>
      </c>
      <c r="AX136" s="42" t="s">
        <v>10</v>
      </c>
      <c r="AY136" s="42" t="s">
        <v>11</v>
      </c>
      <c r="AZ136" s="42" t="s">
        <v>12</v>
      </c>
      <c r="BA136" s="42" t="s">
        <v>13</v>
      </c>
      <c r="BB136" s="43"/>
      <c r="BC136" s="43"/>
      <c r="BD136" s="43"/>
      <c r="BE136" s="43"/>
      <c r="BF136" s="43"/>
      <c r="BG136" s="44"/>
    </row>
    <row r="137" spans="16:59" x14ac:dyDescent="0.3">
      <c r="P137" s="45" t="s">
        <v>8</v>
      </c>
      <c r="Q137" s="46">
        <v>12</v>
      </c>
      <c r="R137" s="47"/>
      <c r="S137" s="47">
        <v>0.101416045185555</v>
      </c>
      <c r="T137" s="47">
        <v>0.10141574045300999</v>
      </c>
      <c r="U137" s="48">
        <v>-2.4861505630656102E-4</v>
      </c>
      <c r="V137" s="47">
        <v>0.32675009186308102</v>
      </c>
      <c r="W137" s="47">
        <v>-0.30196382535988298</v>
      </c>
      <c r="X137" s="47"/>
      <c r="Y137" s="47"/>
      <c r="Z137" s="47"/>
      <c r="AA137" s="47"/>
      <c r="AB137" s="47"/>
      <c r="AC137" s="49"/>
      <c r="AE137" s="45" t="s">
        <v>8</v>
      </c>
      <c r="AF137" s="46">
        <v>12</v>
      </c>
      <c r="AG137" s="47"/>
      <c r="AH137" s="47">
        <v>5.1703409712742697E-2</v>
      </c>
      <c r="AI137" s="47">
        <v>5.1703340761193199E-2</v>
      </c>
      <c r="AJ137" s="48">
        <v>-8.4439657037423799E-5</v>
      </c>
      <c r="AK137" s="47">
        <v>0.17074630438185401</v>
      </c>
      <c r="AL137" s="47">
        <v>-0.15674305241644301</v>
      </c>
      <c r="AM137" s="47"/>
      <c r="AN137" s="47"/>
      <c r="AO137" s="47"/>
      <c r="AP137" s="47"/>
      <c r="AQ137" s="47"/>
      <c r="AR137" s="49"/>
      <c r="AT137" s="45" t="s">
        <v>8</v>
      </c>
      <c r="AU137" s="46">
        <v>13</v>
      </c>
      <c r="AV137" s="47"/>
      <c r="AW137" s="47">
        <v>2.0852734747275101E-2</v>
      </c>
      <c r="AX137" s="47">
        <v>2.08527333343594E-2</v>
      </c>
      <c r="AY137" s="48">
        <v>-7.6763474333662995E-6</v>
      </c>
      <c r="AZ137" s="47">
        <v>6.9198289760469101E-2</v>
      </c>
      <c r="BA137" s="47">
        <v>-6.3391225532961601E-2</v>
      </c>
      <c r="BB137" s="47"/>
      <c r="BC137" s="47"/>
      <c r="BD137" s="47"/>
      <c r="BE137" s="47"/>
      <c r="BF137" s="47"/>
      <c r="BG137" s="49"/>
    </row>
    <row r="138" spans="16:59" x14ac:dyDescent="0.3">
      <c r="P138" s="45" t="s">
        <v>6</v>
      </c>
      <c r="Q138" s="46">
        <v>0.01</v>
      </c>
      <c r="R138" s="47"/>
      <c r="S138" s="47">
        <v>9.6440794610887198E-2</v>
      </c>
      <c r="T138" s="47">
        <v>9.6001468757416095E-2</v>
      </c>
      <c r="U138" s="48">
        <v>-9.1948279808922902E-3</v>
      </c>
      <c r="V138" s="47">
        <v>0.23480207988375301</v>
      </c>
      <c r="W138" s="47">
        <v>-0.23990803935069399</v>
      </c>
      <c r="X138" s="47"/>
      <c r="Y138" s="47"/>
      <c r="Z138" s="47"/>
      <c r="AA138" s="47"/>
      <c r="AB138" s="47"/>
      <c r="AC138" s="49"/>
      <c r="AE138" s="45" t="s">
        <v>6</v>
      </c>
      <c r="AF138" s="46">
        <v>0.01</v>
      </c>
      <c r="AG138" s="47"/>
      <c r="AH138" s="47">
        <v>4.9015423244448103E-2</v>
      </c>
      <c r="AI138" s="47">
        <v>4.8794866921332301E-2</v>
      </c>
      <c r="AJ138" s="48">
        <v>-4.6446397020490898E-3</v>
      </c>
      <c r="AK138" s="47">
        <v>0.120788983872174</v>
      </c>
      <c r="AL138" s="47">
        <v>-0.124378842508463</v>
      </c>
      <c r="AM138" s="47"/>
      <c r="AN138" s="47"/>
      <c r="AO138" s="47"/>
      <c r="AP138" s="47"/>
      <c r="AQ138" s="47"/>
      <c r="AR138" s="49"/>
      <c r="AT138" s="45" t="s">
        <v>6</v>
      </c>
      <c r="AU138" s="46">
        <v>0.01</v>
      </c>
      <c r="AV138" s="47"/>
      <c r="AW138" s="47">
        <v>1.9751625830378299E-2</v>
      </c>
      <c r="AX138" s="47">
        <v>1.96619033131742E-2</v>
      </c>
      <c r="AY138" s="48">
        <v>-1.88050021182124E-3</v>
      </c>
      <c r="AZ138" s="47">
        <v>4.87165632219453E-2</v>
      </c>
      <c r="BA138" s="47">
        <v>-5.0283280530383501E-2</v>
      </c>
      <c r="BB138" s="47"/>
      <c r="BC138" s="47"/>
      <c r="BD138" s="47"/>
      <c r="BE138" s="47"/>
      <c r="BF138" s="47"/>
      <c r="BG138" s="49"/>
    </row>
    <row r="139" spans="16:59" x14ac:dyDescent="0.3">
      <c r="P139" s="45" t="s">
        <v>7</v>
      </c>
      <c r="Q139" s="46">
        <v>0.1</v>
      </c>
      <c r="R139" s="47"/>
      <c r="S139" s="47">
        <v>9.7037875598126294E-2</v>
      </c>
      <c r="T139" s="47">
        <v>9.6858782370775207E-2</v>
      </c>
      <c r="U139" s="47">
        <v>5.8928412712590302E-3</v>
      </c>
      <c r="V139" s="47">
        <v>0.22310048704400501</v>
      </c>
      <c r="W139" s="47">
        <v>-0.23405375719366101</v>
      </c>
      <c r="X139" s="47"/>
      <c r="Y139" s="47"/>
      <c r="Z139" s="47"/>
      <c r="AA139" s="47"/>
      <c r="AB139" s="47"/>
      <c r="AC139" s="49"/>
      <c r="AE139" s="45" t="s">
        <v>7</v>
      </c>
      <c r="AF139" s="46">
        <v>0.05</v>
      </c>
      <c r="AG139" s="47"/>
      <c r="AH139" s="47">
        <v>4.9299498579494297E-2</v>
      </c>
      <c r="AI139" s="47">
        <v>4.9211517489166301E-2</v>
      </c>
      <c r="AJ139" s="47">
        <v>2.9439950073054401E-3</v>
      </c>
      <c r="AK139" s="47">
        <v>0.114438082409676</v>
      </c>
      <c r="AL139" s="47">
        <v>-0.119785199796192</v>
      </c>
      <c r="AM139" s="47"/>
      <c r="AN139" s="47"/>
      <c r="AO139" s="47"/>
      <c r="AP139" s="47"/>
      <c r="AQ139" s="47"/>
      <c r="AR139" s="49"/>
      <c r="AT139" s="45" t="s">
        <v>7</v>
      </c>
      <c r="AU139" s="46">
        <v>0.02</v>
      </c>
      <c r="AV139" s="47"/>
      <c r="AW139" s="47">
        <v>1.9814173481848999E-2</v>
      </c>
      <c r="AX139" s="47">
        <v>1.9784675456933999E-2</v>
      </c>
      <c r="AY139" s="47">
        <v>1.08078112150617E-3</v>
      </c>
      <c r="AZ139" s="47">
        <v>4.61150868576512E-2</v>
      </c>
      <c r="BA139" s="47">
        <v>-4.8237260608725997E-2</v>
      </c>
      <c r="BB139" s="47"/>
      <c r="BC139" s="47"/>
      <c r="BD139" s="47"/>
      <c r="BE139" s="47"/>
      <c r="BF139" s="47"/>
      <c r="BG139" s="49"/>
    </row>
    <row r="140" spans="16:59" ht="14.5" x14ac:dyDescent="0.3">
      <c r="P140" s="50"/>
      <c r="Q140" s="47"/>
      <c r="R140" s="46"/>
      <c r="S140" s="46">
        <f>SQRT(S137*S137+S138*S138+S139*S139)</f>
        <v>0.17030088193211243</v>
      </c>
      <c r="T140" s="46"/>
      <c r="U140" s="46"/>
      <c r="V140" s="47"/>
      <c r="W140" s="47"/>
      <c r="X140" s="47"/>
      <c r="Y140" s="51" t="s">
        <v>20</v>
      </c>
      <c r="Z140" s="51"/>
      <c r="AA140" s="51"/>
      <c r="AB140" s="46"/>
      <c r="AC140" s="52"/>
      <c r="AE140" s="50"/>
      <c r="AF140" s="47"/>
      <c r="AG140" s="46"/>
      <c r="AH140" s="46">
        <f>SQRT(AH137*AH137+AH138*AH138+AH139*AH139)</f>
        <v>8.6638298990375381E-2</v>
      </c>
      <c r="AI140" s="46"/>
      <c r="AJ140" s="46"/>
      <c r="AK140" s="47"/>
      <c r="AL140" s="47"/>
      <c r="AM140" s="47"/>
      <c r="AN140" s="51" t="s">
        <v>20</v>
      </c>
      <c r="AO140" s="51"/>
      <c r="AP140" s="51"/>
      <c r="AQ140" s="46"/>
      <c r="AR140" s="52"/>
      <c r="AT140" s="50"/>
      <c r="AU140" s="47"/>
      <c r="AV140" s="46"/>
      <c r="AW140" s="46">
        <f>SQRT(AW137*AW137+AW138*AW138+AW139*AW139)</f>
        <v>3.4893620335991075E-2</v>
      </c>
      <c r="AX140" s="46"/>
      <c r="AY140" s="46"/>
      <c r="AZ140" s="47"/>
      <c r="BA140" s="47"/>
      <c r="BB140" s="47"/>
      <c r="BC140" s="51" t="s">
        <v>20</v>
      </c>
      <c r="BD140" s="51"/>
      <c r="BE140" s="51"/>
      <c r="BF140" s="46"/>
      <c r="BG140" s="52"/>
    </row>
    <row r="141" spans="16:59" x14ac:dyDescent="0.3">
      <c r="P141" s="50"/>
      <c r="Q141" s="47"/>
      <c r="R141" s="53" t="s">
        <v>14</v>
      </c>
      <c r="S141" s="53"/>
      <c r="T141" s="53"/>
      <c r="U141" s="53"/>
      <c r="V141" s="53"/>
      <c r="W141" s="53"/>
      <c r="X141" s="47"/>
      <c r="Y141" s="53" t="s">
        <v>1</v>
      </c>
      <c r="Z141" s="53" t="s">
        <v>2</v>
      </c>
      <c r="AA141" s="53" t="s">
        <v>3</v>
      </c>
      <c r="AB141" s="53" t="s">
        <v>4</v>
      </c>
      <c r="AC141" s="54" t="s">
        <v>5</v>
      </c>
      <c r="AE141" s="50"/>
      <c r="AF141" s="47"/>
      <c r="AG141" s="53" t="s">
        <v>14</v>
      </c>
      <c r="AH141" s="53"/>
      <c r="AI141" s="53"/>
      <c r="AJ141" s="53"/>
      <c r="AK141" s="53"/>
      <c r="AL141" s="53"/>
      <c r="AM141" s="47"/>
      <c r="AN141" s="53" t="s">
        <v>1</v>
      </c>
      <c r="AO141" s="53" t="s">
        <v>2</v>
      </c>
      <c r="AP141" s="53" t="s">
        <v>3</v>
      </c>
      <c r="AQ141" s="53" t="s">
        <v>4</v>
      </c>
      <c r="AR141" s="54" t="s">
        <v>5</v>
      </c>
      <c r="AT141" s="50"/>
      <c r="AU141" s="47"/>
      <c r="AV141" s="53" t="s">
        <v>14</v>
      </c>
      <c r="AW141" s="53"/>
      <c r="AX141" s="53"/>
      <c r="AY141" s="53"/>
      <c r="AZ141" s="53"/>
      <c r="BA141" s="53"/>
      <c r="BB141" s="47"/>
      <c r="BC141" s="53" t="s">
        <v>1</v>
      </c>
      <c r="BD141" s="53" t="s">
        <v>2</v>
      </c>
      <c r="BE141" s="53" t="s">
        <v>3</v>
      </c>
      <c r="BF141" s="53" t="s">
        <v>4</v>
      </c>
      <c r="BG141" s="54" t="s">
        <v>5</v>
      </c>
    </row>
    <row r="142" spans="16:59" x14ac:dyDescent="0.3">
      <c r="P142" s="50"/>
      <c r="Q142" s="47"/>
      <c r="R142" s="47"/>
      <c r="S142" s="47">
        <v>7.1213158096509799E-2</v>
      </c>
      <c r="T142" s="47">
        <v>7.1213021521752795E-2</v>
      </c>
      <c r="U142" s="48">
        <v>-1.3946978479962801E-4</v>
      </c>
      <c r="V142" s="47">
        <v>0.17396388297816501</v>
      </c>
      <c r="W142" s="47">
        <v>-0.20871145592529899</v>
      </c>
      <c r="X142" s="47"/>
      <c r="Y142" s="46">
        <f>(S137-S142)/S137*100</f>
        <v>29.781172233431846</v>
      </c>
      <c r="Z142" s="46">
        <f t="shared" ref="Z142:Z144" si="281">(T137-T142)/T137*100</f>
        <v>29.781095909122051</v>
      </c>
      <c r="AA142" s="46">
        <f t="shared" ref="AA142:AA144" si="282">(U137-U142)/U137*100</f>
        <v>43.901311983433821</v>
      </c>
      <c r="AB142" s="46">
        <f t="shared" ref="AB142:AB144" si="283">(V137-V142)/V137*100</f>
        <v>46.759346879981422</v>
      </c>
      <c r="AC142" s="52">
        <f t="shared" ref="AC142:AC144" si="284">(W137-W142)/W137*100</f>
        <v>30.881967177175955</v>
      </c>
      <c r="AE142" s="50"/>
      <c r="AF142" s="47"/>
      <c r="AG142" s="47"/>
      <c r="AH142" s="47">
        <v>3.7301287676479701E-2</v>
      </c>
      <c r="AI142" s="47">
        <v>3.7300996149549799E-2</v>
      </c>
      <c r="AJ142" s="48">
        <v>1.4747397996214701E-4</v>
      </c>
      <c r="AK142" s="47">
        <v>9.9157957909687497E-2</v>
      </c>
      <c r="AL142" s="47">
        <v>-0.110199982690071</v>
      </c>
      <c r="AM142" s="47"/>
      <c r="AN142" s="46">
        <f>(AH137-AH142)/AH137*100</f>
        <v>27.855265477227288</v>
      </c>
      <c r="AO142" s="46">
        <f t="shared" ref="AO142:AO144" si="285">(AI137-AI142)/AI137*100</f>
        <v>27.855733110486586</v>
      </c>
      <c r="AP142" s="46">
        <f t="shared" ref="AP142:AP144" si="286">(AJ137-AJ142)/AJ137*100</f>
        <v>274.65014086543044</v>
      </c>
      <c r="AQ142" s="46">
        <f t="shared" ref="AQ142:AQ144" si="287">(AK137-AK142)/AK137*100</f>
        <v>41.926732605625013</v>
      </c>
      <c r="AR142" s="52">
        <f t="shared" ref="AR142:AR144" si="288">(AL137-AL142)/AL137*100</f>
        <v>29.693864582089407</v>
      </c>
      <c r="AT142" s="50"/>
      <c r="AU142" s="47"/>
      <c r="AV142" s="47"/>
      <c r="AW142" s="47">
        <v>1.6099415958830202E-2</v>
      </c>
      <c r="AX142" s="47">
        <v>1.60992813106276E-2</v>
      </c>
      <c r="AY142" s="48">
        <v>6.5844488864390201E-5</v>
      </c>
      <c r="AZ142" s="47">
        <v>4.3627893114620703E-2</v>
      </c>
      <c r="BA142" s="47">
        <v>-4.2680993002169001E-2</v>
      </c>
      <c r="BB142" s="47"/>
      <c r="BC142" s="46">
        <f>(AW137-AW142)/AW137*100</f>
        <v>22.794702210778524</v>
      </c>
      <c r="BD142" s="46">
        <f t="shared" ref="BD142:BD144" si="289">(AX137-AX142)/AX137*100</f>
        <v>22.795342689677312</v>
      </c>
      <c r="BE142" s="46">
        <f t="shared" ref="BE142:BE144" si="290">(AY137-AY142)/AY137*100</f>
        <v>957.7580605352498</v>
      </c>
      <c r="BF142" s="46">
        <f t="shared" ref="BF142:BF144" si="291">(AZ137-AZ142)/AZ137*100</f>
        <v>36.952353496539729</v>
      </c>
      <c r="BG142" s="52">
        <f t="shared" ref="BG142:BG144" si="292">(BA137-BA142)/BA137*100</f>
        <v>32.670503459542488</v>
      </c>
    </row>
    <row r="143" spans="16:59" x14ac:dyDescent="0.3">
      <c r="P143" s="50"/>
      <c r="Q143" s="47"/>
      <c r="R143" s="47"/>
      <c r="S143" s="47">
        <v>6.6853161486385704E-2</v>
      </c>
      <c r="T143" s="47">
        <v>6.6152986220704896E-2</v>
      </c>
      <c r="U143" s="48">
        <v>-9.6502650123191803E-3</v>
      </c>
      <c r="V143" s="47">
        <v>0.152306518503521</v>
      </c>
      <c r="W143" s="47">
        <v>-0.17341411944000901</v>
      </c>
      <c r="X143" s="47"/>
      <c r="Y143" s="46">
        <f t="shared" ref="Y143:Y145" si="293">(S138-S143)/S138*100</f>
        <v>30.67958247739422</v>
      </c>
      <c r="Z143" s="46">
        <f t="shared" si="281"/>
        <v>31.09169361995351</v>
      </c>
      <c r="AA143" s="46">
        <f t="shared" si="282"/>
        <v>-4.9531870783589502</v>
      </c>
      <c r="AB143" s="46">
        <f t="shared" si="283"/>
        <v>35.134084596300987</v>
      </c>
      <c r="AC143" s="52">
        <f t="shared" si="284"/>
        <v>27.71642004605155</v>
      </c>
      <c r="AE143" s="50"/>
      <c r="AF143" s="47"/>
      <c r="AG143" s="47"/>
      <c r="AH143" s="47">
        <v>3.4423224250675101E-2</v>
      </c>
      <c r="AI143" s="47">
        <v>3.4091223234330302E-2</v>
      </c>
      <c r="AJ143" s="48">
        <v>-4.7693674841980602E-3</v>
      </c>
      <c r="AK143" s="47">
        <v>8.2877779210206795E-2</v>
      </c>
      <c r="AL143" s="47">
        <v>-9.4310714463591405E-2</v>
      </c>
      <c r="AM143" s="47"/>
      <c r="AN143" s="46">
        <f t="shared" ref="AN143:AN145" si="294">(AH138-AH143)/AH138*100</f>
        <v>29.770627341111123</v>
      </c>
      <c r="AO143" s="46">
        <f t="shared" si="285"/>
        <v>30.133587024035535</v>
      </c>
      <c r="AP143" s="46">
        <f t="shared" si="286"/>
        <v>-2.6854135121383882</v>
      </c>
      <c r="AQ143" s="46">
        <f t="shared" si="287"/>
        <v>31.386309783090045</v>
      </c>
      <c r="AR143" s="52">
        <f t="shared" si="288"/>
        <v>24.174632468400478</v>
      </c>
      <c r="AT143" s="50"/>
      <c r="AU143" s="47"/>
      <c r="AV143" s="47"/>
      <c r="AW143" s="47">
        <v>1.48690868913388E-2</v>
      </c>
      <c r="AX143" s="47">
        <v>1.47423549463297E-2</v>
      </c>
      <c r="AY143" s="48">
        <v>-1.9371927159195399E-3</v>
      </c>
      <c r="AZ143" s="47">
        <v>3.9717618296107197E-2</v>
      </c>
      <c r="BA143" s="47">
        <v>-4.2948996298852002E-2</v>
      </c>
      <c r="BB143" s="47"/>
      <c r="BC143" s="46">
        <f t="shared" ref="BC143:BC145" si="295">(AW138-AW143)/AW138*100</f>
        <v>24.71968120988846</v>
      </c>
      <c r="BD143" s="46">
        <f t="shared" si="289"/>
        <v>25.020712839881686</v>
      </c>
      <c r="BE143" s="46">
        <f t="shared" si="290"/>
        <v>-3.0147565919917625</v>
      </c>
      <c r="BF143" s="46">
        <f t="shared" si="291"/>
        <v>18.472043860812327</v>
      </c>
      <c r="BG143" s="52">
        <f t="shared" si="292"/>
        <v>14.585930261848731</v>
      </c>
    </row>
    <row r="144" spans="16:59" x14ac:dyDescent="0.3">
      <c r="P144" s="50"/>
      <c r="Q144" s="47"/>
      <c r="R144" s="47"/>
      <c r="S144" s="47">
        <v>6.6384401789429601E-2</v>
      </c>
      <c r="T144" s="47">
        <v>6.6060003083175403E-2</v>
      </c>
      <c r="U144" s="48">
        <v>6.5547535110999497E-3</v>
      </c>
      <c r="V144" s="47">
        <v>0.17152856777296299</v>
      </c>
      <c r="W144" s="47">
        <v>-0.154099317222892</v>
      </c>
      <c r="X144" s="47"/>
      <c r="Y144" s="46">
        <f t="shared" si="293"/>
        <v>31.589184758789774</v>
      </c>
      <c r="Z144" s="46">
        <f t="shared" si="281"/>
        <v>31.797611464598162</v>
      </c>
      <c r="AA144" s="46">
        <f t="shared" si="282"/>
        <v>-11.232480383770783</v>
      </c>
      <c r="AB144" s="46">
        <f t="shared" si="283"/>
        <v>23.116004789747418</v>
      </c>
      <c r="AC144" s="52">
        <f t="shared" si="284"/>
        <v>34.160716294168701</v>
      </c>
      <c r="AE144" s="50"/>
      <c r="AF144" s="47"/>
      <c r="AG144" s="47"/>
      <c r="AH144" s="47">
        <v>3.4730215572770499E-2</v>
      </c>
      <c r="AI144" s="47">
        <v>3.4574317420761197E-2</v>
      </c>
      <c r="AJ144" s="48">
        <v>3.28701211125781E-3</v>
      </c>
      <c r="AK144" s="47">
        <v>8.7511935923120995E-2</v>
      </c>
      <c r="AL144" s="47">
        <v>-8.1187830996617999E-2</v>
      </c>
      <c r="AM144" s="47"/>
      <c r="AN144" s="46">
        <f t="shared" si="294"/>
        <v>29.552598761691595</v>
      </c>
      <c r="AO144" s="46">
        <f t="shared" si="285"/>
        <v>29.743443842444851</v>
      </c>
      <c r="AP144" s="46">
        <f t="shared" si="286"/>
        <v>-11.651415953531941</v>
      </c>
      <c r="AQ144" s="46">
        <f t="shared" si="287"/>
        <v>23.529008805095405</v>
      </c>
      <c r="AR144" s="52">
        <f t="shared" si="288"/>
        <v>32.222151705924709</v>
      </c>
      <c r="AT144" s="50"/>
      <c r="AU144" s="47"/>
      <c r="AV144" s="47"/>
      <c r="AW144" s="47">
        <v>1.5588057078173101E-2</v>
      </c>
      <c r="AX144" s="47">
        <v>1.55335788696001E-2</v>
      </c>
      <c r="AY144" s="48">
        <v>1.3020948407457601E-3</v>
      </c>
      <c r="AZ144" s="47">
        <v>4.1186037892462099E-2</v>
      </c>
      <c r="BA144" s="47">
        <v>-3.8088524390222103E-2</v>
      </c>
      <c r="BB144" s="47"/>
      <c r="BC144" s="46">
        <f t="shared" si="295"/>
        <v>21.328754426962501</v>
      </c>
      <c r="BD144" s="46">
        <f t="shared" si="289"/>
        <v>21.486814866321215</v>
      </c>
      <c r="BE144" s="46">
        <f t="shared" si="290"/>
        <v>-20.477200687144556</v>
      </c>
      <c r="BF144" s="46">
        <f t="shared" si="291"/>
        <v>10.688582199582902</v>
      </c>
      <c r="BG144" s="52">
        <f t="shared" si="292"/>
        <v>21.039205150609263</v>
      </c>
    </row>
    <row r="145" spans="16:59" x14ac:dyDescent="0.3">
      <c r="P145" s="50"/>
      <c r="Q145" s="47"/>
      <c r="R145" s="53"/>
      <c r="S145" s="46">
        <f>SQRT(S142*S142+S143*S143+S144*S144)</f>
        <v>0.1180997370350319</v>
      </c>
      <c r="T145" s="47"/>
      <c r="U145" s="47"/>
      <c r="V145" s="47"/>
      <c r="W145" s="47"/>
      <c r="X145" s="47"/>
      <c r="Y145" s="46">
        <f t="shared" si="293"/>
        <v>30.652304500624744</v>
      </c>
      <c r="Z145" s="47"/>
      <c r="AA145" s="47"/>
      <c r="AB145" s="47"/>
      <c r="AC145" s="49"/>
      <c r="AE145" s="50"/>
      <c r="AF145" s="47"/>
      <c r="AG145" s="53"/>
      <c r="AH145" s="46">
        <f>SQRT(AH142*AH142+AH143*AH143+AH144*AH144)</f>
        <v>6.1502295110563744E-2</v>
      </c>
      <c r="AI145" s="47"/>
      <c r="AJ145" s="47"/>
      <c r="AK145" s="47"/>
      <c r="AL145" s="47"/>
      <c r="AM145" s="47"/>
      <c r="AN145" s="46">
        <f t="shared" si="294"/>
        <v>29.012577777645411</v>
      </c>
      <c r="AO145" s="47"/>
      <c r="AP145" s="47"/>
      <c r="AQ145" s="47"/>
      <c r="AR145" s="49"/>
      <c r="AT145" s="50"/>
      <c r="AU145" s="47"/>
      <c r="AV145" s="53"/>
      <c r="AW145" s="46">
        <f>SQRT(AW142*AW142+AW143*AW143+AW144*AW144)</f>
        <v>2.6893650973231625E-2</v>
      </c>
      <c r="AX145" s="47"/>
      <c r="AY145" s="47"/>
      <c r="AZ145" s="47"/>
      <c r="BA145" s="47"/>
      <c r="BB145" s="47"/>
      <c r="BC145" s="46">
        <f t="shared" si="295"/>
        <v>22.926739288522235</v>
      </c>
      <c r="BD145" s="47"/>
      <c r="BE145" s="47"/>
      <c r="BF145" s="47"/>
      <c r="BG145" s="49"/>
    </row>
    <row r="146" spans="16:59" x14ac:dyDescent="0.3">
      <c r="P146" s="50"/>
      <c r="Q146" s="47"/>
      <c r="R146" s="53" t="s">
        <v>21</v>
      </c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9"/>
      <c r="AE146" s="50"/>
      <c r="AF146" s="47"/>
      <c r="AG146" s="53" t="s">
        <v>21</v>
      </c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9"/>
      <c r="AT146" s="50"/>
      <c r="AU146" s="47"/>
      <c r="AV146" s="53" t="s">
        <v>21</v>
      </c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9"/>
    </row>
    <row r="147" spans="16:59" x14ac:dyDescent="0.3">
      <c r="P147" s="50"/>
      <c r="Q147" s="47"/>
      <c r="R147" s="47"/>
      <c r="S147" s="47">
        <v>0.10411019375512399</v>
      </c>
      <c r="T147" s="47">
        <v>0.104110100088932</v>
      </c>
      <c r="U147" s="48">
        <v>-1.3965386449881799E-4</v>
      </c>
      <c r="V147" s="47">
        <v>0.346868703925373</v>
      </c>
      <c r="W147" s="47">
        <v>-0.31763024375132998</v>
      </c>
      <c r="X147" s="47"/>
      <c r="Y147" s="46">
        <f>-(S142-S147)/S147*100</f>
        <v>31.598284924904483</v>
      </c>
      <c r="Z147" s="46">
        <f t="shared" ref="Z147:Z149" si="296">-(T142-T147)/T147*100</f>
        <v>31.598354567979626</v>
      </c>
      <c r="AA147" s="46">
        <f t="shared" ref="AA147:AA149" si="297">-(U142-U147)/U147*100</f>
        <v>0.1318113894310014</v>
      </c>
      <c r="AB147" s="46">
        <f t="shared" ref="AB147:AB149" si="298">-(V142-V147)/V147*100</f>
        <v>49.847339639037472</v>
      </c>
      <c r="AC147" s="52">
        <f t="shared" ref="AC147:AC149" si="299">-(W142-W147)/W147*100</f>
        <v>34.291063262635205</v>
      </c>
      <c r="AE147" s="50"/>
      <c r="AF147" s="47"/>
      <c r="AG147" s="47"/>
      <c r="AH147" s="47">
        <v>5.20550968775619E-2</v>
      </c>
      <c r="AI147" s="47">
        <v>5.20550500444662E-2</v>
      </c>
      <c r="AJ147" s="48">
        <v>-6.9826932249408995E-5</v>
      </c>
      <c r="AK147" s="47">
        <v>0.173434351962687</v>
      </c>
      <c r="AL147" s="47">
        <v>-0.15881512187566499</v>
      </c>
      <c r="AM147" s="47"/>
      <c r="AN147" s="46">
        <f>-(AH142-AH147)/AH147*100</f>
        <v>28.342679364874563</v>
      </c>
      <c r="AO147" s="46">
        <f t="shared" ref="AO147:AO149" si="300">-(AI142-AI147)/AI147*100</f>
        <v>28.343174931756415</v>
      </c>
      <c r="AP147" s="46">
        <f t="shared" ref="AP147:AP149" si="301">-(AJ142-AJ147)/AJ147*100</f>
        <v>311.19928258540267</v>
      </c>
      <c r="AQ147" s="46">
        <f t="shared" ref="AQ147:AQ149" si="302">-(AK142-AK147)/AK147*100</f>
        <v>42.826806346288002</v>
      </c>
      <c r="AR147" s="52">
        <f t="shared" ref="AR147:AR149" si="303">-(AL142-AL147)/AL147*100</f>
        <v>30.611152522147332</v>
      </c>
      <c r="AT147" s="50"/>
      <c r="AU147" s="47"/>
      <c r="AV147" s="47"/>
      <c r="AW147" s="47">
        <v>2.08755935578105E-2</v>
      </c>
      <c r="AX147" s="47">
        <v>2.0875592478611898E-2</v>
      </c>
      <c r="AY147" s="48">
        <v>-6.7125125640245902E-6</v>
      </c>
      <c r="AZ147" s="47">
        <v>6.9373740785074606E-2</v>
      </c>
      <c r="BA147" s="47">
        <v>-6.3526048750266004E-2</v>
      </c>
      <c r="BB147" s="47"/>
      <c r="BC147" s="46">
        <f>-(AW142-AW147)/AW147*100</f>
        <v>22.879242143480589</v>
      </c>
      <c r="BD147" s="46">
        <f t="shared" ref="BD147:BD149" si="304">-(AX142-AX147)/AX147*100</f>
        <v>22.879883159617485</v>
      </c>
      <c r="BE147" s="46">
        <f t="shared" ref="BE147:BE149" si="305">-(AY142-AY147)/AY147*100</f>
        <v>1080.9216479873837</v>
      </c>
      <c r="BF147" s="46">
        <f t="shared" ref="BF147:BF149" si="306">-(AZ142-AZ147)/AZ147*100</f>
        <v>37.111805387886747</v>
      </c>
      <c r="BG147" s="52">
        <f t="shared" ref="BG147:BG149" si="307">-(BA142-BA147)/BA147*100</f>
        <v>32.81339884689384</v>
      </c>
    </row>
    <row r="148" spans="16:59" x14ac:dyDescent="0.3">
      <c r="P148" s="50"/>
      <c r="Q148" s="47"/>
      <c r="R148" s="47"/>
      <c r="S148" s="47">
        <v>9.8586084329794002E-2</v>
      </c>
      <c r="T148" s="47">
        <v>9.8144365691185398E-2</v>
      </c>
      <c r="U148" s="48">
        <v>-9.3219904825168308E-3</v>
      </c>
      <c r="V148" s="47">
        <v>0.24397038193253801</v>
      </c>
      <c r="W148" s="47">
        <v>-0.25193255808725901</v>
      </c>
      <c r="X148" s="47"/>
      <c r="Y148" s="46">
        <f t="shared" ref="Y148:Y150" si="308">-(S143-S148)/S148*100</f>
        <v>32.188034507237447</v>
      </c>
      <c r="Z148" s="46">
        <f t="shared" si="296"/>
        <v>32.596246605885121</v>
      </c>
      <c r="AA148" s="46">
        <f t="shared" si="297"/>
        <v>-3.5215068114263843</v>
      </c>
      <c r="AB148" s="46">
        <f t="shared" si="298"/>
        <v>37.571717805632503</v>
      </c>
      <c r="AC148" s="52">
        <f t="shared" si="299"/>
        <v>31.166451546947126</v>
      </c>
      <c r="AE148" s="50"/>
      <c r="AF148" s="47"/>
      <c r="AG148" s="47"/>
      <c r="AH148" s="47">
        <v>4.9293042164897001E-2</v>
      </c>
      <c r="AI148" s="47">
        <v>4.9072182845592699E-2</v>
      </c>
      <c r="AJ148" s="48">
        <v>-4.6609952412584102E-3</v>
      </c>
      <c r="AK148" s="47">
        <v>0.121985190966269</v>
      </c>
      <c r="AL148" s="47">
        <v>-0.125966279043629</v>
      </c>
      <c r="AM148" s="47"/>
      <c r="AN148" s="46">
        <f t="shared" ref="AN148:AN150" si="309">-(AH143-AH148)/AH148*100</f>
        <v>30.166159890231175</v>
      </c>
      <c r="AO148" s="46">
        <f t="shared" si="300"/>
        <v>30.528414964544165</v>
      </c>
      <c r="AP148" s="46">
        <f t="shared" si="301"/>
        <v>-2.3250880408620804</v>
      </c>
      <c r="AQ148" s="46">
        <f t="shared" si="302"/>
        <v>32.059147054068291</v>
      </c>
      <c r="AR148" s="52">
        <f t="shared" si="303"/>
        <v>25.130189460525028</v>
      </c>
      <c r="AT148" s="50"/>
      <c r="AU148" s="47"/>
      <c r="AV148" s="47"/>
      <c r="AW148" s="47">
        <v>1.97696215925517E-2</v>
      </c>
      <c r="AX148" s="47">
        <v>1.9679879555746502E-2</v>
      </c>
      <c r="AY148" s="48">
        <v>-1.88156280362772E-3</v>
      </c>
      <c r="AZ148" s="47">
        <v>4.8794076386507602E-2</v>
      </c>
      <c r="BA148" s="47">
        <v>-5.03865116174518E-2</v>
      </c>
      <c r="BB148" s="47"/>
      <c r="BC148" s="46">
        <f t="shared" ref="BC148:BC150" si="310">-(AW143-AW148)/AW148*100</f>
        <v>24.788206887375125</v>
      </c>
      <c r="BD148" s="46">
        <f t="shared" si="304"/>
        <v>25.08920136137241</v>
      </c>
      <c r="BE148" s="46">
        <f t="shared" si="305"/>
        <v>-2.956580146278589</v>
      </c>
      <c r="BF148" s="46">
        <f t="shared" si="306"/>
        <v>18.601557325327715</v>
      </c>
      <c r="BG148" s="52">
        <f t="shared" si="307"/>
        <v>14.760925255289456</v>
      </c>
    </row>
    <row r="149" spans="16:59" ht="14.5" thickBot="1" x14ac:dyDescent="0.35">
      <c r="P149" s="55"/>
      <c r="Q149" s="56"/>
      <c r="R149" s="56"/>
      <c r="S149" s="56">
        <v>9.9143081146457104E-2</v>
      </c>
      <c r="T149" s="56">
        <v>9.8968213634310603E-2</v>
      </c>
      <c r="U149" s="56">
        <v>5.88584991708423E-3</v>
      </c>
      <c r="V149" s="56">
        <v>0.230903416657738</v>
      </c>
      <c r="W149" s="56">
        <v>-0.241497817745572</v>
      </c>
      <c r="X149" s="56"/>
      <c r="Y149" s="57">
        <f t="shared" si="308"/>
        <v>33.041820950304555</v>
      </c>
      <c r="Z149" s="57">
        <f t="shared" si="296"/>
        <v>33.251292857251777</v>
      </c>
      <c r="AA149" s="57">
        <f t="shared" si="297"/>
        <v>-11.364605000786112</v>
      </c>
      <c r="AB149" s="57">
        <f t="shared" si="298"/>
        <v>25.714149120965484</v>
      </c>
      <c r="AC149" s="58">
        <f t="shared" si="299"/>
        <v>36.190182312437273</v>
      </c>
      <c r="AE149" s="55"/>
      <c r="AF149" s="56"/>
      <c r="AG149" s="56"/>
      <c r="AH149" s="56">
        <v>4.9571540573228497E-2</v>
      </c>
      <c r="AI149" s="56">
        <v>4.9484106817155302E-2</v>
      </c>
      <c r="AJ149" s="56">
        <v>2.9429249585421098E-3</v>
      </c>
      <c r="AK149" s="56">
        <v>0.115451708328869</v>
      </c>
      <c r="AL149" s="56">
        <v>-0.120748908872786</v>
      </c>
      <c r="AM149" s="56"/>
      <c r="AN149" s="57">
        <f t="shared" si="309"/>
        <v>29.939204690509808</v>
      </c>
      <c r="AO149" s="57">
        <f t="shared" si="300"/>
        <v>30.130460779025587</v>
      </c>
      <c r="AP149" s="57">
        <f t="shared" si="301"/>
        <v>-11.692012455735769</v>
      </c>
      <c r="AQ149" s="57">
        <f t="shared" si="302"/>
        <v>24.200397560303223</v>
      </c>
      <c r="AR149" s="58">
        <f t="shared" si="303"/>
        <v>32.763093468486119</v>
      </c>
      <c r="AT149" s="55"/>
      <c r="AU149" s="56"/>
      <c r="AV149" s="56"/>
      <c r="AW149" s="56">
        <v>1.98318248738612E-2</v>
      </c>
      <c r="AX149" s="56">
        <v>1.98023581914758E-2</v>
      </c>
      <c r="AY149" s="56">
        <v>1.0806886156468499E-3</v>
      </c>
      <c r="AZ149" s="56">
        <v>4.6180683331547602E-2</v>
      </c>
      <c r="BA149" s="56">
        <v>-4.8299563549114397E-2</v>
      </c>
      <c r="BB149" s="56"/>
      <c r="BC149" s="57">
        <f t="shared" si="310"/>
        <v>21.398776071694154</v>
      </c>
      <c r="BD149" s="57">
        <f t="shared" si="304"/>
        <v>21.556924082472438</v>
      </c>
      <c r="BE149" s="57">
        <f t="shared" si="305"/>
        <v>-20.487513414434062</v>
      </c>
      <c r="BF149" s="57">
        <f t="shared" si="306"/>
        <v>10.815442905483147</v>
      </c>
      <c r="BG149" s="58">
        <f t="shared" si="307"/>
        <v>21.141058859691331</v>
      </c>
    </row>
    <row r="150" spans="16:59" ht="14.5" thickBot="1" x14ac:dyDescent="0.35">
      <c r="P150" s="41"/>
      <c r="Q150" s="41"/>
      <c r="R150" s="41"/>
      <c r="S150" s="46">
        <f>SQRT(S147*S147+S148*S148+S149*S149)</f>
        <v>0.1743201049977417</v>
      </c>
      <c r="T150" s="41"/>
      <c r="U150" s="41"/>
      <c r="V150" s="41"/>
      <c r="W150" s="41"/>
      <c r="X150" s="41"/>
      <c r="Y150" s="57">
        <f t="shared" si="308"/>
        <v>32.251224242572661</v>
      </c>
      <c r="Z150" s="41"/>
      <c r="AA150" s="41"/>
      <c r="AB150" s="41"/>
      <c r="AC150" s="41"/>
      <c r="AE150" s="41"/>
      <c r="AF150" s="41"/>
      <c r="AG150" s="41"/>
      <c r="AH150" s="46">
        <f>SQRT(AH147*AH147+AH148*AH148+AH149*AH149)</f>
        <v>8.7160052498870766E-2</v>
      </c>
      <c r="AI150" s="41"/>
      <c r="AJ150" s="41"/>
      <c r="AK150" s="41"/>
      <c r="AL150" s="41"/>
      <c r="AM150" s="41"/>
      <c r="AN150" s="57">
        <f t="shared" si="309"/>
        <v>29.437519428570148</v>
      </c>
      <c r="AO150" s="41"/>
      <c r="AP150" s="41"/>
      <c r="AQ150" s="41"/>
      <c r="AR150" s="41"/>
      <c r="AT150" s="41"/>
      <c r="AU150" s="41"/>
      <c r="AV150" s="41"/>
      <c r="AW150" s="46">
        <f>SQRT(AW147*AW147+AW148*AW148+AW149*AW149)</f>
        <v>3.4927490922353491E-2</v>
      </c>
      <c r="AX150" s="41"/>
      <c r="AY150" s="41"/>
      <c r="AZ150" s="41"/>
      <c r="BA150" s="41"/>
      <c r="BB150" s="41"/>
      <c r="BC150" s="57">
        <f t="shared" si="310"/>
        <v>23.00148031526717</v>
      </c>
      <c r="BD150" s="41"/>
      <c r="BE150" s="41"/>
      <c r="BF150" s="41"/>
      <c r="BG150" s="41"/>
    </row>
    <row r="151" spans="16:59" x14ac:dyDescent="0.3">
      <c r="P151" s="40" t="s">
        <v>22</v>
      </c>
      <c r="Q151" s="41">
        <v>998</v>
      </c>
      <c r="R151" s="42" t="s">
        <v>0</v>
      </c>
      <c r="S151" s="42" t="s">
        <v>9</v>
      </c>
      <c r="T151" s="42" t="s">
        <v>10</v>
      </c>
      <c r="U151" s="42" t="s">
        <v>11</v>
      </c>
      <c r="V151" s="42" t="s">
        <v>12</v>
      </c>
      <c r="W151" s="42" t="s">
        <v>13</v>
      </c>
      <c r="X151" s="43"/>
      <c r="Y151" s="43"/>
      <c r="Z151" s="43"/>
      <c r="AA151" s="43"/>
      <c r="AB151" s="43"/>
      <c r="AC151" s="44"/>
      <c r="AE151" s="40" t="s">
        <v>22</v>
      </c>
      <c r="AF151" s="41">
        <v>998</v>
      </c>
      <c r="AG151" s="42" t="s">
        <v>0</v>
      </c>
      <c r="AH151" s="42" t="s">
        <v>9</v>
      </c>
      <c r="AI151" s="42" t="s">
        <v>10</v>
      </c>
      <c r="AJ151" s="42" t="s">
        <v>11</v>
      </c>
      <c r="AK151" s="42" t="s">
        <v>12</v>
      </c>
      <c r="AL151" s="42" t="s">
        <v>13</v>
      </c>
      <c r="AM151" s="43"/>
      <c r="AN151" s="43"/>
      <c r="AO151" s="43"/>
      <c r="AP151" s="43"/>
      <c r="AQ151" s="43"/>
      <c r="AR151" s="44"/>
      <c r="AT151" s="40" t="s">
        <v>22</v>
      </c>
      <c r="AU151" s="41">
        <v>998</v>
      </c>
      <c r="AV151" s="42" t="s">
        <v>0</v>
      </c>
      <c r="AW151" s="42" t="s">
        <v>9</v>
      </c>
      <c r="AX151" s="42" t="s">
        <v>10</v>
      </c>
      <c r="AY151" s="42" t="s">
        <v>11</v>
      </c>
      <c r="AZ151" s="42" t="s">
        <v>12</v>
      </c>
      <c r="BA151" s="42" t="s">
        <v>13</v>
      </c>
      <c r="BB151" s="43"/>
      <c r="BC151" s="43"/>
      <c r="BD151" s="43"/>
      <c r="BE151" s="43"/>
      <c r="BF151" s="43"/>
      <c r="BG151" s="44"/>
    </row>
    <row r="152" spans="16:59" x14ac:dyDescent="0.3">
      <c r="P152" s="45" t="s">
        <v>8</v>
      </c>
      <c r="Q152" s="46">
        <v>13</v>
      </c>
      <c r="R152" s="47"/>
      <c r="S152" s="47"/>
      <c r="T152" s="47"/>
      <c r="U152" s="48"/>
      <c r="V152" s="47"/>
      <c r="W152" s="47"/>
      <c r="X152" s="47"/>
      <c r="Y152" s="47"/>
      <c r="Z152" s="47"/>
      <c r="AA152" s="47"/>
      <c r="AB152" s="47"/>
      <c r="AC152" s="49"/>
      <c r="AE152" s="45" t="s">
        <v>8</v>
      </c>
      <c r="AF152" s="46">
        <v>13</v>
      </c>
      <c r="AG152" s="47"/>
      <c r="AH152" s="47">
        <v>5.1836335291732497E-2</v>
      </c>
      <c r="AI152" s="47">
        <v>5.1836325698451202E-2</v>
      </c>
      <c r="AJ152" s="48">
        <v>-3.1536661304086203E-5</v>
      </c>
      <c r="AK152" s="47">
        <v>0.17074630438185401</v>
      </c>
      <c r="AL152" s="47">
        <v>-0.15674305241644301</v>
      </c>
      <c r="AM152" s="47"/>
      <c r="AN152" s="47"/>
      <c r="AO152" s="47"/>
      <c r="AP152" s="47"/>
      <c r="AQ152" s="47"/>
      <c r="AR152" s="49"/>
      <c r="AT152" s="45" t="s">
        <v>8</v>
      </c>
      <c r="AU152" s="46">
        <v>14</v>
      </c>
      <c r="AV152" s="47"/>
      <c r="AW152" s="47">
        <v>2.09077558726047E-2</v>
      </c>
      <c r="AX152" s="47">
        <v>2.0907754711017801E-2</v>
      </c>
      <c r="AY152" s="48">
        <v>6.96938634464904E-6</v>
      </c>
      <c r="AZ152" s="47">
        <v>6.9198289760469101E-2</v>
      </c>
      <c r="BA152" s="47">
        <v>-6.3391225532961601E-2</v>
      </c>
      <c r="BB152" s="47"/>
      <c r="BC152" s="47"/>
      <c r="BD152" s="47"/>
      <c r="BE152" s="47"/>
      <c r="BF152" s="47"/>
      <c r="BG152" s="49"/>
    </row>
    <row r="153" spans="16:59" x14ac:dyDescent="0.3">
      <c r="P153" s="45" t="s">
        <v>6</v>
      </c>
      <c r="Q153" s="46">
        <v>0.01</v>
      </c>
      <c r="R153" s="47"/>
      <c r="S153" s="47"/>
      <c r="T153" s="47"/>
      <c r="U153" s="48"/>
      <c r="V153" s="47"/>
      <c r="W153" s="47"/>
      <c r="X153" s="47"/>
      <c r="Y153" s="47"/>
      <c r="Z153" s="47"/>
      <c r="AA153" s="47"/>
      <c r="AB153" s="47"/>
      <c r="AC153" s="49"/>
      <c r="AE153" s="45" t="s">
        <v>6</v>
      </c>
      <c r="AF153" s="46">
        <v>0.01</v>
      </c>
      <c r="AG153" s="47"/>
      <c r="AH153" s="47">
        <v>4.9145691773297202E-2</v>
      </c>
      <c r="AI153" s="47">
        <v>4.8921640453874801E-2</v>
      </c>
      <c r="AJ153" s="48">
        <v>-4.6874422852688702E-3</v>
      </c>
      <c r="AK153" s="47">
        <v>0.120788983872174</v>
      </c>
      <c r="AL153" s="47">
        <v>-0.124378842508463</v>
      </c>
      <c r="AM153" s="47"/>
      <c r="AN153" s="47"/>
      <c r="AO153" s="47"/>
      <c r="AP153" s="47"/>
      <c r="AQ153" s="47"/>
      <c r="AR153" s="49"/>
      <c r="AT153" s="45" t="s">
        <v>6</v>
      </c>
      <c r="AU153" s="46">
        <v>0.01</v>
      </c>
      <c r="AV153" s="47"/>
      <c r="AW153" s="47">
        <v>1.98028110030052E-2</v>
      </c>
      <c r="AX153" s="47">
        <v>1.97142425451983E-2</v>
      </c>
      <c r="AY153" s="48">
        <v>-1.8708192028726099E-3</v>
      </c>
      <c r="AZ153" s="47">
        <v>4.87165632219453E-2</v>
      </c>
      <c r="BA153" s="47">
        <v>-5.0283280530383501E-2</v>
      </c>
      <c r="BB153" s="47"/>
      <c r="BC153" s="47"/>
      <c r="BD153" s="47"/>
      <c r="BE153" s="47"/>
      <c r="BF153" s="47"/>
      <c r="BG153" s="49"/>
    </row>
    <row r="154" spans="16:59" x14ac:dyDescent="0.3">
      <c r="P154" s="45" t="s">
        <v>7</v>
      </c>
      <c r="Q154" s="46">
        <v>0.1</v>
      </c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9"/>
      <c r="AE154" s="45" t="s">
        <v>7</v>
      </c>
      <c r="AF154" s="46">
        <v>0.05</v>
      </c>
      <c r="AG154" s="47"/>
      <c r="AH154" s="47">
        <v>4.9306408077993497E-2</v>
      </c>
      <c r="AI154" s="47">
        <v>4.9232256568360201E-2</v>
      </c>
      <c r="AJ154" s="47">
        <v>2.7031076080642901E-3</v>
      </c>
      <c r="AK154" s="47">
        <v>0.114438082409676</v>
      </c>
      <c r="AL154" s="47">
        <v>-0.119785199796192</v>
      </c>
      <c r="AM154" s="47"/>
      <c r="AN154" s="47"/>
      <c r="AO154" s="47"/>
      <c r="AP154" s="47"/>
      <c r="AQ154" s="47"/>
      <c r="AR154" s="49"/>
      <c r="AT154" s="45" t="s">
        <v>7</v>
      </c>
      <c r="AU154" s="46">
        <v>0.02</v>
      </c>
      <c r="AV154" s="47"/>
      <c r="AW154" s="47">
        <v>1.97995211544146E-2</v>
      </c>
      <c r="AX154" s="47">
        <v>1.9775927072580801E-2</v>
      </c>
      <c r="AY154" s="47">
        <v>9.6630552315378005E-4</v>
      </c>
      <c r="AZ154" s="47">
        <v>4.61150868576512E-2</v>
      </c>
      <c r="BA154" s="47">
        <v>-4.8237260608725997E-2</v>
      </c>
      <c r="BB154" s="47"/>
      <c r="BC154" s="47"/>
      <c r="BD154" s="47"/>
      <c r="BE154" s="47"/>
      <c r="BF154" s="47"/>
      <c r="BG154" s="49"/>
    </row>
    <row r="155" spans="16:59" ht="14.5" x14ac:dyDescent="0.3">
      <c r="P155" s="50"/>
      <c r="Q155" s="47"/>
      <c r="R155" s="46"/>
      <c r="S155" s="46">
        <f>SQRT(S152*S152+S153*S153+S154*S154)</f>
        <v>0</v>
      </c>
      <c r="T155" s="46"/>
      <c r="U155" s="46"/>
      <c r="V155" s="47"/>
      <c r="W155" s="47"/>
      <c r="X155" s="47"/>
      <c r="Y155" s="51" t="s">
        <v>20</v>
      </c>
      <c r="Z155" s="51"/>
      <c r="AA155" s="51"/>
      <c r="AB155" s="46"/>
      <c r="AC155" s="52"/>
      <c r="AE155" s="50"/>
      <c r="AF155" s="47"/>
      <c r="AG155" s="46"/>
      <c r="AH155" s="46">
        <f>SQRT(AH152*AH152+AH153*AH153+AH154*AH154)</f>
        <v>8.6795314124130371E-2</v>
      </c>
      <c r="AI155" s="46"/>
      <c r="AJ155" s="46"/>
      <c r="AK155" s="47"/>
      <c r="AL155" s="47"/>
      <c r="AM155" s="47"/>
      <c r="AN155" s="51" t="s">
        <v>20</v>
      </c>
      <c r="AO155" s="51"/>
      <c r="AP155" s="51"/>
      <c r="AQ155" s="46"/>
      <c r="AR155" s="52"/>
      <c r="AT155" s="50"/>
      <c r="AU155" s="47"/>
      <c r="AV155" s="46"/>
      <c r="AW155" s="46">
        <f>SQRT(AW152*AW152+AW153*AW153+AW154*AW154)</f>
        <v>3.4947197558506622E-2</v>
      </c>
      <c r="AX155" s="46"/>
      <c r="AY155" s="46"/>
      <c r="AZ155" s="47"/>
      <c r="BA155" s="47"/>
      <c r="BB155" s="47"/>
      <c r="BC155" s="51" t="s">
        <v>20</v>
      </c>
      <c r="BD155" s="51"/>
      <c r="BE155" s="51"/>
      <c r="BF155" s="46"/>
      <c r="BG155" s="52"/>
    </row>
    <row r="156" spans="16:59" x14ac:dyDescent="0.3">
      <c r="P156" s="50"/>
      <c r="Q156" s="47"/>
      <c r="R156" s="53" t="s">
        <v>14</v>
      </c>
      <c r="S156" s="53"/>
      <c r="T156" s="53"/>
      <c r="U156" s="53"/>
      <c r="V156" s="53"/>
      <c r="W156" s="53"/>
      <c r="X156" s="47"/>
      <c r="Y156" s="53" t="s">
        <v>1</v>
      </c>
      <c r="Z156" s="53" t="s">
        <v>2</v>
      </c>
      <c r="AA156" s="53" t="s">
        <v>3</v>
      </c>
      <c r="AB156" s="53" t="s">
        <v>4</v>
      </c>
      <c r="AC156" s="54" t="s">
        <v>5</v>
      </c>
      <c r="AE156" s="50"/>
      <c r="AF156" s="47"/>
      <c r="AG156" s="53" t="s">
        <v>14</v>
      </c>
      <c r="AH156" s="53"/>
      <c r="AI156" s="53"/>
      <c r="AJ156" s="53"/>
      <c r="AK156" s="53"/>
      <c r="AL156" s="53"/>
      <c r="AM156" s="47"/>
      <c r="AN156" s="53" t="s">
        <v>1</v>
      </c>
      <c r="AO156" s="53" t="s">
        <v>2</v>
      </c>
      <c r="AP156" s="53" t="s">
        <v>3</v>
      </c>
      <c r="AQ156" s="53" t="s">
        <v>4</v>
      </c>
      <c r="AR156" s="54" t="s">
        <v>5</v>
      </c>
      <c r="AT156" s="50"/>
      <c r="AU156" s="47"/>
      <c r="AV156" s="53" t="s">
        <v>14</v>
      </c>
      <c r="AW156" s="53"/>
      <c r="AX156" s="53"/>
      <c r="AY156" s="53"/>
      <c r="AZ156" s="53"/>
      <c r="BA156" s="53"/>
      <c r="BB156" s="47"/>
      <c r="BC156" s="53" t="s">
        <v>1</v>
      </c>
      <c r="BD156" s="53" t="s">
        <v>2</v>
      </c>
      <c r="BE156" s="53" t="s">
        <v>3</v>
      </c>
      <c r="BF156" s="53" t="s">
        <v>4</v>
      </c>
      <c r="BG156" s="54" t="s">
        <v>5</v>
      </c>
    </row>
    <row r="157" spans="16:59" x14ac:dyDescent="0.3">
      <c r="P157" s="50"/>
      <c r="Q157" s="47"/>
      <c r="R157" s="47"/>
      <c r="S157" s="47"/>
      <c r="T157" s="47"/>
      <c r="U157" s="48"/>
      <c r="V157" s="47"/>
      <c r="W157" s="47"/>
      <c r="X157" s="47"/>
      <c r="Y157" s="46" t="e">
        <f>(S152-S157)/S152*100</f>
        <v>#DIV/0!</v>
      </c>
      <c r="Z157" s="46" t="e">
        <f t="shared" ref="Z157:Z159" si="311">(T152-T157)/T152*100</f>
        <v>#DIV/0!</v>
      </c>
      <c r="AA157" s="46" t="e">
        <f t="shared" ref="AA157:AA159" si="312">(U152-U157)/U152*100</f>
        <v>#DIV/0!</v>
      </c>
      <c r="AB157" s="46" t="e">
        <f t="shared" ref="AB157:AB159" si="313">(V152-V157)/V152*100</f>
        <v>#DIV/0!</v>
      </c>
      <c r="AC157" s="52" t="e">
        <f t="shared" ref="AC157:AC159" si="314">(W152-W157)/W152*100</f>
        <v>#DIV/0!</v>
      </c>
      <c r="AE157" s="50"/>
      <c r="AF157" s="47"/>
      <c r="AG157" s="47"/>
      <c r="AH157" s="47">
        <v>3.6346093899255097E-2</v>
      </c>
      <c r="AI157" s="47">
        <v>3.6346044315312798E-2</v>
      </c>
      <c r="AJ157" s="48">
        <v>6.0036345536605499E-5</v>
      </c>
      <c r="AK157" s="47">
        <v>9.1360460500951299E-2</v>
      </c>
      <c r="AL157" s="47">
        <v>-0.105989219939655</v>
      </c>
      <c r="AM157" s="47"/>
      <c r="AN157" s="46">
        <f>(AH152-AH157)/AH152*100</f>
        <v>29.882979391384513</v>
      </c>
      <c r="AO157" s="46">
        <f t="shared" ref="AO157:AO159" si="315">(AI152-AI157)/AI152*100</f>
        <v>29.883062069735455</v>
      </c>
      <c r="AP157" s="46">
        <f t="shared" ref="AP157:AP159" si="316">(AJ152-AJ157)/AJ152*100</f>
        <v>290.37001081920681</v>
      </c>
      <c r="AQ157" s="46">
        <f t="shared" ref="AQ157:AQ159" si="317">(AK152-AK157)/AK152*100</f>
        <v>46.493447789865847</v>
      </c>
      <c r="AR157" s="52">
        <f t="shared" ref="AR157:AR159" si="318">(AL152-AL157)/AL152*100</f>
        <v>32.380275676871861</v>
      </c>
      <c r="AT157" s="50"/>
      <c r="AU157" s="47"/>
      <c r="AV157" s="47"/>
      <c r="AW157" s="47">
        <v>1.6003785818931599E-2</v>
      </c>
      <c r="AX157" s="47">
        <v>1.6003547280991799E-2</v>
      </c>
      <c r="AY157" s="48">
        <v>8.7378277034357303E-5</v>
      </c>
      <c r="AZ157" s="47">
        <v>4.6369087674645801E-2</v>
      </c>
      <c r="BA157" s="47">
        <v>-4.3103703218971903E-2</v>
      </c>
      <c r="BB157" s="47"/>
      <c r="BC157" s="46">
        <f>(AW152-AW157)/AW152*100</f>
        <v>23.455267430679839</v>
      </c>
      <c r="BD157" s="46">
        <f t="shared" ref="BD157:BD159" si="319">(AX152-AX157)/AX152*100</f>
        <v>23.456404084564959</v>
      </c>
      <c r="BE157" s="46">
        <f t="shared" ref="BE157:BE159" si="320">(AY152-AY157)/AY152*100</f>
        <v>-1153.7441994652033</v>
      </c>
      <c r="BF157" s="46">
        <f t="shared" ref="BF157:BF159" si="321">(AZ152-AZ157)/AZ152*100</f>
        <v>32.990991778621868</v>
      </c>
      <c r="BG157" s="52">
        <f t="shared" ref="BG157:BG159" si="322">(BA152-BA157)/BA152*100</f>
        <v>32.003675813840786</v>
      </c>
    </row>
    <row r="158" spans="16:59" x14ac:dyDescent="0.3">
      <c r="P158" s="50"/>
      <c r="Q158" s="47"/>
      <c r="R158" s="47"/>
      <c r="S158" s="47"/>
      <c r="T158" s="47"/>
      <c r="U158" s="48"/>
      <c r="V158" s="47"/>
      <c r="W158" s="47"/>
      <c r="X158" s="47"/>
      <c r="Y158" s="46" t="e">
        <f t="shared" ref="Y158:Y160" si="323">(S153-S158)/S153*100</f>
        <v>#DIV/0!</v>
      </c>
      <c r="Z158" s="46" t="e">
        <f t="shared" si="311"/>
        <v>#DIV/0!</v>
      </c>
      <c r="AA158" s="46" t="e">
        <f t="shared" si="312"/>
        <v>#DIV/0!</v>
      </c>
      <c r="AB158" s="46" t="e">
        <f t="shared" si="313"/>
        <v>#DIV/0!</v>
      </c>
      <c r="AC158" s="52" t="e">
        <f t="shared" si="314"/>
        <v>#DIV/0!</v>
      </c>
      <c r="AE158" s="50"/>
      <c r="AF158" s="47"/>
      <c r="AG158" s="47"/>
      <c r="AH158" s="47">
        <v>3.3846441026003302E-2</v>
      </c>
      <c r="AI158" s="47">
        <v>3.3492559779386498E-2</v>
      </c>
      <c r="AJ158" s="48">
        <v>-4.8815990772429702E-3</v>
      </c>
      <c r="AK158" s="47">
        <v>8.5736098314734097E-2</v>
      </c>
      <c r="AL158" s="47">
        <v>-8.9597521231321198E-2</v>
      </c>
      <c r="AM158" s="47"/>
      <c r="AN158" s="46">
        <f t="shared" ref="AN158:AN160" si="324">(AH153-AH158)/AH153*100</f>
        <v>31.130400641967537</v>
      </c>
      <c r="AO158" s="46">
        <f t="shared" si="315"/>
        <v>31.538355074244564</v>
      </c>
      <c r="AP158" s="46">
        <f t="shared" si="316"/>
        <v>-4.1420625611599027</v>
      </c>
      <c r="AQ158" s="46">
        <f t="shared" si="317"/>
        <v>29.019935786971207</v>
      </c>
      <c r="AR158" s="52">
        <f t="shared" si="318"/>
        <v>27.964017493389363</v>
      </c>
      <c r="AT158" s="50"/>
      <c r="AU158" s="47"/>
      <c r="AV158" s="47"/>
      <c r="AW158" s="47">
        <v>1.4474777021632501E-2</v>
      </c>
      <c r="AX158" s="47">
        <v>1.43448132178418E-2</v>
      </c>
      <c r="AY158" s="48">
        <v>-1.93533035195841E-3</v>
      </c>
      <c r="AZ158" s="47">
        <v>3.9044808263577799E-2</v>
      </c>
      <c r="BA158" s="47">
        <v>-4.4217661723857299E-2</v>
      </c>
      <c r="BB158" s="47"/>
      <c r="BC158" s="46">
        <f t="shared" ref="BC158:BC160" si="325">(AW153-AW158)/AW153*100</f>
        <v>26.905442770544735</v>
      </c>
      <c r="BD158" s="46">
        <f t="shared" si="319"/>
        <v>27.236295358780115</v>
      </c>
      <c r="BE158" s="46">
        <f t="shared" si="320"/>
        <v>-3.4482834571477752</v>
      </c>
      <c r="BF158" s="46">
        <f t="shared" si="321"/>
        <v>19.853114256653221</v>
      </c>
      <c r="BG158" s="52">
        <f t="shared" si="322"/>
        <v>12.06289395311245</v>
      </c>
    </row>
    <row r="159" spans="16:59" x14ac:dyDescent="0.3">
      <c r="P159" s="50"/>
      <c r="Q159" s="47"/>
      <c r="R159" s="47"/>
      <c r="S159" s="47"/>
      <c r="T159" s="47"/>
      <c r="U159" s="48"/>
      <c r="V159" s="47"/>
      <c r="W159" s="47"/>
      <c r="X159" s="47"/>
      <c r="Y159" s="46" t="e">
        <f t="shared" si="323"/>
        <v>#DIV/0!</v>
      </c>
      <c r="Z159" s="46" t="e">
        <f t="shared" si="311"/>
        <v>#DIV/0!</v>
      </c>
      <c r="AA159" s="46" t="e">
        <f t="shared" si="312"/>
        <v>#DIV/0!</v>
      </c>
      <c r="AB159" s="46" t="e">
        <f t="shared" si="313"/>
        <v>#DIV/0!</v>
      </c>
      <c r="AC159" s="52" t="e">
        <f t="shared" si="314"/>
        <v>#DIV/0!</v>
      </c>
      <c r="AE159" s="50"/>
      <c r="AF159" s="47"/>
      <c r="AG159" s="47"/>
      <c r="AH159" s="47">
        <v>3.4393742363434801E-2</v>
      </c>
      <c r="AI159" s="47">
        <v>3.4254665400537399E-2</v>
      </c>
      <c r="AJ159" s="48">
        <v>3.08988868077074E-3</v>
      </c>
      <c r="AK159" s="47">
        <v>8.5265377354010505E-2</v>
      </c>
      <c r="AL159" s="47">
        <v>-8.5133021846080001E-2</v>
      </c>
      <c r="AM159" s="47"/>
      <c r="AN159" s="46">
        <f t="shared" si="324"/>
        <v>30.24488356760779</v>
      </c>
      <c r="AO159" s="46">
        <f t="shared" si="315"/>
        <v>30.422312954568813</v>
      </c>
      <c r="AP159" s="46">
        <f t="shared" si="316"/>
        <v>-14.308756024086881</v>
      </c>
      <c r="AQ159" s="46">
        <f t="shared" si="317"/>
        <v>25.49213027812748</v>
      </c>
      <c r="AR159" s="52">
        <f t="shared" si="318"/>
        <v>28.9285971965408</v>
      </c>
      <c r="AT159" s="50"/>
      <c r="AU159" s="47"/>
      <c r="AV159" s="47"/>
      <c r="AW159" s="47">
        <v>1.54571336044536E-2</v>
      </c>
      <c r="AX159" s="47">
        <v>1.54142950300968E-2</v>
      </c>
      <c r="AY159" s="48">
        <v>1.1499947787104801E-3</v>
      </c>
      <c r="AZ159" s="47">
        <v>4.4567436543187303E-2</v>
      </c>
      <c r="BA159" s="47">
        <v>-3.7153046693280997E-2</v>
      </c>
      <c r="BB159" s="47"/>
      <c r="BC159" s="46">
        <f t="shared" si="325"/>
        <v>21.931780653153822</v>
      </c>
      <c r="BD159" s="46">
        <f t="shared" si="319"/>
        <v>22.055259540936397</v>
      </c>
      <c r="BE159" s="46">
        <f t="shared" si="320"/>
        <v>-19.009438645986847</v>
      </c>
      <c r="BF159" s="46">
        <f t="shared" si="321"/>
        <v>3.3560607166179888</v>
      </c>
      <c r="BG159" s="52">
        <f t="shared" si="322"/>
        <v>22.978531068242074</v>
      </c>
    </row>
    <row r="160" spans="16:59" x14ac:dyDescent="0.3">
      <c r="P160" s="50"/>
      <c r="Q160" s="47"/>
      <c r="R160" s="53"/>
      <c r="S160" s="46">
        <f>SQRT(S157*S157+S158*S158+S159*S159)</f>
        <v>0</v>
      </c>
      <c r="T160" s="47"/>
      <c r="U160" s="47"/>
      <c r="V160" s="47"/>
      <c r="W160" s="47"/>
      <c r="X160" s="47"/>
      <c r="Y160" s="46" t="e">
        <f t="shared" si="323"/>
        <v>#DIV/0!</v>
      </c>
      <c r="Z160" s="47"/>
      <c r="AA160" s="47"/>
      <c r="AB160" s="47"/>
      <c r="AC160" s="49"/>
      <c r="AE160" s="50"/>
      <c r="AF160" s="47"/>
      <c r="AG160" s="53"/>
      <c r="AH160" s="46">
        <f>SQRT(AH157*AH157+AH158*AH158+AH159*AH159)</f>
        <v>6.0411502428118088E-2</v>
      </c>
      <c r="AI160" s="47"/>
      <c r="AJ160" s="47"/>
      <c r="AK160" s="47"/>
      <c r="AL160" s="47"/>
      <c r="AM160" s="47"/>
      <c r="AN160" s="46">
        <f t="shared" si="324"/>
        <v>30.397737438082729</v>
      </c>
      <c r="AO160" s="47"/>
      <c r="AP160" s="47"/>
      <c r="AQ160" s="47"/>
      <c r="AR160" s="49"/>
      <c r="AT160" s="50"/>
      <c r="AU160" s="47"/>
      <c r="AV160" s="53"/>
      <c r="AW160" s="46">
        <f>SQRT(AW157*AW157+AW158*AW158+AW159*AW159)</f>
        <v>2.6543611465475927E-2</v>
      </c>
      <c r="AX160" s="47"/>
      <c r="AY160" s="47"/>
      <c r="AZ160" s="47"/>
      <c r="BA160" s="47"/>
      <c r="BB160" s="47"/>
      <c r="BC160" s="46">
        <f t="shared" si="325"/>
        <v>24.046523555892822</v>
      </c>
      <c r="BD160" s="47"/>
      <c r="BE160" s="47"/>
      <c r="BF160" s="47"/>
      <c r="BG160" s="49"/>
    </row>
    <row r="161" spans="16:59" x14ac:dyDescent="0.3">
      <c r="P161" s="50"/>
      <c r="Q161" s="47"/>
      <c r="R161" s="53" t="s">
        <v>21</v>
      </c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9"/>
      <c r="AE161" s="50"/>
      <c r="AF161" s="47"/>
      <c r="AG161" s="53" t="s">
        <v>21</v>
      </c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9"/>
      <c r="AT161" s="50"/>
      <c r="AU161" s="47"/>
      <c r="AV161" s="53" t="s">
        <v>21</v>
      </c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9"/>
    </row>
    <row r="162" spans="16:59" x14ac:dyDescent="0.3">
      <c r="P162" s="50"/>
      <c r="Q162" s="47"/>
      <c r="R162" s="47"/>
      <c r="S162" s="47"/>
      <c r="T162" s="47"/>
      <c r="U162" s="48"/>
      <c r="V162" s="47"/>
      <c r="W162" s="47"/>
      <c r="X162" s="47"/>
      <c r="Y162" s="46" t="e">
        <f>-(S157-S162)/S162*100</f>
        <v>#DIV/0!</v>
      </c>
      <c r="Z162" s="46" t="e">
        <f t="shared" ref="Z162:Z164" si="326">-(T157-T162)/T162*100</f>
        <v>#DIV/0!</v>
      </c>
      <c r="AA162" s="46" t="e">
        <f t="shared" ref="AA162:AA164" si="327">-(U157-U162)/U162*100</f>
        <v>#DIV/0!</v>
      </c>
      <c r="AB162" s="46" t="e">
        <f t="shared" ref="AB162:AB164" si="328">-(V157-V162)/V162*100</f>
        <v>#DIV/0!</v>
      </c>
      <c r="AC162" s="52" t="e">
        <f t="shared" ref="AC162:AC164" si="329">-(W157-W162)/W162*100</f>
        <v>#DIV/0!</v>
      </c>
      <c r="AE162" s="50"/>
      <c r="AF162" s="47"/>
      <c r="AG162" s="47"/>
      <c r="AH162" s="47">
        <v>5.2188983894526302E-2</v>
      </c>
      <c r="AI162" s="47">
        <v>5.2188981196529698E-2</v>
      </c>
      <c r="AJ162" s="48">
        <v>-1.6781281410060399E-5</v>
      </c>
      <c r="AK162" s="47">
        <v>0.173434351962687</v>
      </c>
      <c r="AL162" s="47">
        <v>-0.15881512187566499</v>
      </c>
      <c r="AM162" s="47"/>
      <c r="AN162" s="46">
        <f>-(AH157-AH162)/AH162*100</f>
        <v>30.356770362284909</v>
      </c>
      <c r="AO162" s="46">
        <f t="shared" ref="AO162:AO164" si="330">-(AI157-AI162)/AI162*100</f>
        <v>30.356861770412131</v>
      </c>
      <c r="AP162" s="46">
        <f t="shared" ref="AP162:AP164" si="331">-(AJ157-AJ162)/AJ162*100</f>
        <v>457.75781401659606</v>
      </c>
      <c r="AQ162" s="46">
        <f t="shared" ref="AQ162:AQ164" si="332">-(AK157-AK162)/AK162*100</f>
        <v>47.322742313122163</v>
      </c>
      <c r="AR162" s="52">
        <f t="shared" ref="AR162:AR164" si="333">-(AL157-AL162)/AL162*100</f>
        <v>33.262513866511362</v>
      </c>
      <c r="AT162" s="50"/>
      <c r="AU162" s="47"/>
      <c r="AV162" s="47"/>
      <c r="AW162" s="47">
        <v>2.0930676599694598E-2</v>
      </c>
      <c r="AX162" s="47">
        <v>2.0930675092837001E-2</v>
      </c>
      <c r="AY162" s="48">
        <v>7.9422348125026408E-6</v>
      </c>
      <c r="AZ162" s="47">
        <v>6.9373740785074606E-2</v>
      </c>
      <c r="BA162" s="47">
        <v>-6.3526048750266004E-2</v>
      </c>
      <c r="BB162" s="47"/>
      <c r="BC162" s="46">
        <f>-(AW157-AW162)/AW162*100</f>
        <v>23.539089896572612</v>
      </c>
      <c r="BD162" s="46">
        <f t="shared" ref="BD162:BD164" si="334">-(AX157-AX162)/AX162*100</f>
        <v>23.540224049110524</v>
      </c>
      <c r="BE162" s="46">
        <f t="shared" ref="BE162:BE164" si="335">-(AY157-AY162)/AY162*100</f>
        <v>-1000.172421203245</v>
      </c>
      <c r="BF162" s="46">
        <f t="shared" ref="BF162:BF164" si="336">-(AZ157-AZ162)/AZ162*100</f>
        <v>33.160462229792479</v>
      </c>
      <c r="BG162" s="52">
        <f t="shared" ref="BG162:BG164" si="337">-(BA157-BA162)/BA162*100</f>
        <v>32.147986429281239</v>
      </c>
    </row>
    <row r="163" spans="16:59" x14ac:dyDescent="0.3">
      <c r="P163" s="50"/>
      <c r="Q163" s="47"/>
      <c r="R163" s="47"/>
      <c r="S163" s="47"/>
      <c r="T163" s="47"/>
      <c r="U163" s="48"/>
      <c r="V163" s="47"/>
      <c r="W163" s="47"/>
      <c r="X163" s="47"/>
      <c r="Y163" s="46" t="e">
        <f t="shared" ref="Y163:Y165" si="338">-(S158-S163)/S163*100</f>
        <v>#DIV/0!</v>
      </c>
      <c r="Z163" s="46" t="e">
        <f t="shared" si="326"/>
        <v>#DIV/0!</v>
      </c>
      <c r="AA163" s="46" t="e">
        <f t="shared" si="327"/>
        <v>#DIV/0!</v>
      </c>
      <c r="AB163" s="46" t="e">
        <f t="shared" si="328"/>
        <v>#DIV/0!</v>
      </c>
      <c r="AC163" s="52" t="e">
        <f t="shared" si="329"/>
        <v>#DIV/0!</v>
      </c>
      <c r="AE163" s="50"/>
      <c r="AF163" s="47"/>
      <c r="AG163" s="47"/>
      <c r="AH163" s="47">
        <v>4.9424053981379203E-2</v>
      </c>
      <c r="AI163" s="47">
        <v>4.9199698889366303E-2</v>
      </c>
      <c r="AJ163" s="48">
        <v>-4.7039070090692898E-3</v>
      </c>
      <c r="AK163" s="47">
        <v>0.121985190966269</v>
      </c>
      <c r="AL163" s="47">
        <v>-0.125966279043629</v>
      </c>
      <c r="AM163" s="47"/>
      <c r="AN163" s="46">
        <f t="shared" ref="AN163:AN165" si="339">-(AH158-AH163)/AH163*100</f>
        <v>31.51828249711134</v>
      </c>
      <c r="AO163" s="46">
        <f t="shared" si="330"/>
        <v>31.925274878815657</v>
      </c>
      <c r="AP163" s="46">
        <f t="shared" si="331"/>
        <v>-3.7775421119312971</v>
      </c>
      <c r="AQ163" s="46">
        <f t="shared" si="332"/>
        <v>29.715978115375009</v>
      </c>
      <c r="AR163" s="52">
        <f t="shared" si="333"/>
        <v>28.871820370046269</v>
      </c>
      <c r="AT163" s="50"/>
      <c r="AU163" s="47"/>
      <c r="AV163" s="47"/>
      <c r="AW163" s="47">
        <v>1.98208557914996E-2</v>
      </c>
      <c r="AX163" s="47">
        <v>1.9732267502668498E-2</v>
      </c>
      <c r="AY163" s="48">
        <v>-1.87188234420821E-3</v>
      </c>
      <c r="AZ163" s="47">
        <v>4.8794076386507602E-2</v>
      </c>
      <c r="BA163" s="47">
        <v>-5.03865116174518E-2</v>
      </c>
      <c r="BB163" s="47"/>
      <c r="BC163" s="46">
        <f t="shared" ref="BC163:BC165" si="340">-(AW158-AW163)/AW163*100</f>
        <v>26.971987618011056</v>
      </c>
      <c r="BD163" s="46">
        <f t="shared" si="334"/>
        <v>27.302763273902126</v>
      </c>
      <c r="BE163" s="46">
        <f t="shared" si="335"/>
        <v>-3.3895296863349591</v>
      </c>
      <c r="BF163" s="46">
        <f t="shared" si="336"/>
        <v>19.980433784019002</v>
      </c>
      <c r="BG163" s="52">
        <f t="shared" si="337"/>
        <v>12.243058103387073</v>
      </c>
    </row>
    <row r="164" spans="16:59" ht="14.5" thickBot="1" x14ac:dyDescent="0.35">
      <c r="P164" s="55"/>
      <c r="Q164" s="56"/>
      <c r="R164" s="56"/>
      <c r="S164" s="56"/>
      <c r="T164" s="56"/>
      <c r="U164" s="56"/>
      <c r="V164" s="56"/>
      <c r="W164" s="56"/>
      <c r="X164" s="56"/>
      <c r="Y164" s="57" t="e">
        <f t="shared" si="338"/>
        <v>#DIV/0!</v>
      </c>
      <c r="Z164" s="57" t="e">
        <f t="shared" si="326"/>
        <v>#DIV/0!</v>
      </c>
      <c r="AA164" s="57" t="e">
        <f t="shared" si="327"/>
        <v>#DIV/0!</v>
      </c>
      <c r="AB164" s="57" t="e">
        <f t="shared" si="328"/>
        <v>#DIV/0!</v>
      </c>
      <c r="AC164" s="58" t="e">
        <f t="shared" si="329"/>
        <v>#DIV/0!</v>
      </c>
      <c r="AE164" s="55"/>
      <c r="AF164" s="56"/>
      <c r="AG164" s="56"/>
      <c r="AH164" s="56">
        <v>4.9579562184652898E-2</v>
      </c>
      <c r="AI164" s="56">
        <v>4.9505895478689603E-2</v>
      </c>
      <c r="AJ164" s="56">
        <v>2.7017215391171201E-3</v>
      </c>
      <c r="AK164" s="56">
        <v>0.115451708328869</v>
      </c>
      <c r="AL164" s="56">
        <v>-0.120748908872786</v>
      </c>
      <c r="AM164" s="56"/>
      <c r="AN164" s="57">
        <f t="shared" si="339"/>
        <v>30.629193062779386</v>
      </c>
      <c r="AO164" s="57">
        <f t="shared" si="330"/>
        <v>30.806896695197196</v>
      </c>
      <c r="AP164" s="57">
        <f t="shared" si="331"/>
        <v>-14.367400045989445</v>
      </c>
      <c r="AQ164" s="57">
        <f t="shared" si="332"/>
        <v>26.146283508314554</v>
      </c>
      <c r="AR164" s="58">
        <f t="shared" si="333"/>
        <v>29.495825145905723</v>
      </c>
      <c r="AT164" s="55"/>
      <c r="AU164" s="56"/>
      <c r="AV164" s="56"/>
      <c r="AW164" s="56">
        <v>1.9817245091409499E-2</v>
      </c>
      <c r="AX164" s="56">
        <v>1.9793678208474101E-2</v>
      </c>
      <c r="AY164" s="56">
        <v>9.6618113848771705E-4</v>
      </c>
      <c r="AZ164" s="56">
        <v>4.6180683331547602E-2</v>
      </c>
      <c r="BA164" s="56">
        <v>-4.8299563549114397E-2</v>
      </c>
      <c r="BB164" s="56"/>
      <c r="BC164" s="57">
        <f t="shared" si="340"/>
        <v>22.001602477258288</v>
      </c>
      <c r="BD164" s="57">
        <f t="shared" si="334"/>
        <v>22.125161035013658</v>
      </c>
      <c r="BE164" s="57">
        <f t="shared" si="335"/>
        <v>-19.02475973713079</v>
      </c>
      <c r="BF164" s="57">
        <f t="shared" si="336"/>
        <v>3.4933367632917536</v>
      </c>
      <c r="BG164" s="58">
        <f t="shared" si="337"/>
        <v>23.077883187285607</v>
      </c>
    </row>
    <row r="165" spans="16:59" ht="14.5" thickBot="1" x14ac:dyDescent="0.35">
      <c r="P165" s="41"/>
      <c r="Q165" s="41"/>
      <c r="R165" s="41"/>
      <c r="S165" s="46">
        <f>SQRT(S162*S162+S163*S163+S164*S164)</f>
        <v>0</v>
      </c>
      <c r="T165" s="41"/>
      <c r="U165" s="41"/>
      <c r="V165" s="41"/>
      <c r="W165" s="41"/>
      <c r="X165" s="41"/>
      <c r="Y165" s="57" t="e">
        <f t="shared" si="338"/>
        <v>#DIV/0!</v>
      </c>
      <c r="Z165" s="41"/>
      <c r="AA165" s="41"/>
      <c r="AB165" s="41"/>
      <c r="AC165" s="41"/>
      <c r="AE165" s="41"/>
      <c r="AF165" s="41"/>
      <c r="AG165" s="41"/>
      <c r="AH165" s="46">
        <f>SQRT(AH162*AH162+AH163*AH163+AH164*AH164)</f>
        <v>8.7318727305883664E-2</v>
      </c>
      <c r="AI165" s="41"/>
      <c r="AJ165" s="41"/>
      <c r="AK165" s="41"/>
      <c r="AL165" s="41"/>
      <c r="AM165" s="41"/>
      <c r="AN165" s="57">
        <f t="shared" si="339"/>
        <v>30.814953112529537</v>
      </c>
      <c r="AO165" s="41"/>
      <c r="AP165" s="41"/>
      <c r="AQ165" s="41"/>
      <c r="AR165" s="41"/>
      <c r="AT165" s="41"/>
      <c r="AU165" s="41"/>
      <c r="AV165" s="41"/>
      <c r="AW165" s="46">
        <f>SQRT(AW162*AW162+AW163*AW163+AW164*AW164)</f>
        <v>3.498117708484693E-2</v>
      </c>
      <c r="AX165" s="41"/>
      <c r="AY165" s="41"/>
      <c r="AZ165" s="41"/>
      <c r="BA165" s="41"/>
      <c r="BB165" s="41"/>
      <c r="BC165" s="57">
        <f t="shared" si="340"/>
        <v>24.120302181100616</v>
      </c>
      <c r="BD165" s="41"/>
      <c r="BE165" s="41"/>
      <c r="BF165" s="41"/>
      <c r="BG165" s="41"/>
    </row>
    <row r="166" spans="16:59" x14ac:dyDescent="0.3">
      <c r="AT166" s="40" t="s">
        <v>22</v>
      </c>
      <c r="AU166" s="41">
        <v>998</v>
      </c>
      <c r="AV166" s="42" t="s">
        <v>0</v>
      </c>
      <c r="AW166" s="42" t="s">
        <v>9</v>
      </c>
      <c r="AX166" s="42" t="s">
        <v>10</v>
      </c>
      <c r="AY166" s="42" t="s">
        <v>11</v>
      </c>
      <c r="AZ166" s="42" t="s">
        <v>12</v>
      </c>
      <c r="BA166" s="42" t="s">
        <v>13</v>
      </c>
      <c r="BB166" s="43"/>
      <c r="BC166" s="43"/>
      <c r="BD166" s="43"/>
      <c r="BE166" s="43"/>
      <c r="BF166" s="43"/>
      <c r="BG166" s="44"/>
    </row>
    <row r="167" spans="16:59" x14ac:dyDescent="0.3">
      <c r="AT167" s="45" t="s">
        <v>8</v>
      </c>
      <c r="AU167" s="46">
        <v>15</v>
      </c>
      <c r="AV167" s="47"/>
      <c r="AW167" s="47">
        <v>2.0919972320245801E-2</v>
      </c>
      <c r="AX167" s="47">
        <v>2.09196983814336E-2</v>
      </c>
      <c r="AY167" s="48">
        <v>1.0705844055272E-4</v>
      </c>
      <c r="AZ167" s="47">
        <v>6.9198289760469101E-2</v>
      </c>
      <c r="BA167" s="47">
        <v>-6.3391225532961601E-2</v>
      </c>
      <c r="BB167" s="47"/>
      <c r="BC167" s="47"/>
      <c r="BD167" s="47"/>
      <c r="BE167" s="47"/>
      <c r="BF167" s="47"/>
      <c r="BG167" s="49"/>
    </row>
    <row r="168" spans="16:59" x14ac:dyDescent="0.3">
      <c r="AT168" s="45" t="s">
        <v>6</v>
      </c>
      <c r="AU168" s="46">
        <v>0.01</v>
      </c>
      <c r="AV168" s="47"/>
      <c r="AW168" s="47">
        <v>1.9795609598541999E-2</v>
      </c>
      <c r="AX168" s="47">
        <v>1.9694830440826702E-2</v>
      </c>
      <c r="AY168" s="48">
        <v>-1.9949469378846701E-3</v>
      </c>
      <c r="AZ168" s="47">
        <v>4.87165632219453E-2</v>
      </c>
      <c r="BA168" s="47">
        <v>-5.0283280530383501E-2</v>
      </c>
      <c r="BB168" s="47"/>
      <c r="BC168" s="47"/>
      <c r="BD168" s="47"/>
      <c r="BE168" s="47"/>
      <c r="BF168" s="47"/>
      <c r="BG168" s="49"/>
    </row>
    <row r="169" spans="16:59" x14ac:dyDescent="0.3">
      <c r="AT169" s="45" t="s">
        <v>7</v>
      </c>
      <c r="AU169" s="46">
        <v>0.02</v>
      </c>
      <c r="AV169" s="47"/>
      <c r="AW169" s="47">
        <v>1.9767714749294299E-2</v>
      </c>
      <c r="AX169" s="47">
        <v>1.97500117334878E-2</v>
      </c>
      <c r="AY169" s="47">
        <v>8.36410746320821E-4</v>
      </c>
      <c r="AZ169" s="47">
        <v>4.61150868576512E-2</v>
      </c>
      <c r="BA169" s="47">
        <v>-4.8237260608725997E-2</v>
      </c>
      <c r="BB169" s="47"/>
      <c r="BC169" s="47"/>
      <c r="BD169" s="47"/>
      <c r="BE169" s="47"/>
      <c r="BF169" s="47"/>
      <c r="BG169" s="49"/>
    </row>
    <row r="170" spans="16:59" ht="14.5" x14ac:dyDescent="0.3">
      <c r="AT170" s="50"/>
      <c r="AU170" s="47"/>
      <c r="AV170" s="46"/>
      <c r="AW170" s="46">
        <f>SQRT(AW167*AW167+AW168*AW168+AW169*AW169)</f>
        <v>3.4932419722475655E-2</v>
      </c>
      <c r="AX170" s="46"/>
      <c r="AY170" s="46"/>
      <c r="AZ170" s="47"/>
      <c r="BA170" s="47"/>
      <c r="BB170" s="47"/>
      <c r="BC170" s="51" t="s">
        <v>20</v>
      </c>
      <c r="BD170" s="51"/>
      <c r="BE170" s="51"/>
      <c r="BF170" s="46"/>
      <c r="BG170" s="52"/>
    </row>
    <row r="171" spans="16:59" x14ac:dyDescent="0.3">
      <c r="AT171" s="50"/>
      <c r="AU171" s="47"/>
      <c r="AV171" s="53" t="s">
        <v>14</v>
      </c>
      <c r="AW171" s="53"/>
      <c r="AX171" s="53"/>
      <c r="AY171" s="53"/>
      <c r="AZ171" s="53"/>
      <c r="BA171" s="53"/>
      <c r="BB171" s="47"/>
      <c r="BC171" s="53" t="s">
        <v>1</v>
      </c>
      <c r="BD171" s="53" t="s">
        <v>2</v>
      </c>
      <c r="BE171" s="53" t="s">
        <v>3</v>
      </c>
      <c r="BF171" s="53" t="s">
        <v>4</v>
      </c>
      <c r="BG171" s="54" t="s">
        <v>5</v>
      </c>
    </row>
    <row r="172" spans="16:59" x14ac:dyDescent="0.3">
      <c r="AT172" s="50"/>
      <c r="AU172" s="47"/>
      <c r="AV172" s="47"/>
      <c r="AW172" s="47">
        <v>1.58300690824607E-2</v>
      </c>
      <c r="AX172" s="47">
        <v>1.5829749367087701E-2</v>
      </c>
      <c r="AY172" s="48">
        <v>1.0060880012826E-4</v>
      </c>
      <c r="AZ172" s="47">
        <v>4.30186001164964E-2</v>
      </c>
      <c r="BA172" s="47">
        <v>-4.1915278829939798E-2</v>
      </c>
      <c r="BB172" s="47"/>
      <c r="BC172" s="46">
        <f>(AW167-AW172)/AW167*100</f>
        <v>24.330353596401395</v>
      </c>
      <c r="BD172" s="46">
        <f t="shared" ref="BD172:BD174" si="341">(AX167-AX172)/AX167*100</f>
        <v>24.330891017354581</v>
      </c>
      <c r="BE172" s="46">
        <f t="shared" ref="BE172:BE174" si="342">(AY167-AY172)/AY167*100</f>
        <v>6.0244109583157313</v>
      </c>
      <c r="BF172" s="46">
        <f t="shared" ref="BF172:BF174" si="343">(AZ167-AZ172)/AZ167*100</f>
        <v>37.832856468843495</v>
      </c>
      <c r="BG172" s="52">
        <f t="shared" ref="BG172:BG174" si="344">(BA167-BA172)/BA167*100</f>
        <v>33.87842169395342</v>
      </c>
    </row>
    <row r="173" spans="16:59" x14ac:dyDescent="0.3">
      <c r="AT173" s="50"/>
      <c r="AU173" s="47"/>
      <c r="AV173" s="47"/>
      <c r="AW173" s="47">
        <v>1.4041424753003901E-2</v>
      </c>
      <c r="AX173" s="47">
        <v>1.39044876431643E-2</v>
      </c>
      <c r="AY173" s="48">
        <v>-1.9562291469464401E-3</v>
      </c>
      <c r="AZ173" s="47">
        <v>4.1869047742724097E-2</v>
      </c>
      <c r="BA173" s="47">
        <v>-4.2788423786303598E-2</v>
      </c>
      <c r="BB173" s="47"/>
      <c r="BC173" s="46">
        <f t="shared" ref="BC173:BC175" si="345">(AW168-AW173)/AW168*100</f>
        <v>29.06798508474278</v>
      </c>
      <c r="BD173" s="46">
        <f t="shared" si="341"/>
        <v>29.400318093925915</v>
      </c>
      <c r="BE173" s="46">
        <f t="shared" si="342"/>
        <v>1.9407930207549378</v>
      </c>
      <c r="BF173" s="46">
        <f t="shared" si="343"/>
        <v>14.055826245429007</v>
      </c>
      <c r="BG173" s="52">
        <f t="shared" si="344"/>
        <v>14.905266054690209</v>
      </c>
    </row>
    <row r="174" spans="16:59" x14ac:dyDescent="0.3">
      <c r="AT174" s="50"/>
      <c r="AU174" s="47"/>
      <c r="AV174" s="47"/>
      <c r="AW174" s="47">
        <v>1.5040918998047E-2</v>
      </c>
      <c r="AX174" s="47">
        <v>1.5011138065022901E-2</v>
      </c>
      <c r="AY174" s="48">
        <v>9.4603292682253601E-4</v>
      </c>
      <c r="AZ174" s="47">
        <v>4.4319476965501599E-2</v>
      </c>
      <c r="BA174" s="47">
        <v>-3.5311045330949101E-2</v>
      </c>
      <c r="BB174" s="47"/>
      <c r="BC174" s="46">
        <f t="shared" si="345"/>
        <v>23.911695465031155</v>
      </c>
      <c r="BD174" s="46">
        <f t="shared" si="341"/>
        <v>23.994282800499516</v>
      </c>
      <c r="BE174" s="46">
        <f t="shared" si="342"/>
        <v>-13.106261604590546</v>
      </c>
      <c r="BF174" s="46">
        <f t="shared" si="343"/>
        <v>3.8937580182648652</v>
      </c>
      <c r="BG174" s="52">
        <f t="shared" si="344"/>
        <v>26.797158699842456</v>
      </c>
    </row>
    <row r="175" spans="16:59" x14ac:dyDescent="0.3">
      <c r="AT175" s="50"/>
      <c r="AU175" s="47"/>
      <c r="AV175" s="53"/>
      <c r="AW175" s="46">
        <f>SQRT(AW172*AW172+AW173*AW173+AW174*AW174)</f>
        <v>2.5961162157260215E-2</v>
      </c>
      <c r="AX175" s="47"/>
      <c r="AY175" s="47"/>
      <c r="AZ175" s="47"/>
      <c r="BA175" s="47"/>
      <c r="BB175" s="47"/>
      <c r="BC175" s="46">
        <f t="shared" si="345"/>
        <v>25.681752470881076</v>
      </c>
      <c r="BD175" s="47"/>
      <c r="BE175" s="47"/>
      <c r="BF175" s="47"/>
      <c r="BG175" s="49"/>
    </row>
    <row r="176" spans="16:59" x14ac:dyDescent="0.3">
      <c r="AT176" s="50"/>
      <c r="AU176" s="47"/>
      <c r="AV176" s="53" t="s">
        <v>21</v>
      </c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9"/>
    </row>
    <row r="177" spans="46:59" x14ac:dyDescent="0.3">
      <c r="AT177" s="50"/>
      <c r="AU177" s="47"/>
      <c r="AV177" s="47"/>
      <c r="AW177" s="47">
        <v>2.09429409001217E-2</v>
      </c>
      <c r="AX177" s="47">
        <v>2.09426618738589E-2</v>
      </c>
      <c r="AY177" s="48">
        <v>1.0810727639865499E-4</v>
      </c>
      <c r="AZ177" s="47">
        <v>6.9373740785074606E-2</v>
      </c>
      <c r="BA177" s="47">
        <v>-6.3526048750266004E-2</v>
      </c>
      <c r="BB177" s="47"/>
      <c r="BC177" s="46">
        <f>-(AW172-AW177)/AW177*100</f>
        <v>24.413342147335616</v>
      </c>
      <c r="BD177" s="46">
        <f t="shared" ref="BD177:BD179" si="346">-(AX172-AX177)/AX177*100</f>
        <v>24.413861702810809</v>
      </c>
      <c r="BE177" s="46">
        <f t="shared" ref="BE177:BE179" si="347">-(AY172-AY177)/AY177*100</f>
        <v>6.9361439120376192</v>
      </c>
      <c r="BF177" s="46">
        <f t="shared" ref="BF177:BF179" si="348">-(AZ172-AZ177)/AZ177*100</f>
        <v>37.990081506817596</v>
      </c>
      <c r="BG177" s="52">
        <f t="shared" ref="BG177:BG179" si="349">-(BA172-BA177)/BA177*100</f>
        <v>34.018753480611707</v>
      </c>
    </row>
    <row r="178" spans="46:59" x14ac:dyDescent="0.3">
      <c r="AT178" s="50"/>
      <c r="AU178" s="47"/>
      <c r="AV178" s="47"/>
      <c r="AW178" s="47">
        <v>1.9813672642041098E-2</v>
      </c>
      <c r="AX178" s="47">
        <v>1.9712869467024999E-2</v>
      </c>
      <c r="AY178" s="48">
        <v>-1.99609642602727E-3</v>
      </c>
      <c r="AZ178" s="47">
        <v>4.8794076386507602E-2</v>
      </c>
      <c r="BA178" s="47">
        <v>-5.03865116174518E-2</v>
      </c>
      <c r="BB178" s="47"/>
      <c r="BC178" s="46">
        <f t="shared" ref="BC178:BC180" si="350">-(AW173-AW178)/AW178*100</f>
        <v>29.132649929773802</v>
      </c>
      <c r="BD178" s="46">
        <f t="shared" si="346"/>
        <v>29.46492307259863</v>
      </c>
      <c r="BE178" s="46">
        <f t="shared" si="347"/>
        <v>1.9972621843813301</v>
      </c>
      <c r="BF178" s="46">
        <f t="shared" si="348"/>
        <v>14.192355213220912</v>
      </c>
      <c r="BG178" s="52">
        <f t="shared" si="349"/>
        <v>15.079606798015641</v>
      </c>
    </row>
    <row r="179" spans="46:59" ht="14.5" thickBot="1" x14ac:dyDescent="0.35">
      <c r="AT179" s="55"/>
      <c r="AU179" s="56"/>
      <c r="AV179" s="56"/>
      <c r="AW179" s="56">
        <v>1.9785442374901201E-2</v>
      </c>
      <c r="AX179" s="56">
        <v>1.97677645667967E-2</v>
      </c>
      <c r="AY179" s="56">
        <v>8.3619017109309499E-4</v>
      </c>
      <c r="AZ179" s="56">
        <v>4.6180683331547602E-2</v>
      </c>
      <c r="BA179" s="56">
        <v>-4.8299563549114397E-2</v>
      </c>
      <c r="BB179" s="56"/>
      <c r="BC179" s="57">
        <f t="shared" si="350"/>
        <v>23.979870083030647</v>
      </c>
      <c r="BD179" s="57">
        <f t="shared" si="346"/>
        <v>24.062541243350079</v>
      </c>
      <c r="BE179" s="57">
        <f t="shared" si="347"/>
        <v>-13.136097448484835</v>
      </c>
      <c r="BF179" s="57">
        <f t="shared" si="348"/>
        <v>4.0302703030263505</v>
      </c>
      <c r="BG179" s="58">
        <f t="shared" si="349"/>
        <v>26.891585065686268</v>
      </c>
    </row>
    <row r="180" spans="46:59" ht="14.5" thickBot="1" x14ac:dyDescent="0.35">
      <c r="AT180" s="41"/>
      <c r="AU180" s="41"/>
      <c r="AV180" s="41"/>
      <c r="AW180" s="46">
        <f>SQRT(AW177*AW177+AW178*AW178+AW179*AW179)</f>
        <v>3.4966442871451682E-2</v>
      </c>
      <c r="AX180" s="41"/>
      <c r="AY180" s="41"/>
      <c r="AZ180" s="41"/>
      <c r="BA180" s="41"/>
      <c r="BB180" s="41"/>
      <c r="BC180" s="57">
        <f t="shared" si="350"/>
        <v>25.754065826191948</v>
      </c>
      <c r="BD180" s="41"/>
      <c r="BE180" s="41"/>
      <c r="BF180" s="41"/>
      <c r="BG180" s="41"/>
    </row>
    <row r="181" spans="46:59" x14ac:dyDescent="0.3">
      <c r="AT181" s="40" t="s">
        <v>22</v>
      </c>
      <c r="AU181" s="41">
        <v>998</v>
      </c>
      <c r="AV181" s="42" t="s">
        <v>0</v>
      </c>
      <c r="AW181" s="42" t="s">
        <v>9</v>
      </c>
      <c r="AX181" s="42" t="s">
        <v>10</v>
      </c>
      <c r="AY181" s="42" t="s">
        <v>11</v>
      </c>
      <c r="AZ181" s="42" t="s">
        <v>12</v>
      </c>
      <c r="BA181" s="42" t="s">
        <v>13</v>
      </c>
      <c r="BB181" s="43"/>
      <c r="BC181" s="43"/>
      <c r="BD181" s="43"/>
      <c r="BE181" s="43"/>
      <c r="BF181" s="43"/>
      <c r="BG181" s="44"/>
    </row>
    <row r="182" spans="46:59" x14ac:dyDescent="0.3">
      <c r="AT182" s="45" t="s">
        <v>8</v>
      </c>
      <c r="AU182" s="46">
        <v>16</v>
      </c>
      <c r="AV182" s="47"/>
      <c r="AW182" s="47">
        <v>2.09766931841655E-2</v>
      </c>
      <c r="AX182" s="47">
        <v>2.09763994360176E-2</v>
      </c>
      <c r="AY182" s="48">
        <v>1.11011905900804E-4</v>
      </c>
      <c r="AZ182" s="47">
        <v>6.9198289760469101E-2</v>
      </c>
      <c r="BA182" s="47">
        <v>-6.3391225532961601E-2</v>
      </c>
      <c r="BB182" s="47"/>
      <c r="BC182" s="47"/>
      <c r="BD182" s="47"/>
      <c r="BE182" s="47"/>
      <c r="BF182" s="47"/>
      <c r="BG182" s="49"/>
    </row>
    <row r="183" spans="46:59" x14ac:dyDescent="0.3">
      <c r="AT183" s="45" t="s">
        <v>6</v>
      </c>
      <c r="AU183" s="46">
        <v>0.01</v>
      </c>
      <c r="AV183" s="47"/>
      <c r="AW183" s="47">
        <v>1.9841993430823501E-2</v>
      </c>
      <c r="AX183" s="47">
        <v>1.9736269976315401E-2</v>
      </c>
      <c r="AY183" s="48">
        <v>-2.0455685593096001E-3</v>
      </c>
      <c r="AZ183" s="47">
        <v>4.87165632219453E-2</v>
      </c>
      <c r="BA183" s="47">
        <v>-5.0283280530383501E-2</v>
      </c>
      <c r="BB183" s="47"/>
      <c r="BC183" s="47"/>
      <c r="BD183" s="47"/>
      <c r="BE183" s="47"/>
      <c r="BF183" s="47"/>
      <c r="BG183" s="49"/>
    </row>
    <row r="184" spans="46:59" x14ac:dyDescent="0.3">
      <c r="AT184" s="45" t="s">
        <v>7</v>
      </c>
      <c r="AU184" s="46">
        <v>0.02</v>
      </c>
      <c r="AV184" s="47"/>
      <c r="AW184" s="47">
        <v>1.9766735027330201E-2</v>
      </c>
      <c r="AX184" s="47">
        <v>1.97439236174837E-2</v>
      </c>
      <c r="AY184" s="47">
        <v>9.4936496019853501E-4</v>
      </c>
      <c r="AZ184" s="47">
        <v>4.61150868576512E-2</v>
      </c>
      <c r="BA184" s="47">
        <v>-4.8237260608725997E-2</v>
      </c>
      <c r="BB184" s="47"/>
      <c r="BC184" s="47"/>
      <c r="BD184" s="47"/>
      <c r="BE184" s="47"/>
      <c r="BF184" s="47"/>
      <c r="BG184" s="49"/>
    </row>
    <row r="185" spans="46:59" ht="14.5" x14ac:dyDescent="0.3">
      <c r="AT185" s="50"/>
      <c r="AU185" s="47"/>
      <c r="AV185" s="46"/>
      <c r="AW185" s="46">
        <f>SQRT(AW182*AW182+AW183*AW183+AW184*AW184)</f>
        <v>3.4992144459751837E-2</v>
      </c>
      <c r="AX185" s="46"/>
      <c r="AY185" s="46"/>
      <c r="AZ185" s="47"/>
      <c r="BA185" s="47"/>
      <c r="BB185" s="47"/>
      <c r="BC185" s="51" t="s">
        <v>20</v>
      </c>
      <c r="BD185" s="51"/>
      <c r="BE185" s="51"/>
      <c r="BF185" s="46"/>
      <c r="BG185" s="52"/>
    </row>
    <row r="186" spans="46:59" x14ac:dyDescent="0.3">
      <c r="AT186" s="50"/>
      <c r="AU186" s="47"/>
      <c r="AV186" s="53" t="s">
        <v>14</v>
      </c>
      <c r="AW186" s="53"/>
      <c r="AX186" s="53"/>
      <c r="AY186" s="53"/>
      <c r="AZ186" s="53"/>
      <c r="BA186" s="53"/>
      <c r="BB186" s="47"/>
      <c r="BC186" s="53" t="s">
        <v>1</v>
      </c>
      <c r="BD186" s="53" t="s">
        <v>2</v>
      </c>
      <c r="BE186" s="53" t="s">
        <v>3</v>
      </c>
      <c r="BF186" s="53" t="s">
        <v>4</v>
      </c>
      <c r="BG186" s="54" t="s">
        <v>5</v>
      </c>
    </row>
    <row r="187" spans="46:59" x14ac:dyDescent="0.3">
      <c r="AT187" s="50"/>
      <c r="AU187" s="47"/>
      <c r="AV187" s="47"/>
      <c r="AW187" s="47">
        <v>1.5673823706380301E-2</v>
      </c>
      <c r="AX187" s="47">
        <v>1.5673546487052901E-2</v>
      </c>
      <c r="AY187" s="48">
        <v>9.3220689125797596E-5</v>
      </c>
      <c r="AZ187" s="47">
        <v>4.2786935002842197E-2</v>
      </c>
      <c r="BA187" s="47">
        <v>-4.5070530942678801E-2</v>
      </c>
      <c r="BB187" s="47"/>
      <c r="BC187" s="46">
        <f>(AW182-AW187)/AW182*100</f>
        <v>25.279816180884655</v>
      </c>
      <c r="BD187" s="46">
        <f t="shared" ref="BD187:BD189" si="351">(AX182-AX187)/AX182*100</f>
        <v>25.280091395758873</v>
      </c>
      <c r="BE187" s="46">
        <f t="shared" ref="BE187:BE189" si="352">(AY182-AY187)/AY182*100</f>
        <v>16.026404222718192</v>
      </c>
      <c r="BF187" s="46">
        <f t="shared" ref="BF187:BF189" si="353">(AZ182-AZ187)/AZ182*100</f>
        <v>38.167640918655934</v>
      </c>
      <c r="BG187" s="52">
        <f t="shared" ref="BG187:BG189" si="354">(BA182-BA187)/BA182*100</f>
        <v>28.9009944771561</v>
      </c>
    </row>
    <row r="188" spans="46:59" x14ac:dyDescent="0.3">
      <c r="AT188" s="50"/>
      <c r="AU188" s="47"/>
      <c r="AV188" s="47"/>
      <c r="AW188" s="47">
        <v>1.38735554331534E-2</v>
      </c>
      <c r="AX188" s="47">
        <v>1.3728262526967299E-2</v>
      </c>
      <c r="AY188" s="48">
        <v>-2.0025854157676099E-3</v>
      </c>
      <c r="AZ188" s="47">
        <v>4.3204958023592602E-2</v>
      </c>
      <c r="BA188" s="47">
        <v>-3.9662779451239298E-2</v>
      </c>
      <c r="BB188" s="47"/>
      <c r="BC188" s="46">
        <f t="shared" ref="BC188:BC190" si="355">(AW183-AW188)/AW183*100</f>
        <v>30.079830529519501</v>
      </c>
      <c r="BD188" s="46">
        <f t="shared" si="351"/>
        <v>30.441453509493122</v>
      </c>
      <c r="BE188" s="46">
        <f t="shared" si="352"/>
        <v>2.1012810030917524</v>
      </c>
      <c r="BF188" s="46">
        <f t="shared" si="353"/>
        <v>11.313616630226269</v>
      </c>
      <c r="BG188" s="52">
        <f t="shared" si="354"/>
        <v>21.121336887967761</v>
      </c>
    </row>
    <row r="189" spans="46:59" x14ac:dyDescent="0.3">
      <c r="AT189" s="50"/>
      <c r="AU189" s="47"/>
      <c r="AV189" s="47"/>
      <c r="AW189" s="47">
        <v>1.4528386695926E-2</v>
      </c>
      <c r="AX189" s="47">
        <v>1.45061323250773E-2</v>
      </c>
      <c r="AY189" s="48">
        <v>8.0383142119778799E-4</v>
      </c>
      <c r="AZ189" s="47">
        <v>4.4029869946226097E-2</v>
      </c>
      <c r="BA189" s="47">
        <v>-3.2763046854663802E-2</v>
      </c>
      <c r="BB189" s="47"/>
      <c r="BC189" s="46">
        <f t="shared" si="355"/>
        <v>26.500827395932973</v>
      </c>
      <c r="BD189" s="46">
        <f t="shared" si="351"/>
        <v>26.528624167529774</v>
      </c>
      <c r="BE189" s="46">
        <f t="shared" si="352"/>
        <v>15.329567142473055</v>
      </c>
      <c r="BF189" s="46">
        <f t="shared" si="353"/>
        <v>4.5217672859682221</v>
      </c>
      <c r="BG189" s="52">
        <f t="shared" si="354"/>
        <v>32.079379215956031</v>
      </c>
    </row>
    <row r="190" spans="46:59" x14ac:dyDescent="0.3">
      <c r="AT190" s="50"/>
      <c r="AU190" s="47"/>
      <c r="AV190" s="53"/>
      <c r="AW190" s="46">
        <f>SQRT(AW187*AW187+AW188*AW188+AW189*AW189)</f>
        <v>2.5479762752463553E-2</v>
      </c>
      <c r="AX190" s="47"/>
      <c r="AY190" s="47"/>
      <c r="AZ190" s="47"/>
      <c r="BA190" s="47"/>
      <c r="BB190" s="47"/>
      <c r="BC190" s="46">
        <f t="shared" si="355"/>
        <v>27.184334810430038</v>
      </c>
      <c r="BD190" s="47"/>
      <c r="BE190" s="47"/>
      <c r="BF190" s="47"/>
      <c r="BG190" s="49"/>
    </row>
    <row r="191" spans="46:59" x14ac:dyDescent="0.3">
      <c r="AT191" s="50"/>
      <c r="AU191" s="47"/>
      <c r="AV191" s="53" t="s">
        <v>21</v>
      </c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9"/>
    </row>
    <row r="192" spans="46:59" x14ac:dyDescent="0.3">
      <c r="AT192" s="50"/>
      <c r="AU192" s="47"/>
      <c r="AV192" s="47"/>
      <c r="AW192" s="47">
        <v>2.0999724126254098E-2</v>
      </c>
      <c r="AX192" s="47">
        <v>2.0999425095001599E-2</v>
      </c>
      <c r="AY192" s="48">
        <v>1.12067203931567E-4</v>
      </c>
      <c r="AZ192" s="47">
        <v>6.9373740785074606E-2</v>
      </c>
      <c r="BA192" s="47">
        <v>-6.3526048750266004E-2</v>
      </c>
      <c r="BB192" s="47"/>
      <c r="BC192" s="46">
        <f>-(AW187-AW192)/AW192*100</f>
        <v>25.361763744387929</v>
      </c>
      <c r="BD192" s="46">
        <f t="shared" ref="BD192:BD194" si="356">-(AX187-AX192)/AX192*100</f>
        <v>25.362021026072725</v>
      </c>
      <c r="BE192" s="46">
        <f t="shared" ref="BE192:BE194" si="357">-(AY187-AY192)/AY192*100</f>
        <v>16.817154479269316</v>
      </c>
      <c r="BF192" s="46">
        <f t="shared" ref="BF192:BF194" si="358">-(AZ187-AZ192)/AZ192*100</f>
        <v>38.324019263427729</v>
      </c>
      <c r="BG192" s="52">
        <f t="shared" ref="BG192:BG194" si="359">-(BA187-BA192)/BA192*100</f>
        <v>29.051890005216048</v>
      </c>
    </row>
    <row r="193" spans="46:59" x14ac:dyDescent="0.3">
      <c r="AT193" s="50"/>
      <c r="AU193" s="47"/>
      <c r="AV193" s="47"/>
      <c r="AW193" s="47">
        <v>1.9860108868484501E-2</v>
      </c>
      <c r="AX193" s="47">
        <v>1.9754361724152299E-2</v>
      </c>
      <c r="AY193" s="48">
        <v>-2.0467332848714799E-3</v>
      </c>
      <c r="AZ193" s="47">
        <v>4.8794076386507602E-2</v>
      </c>
      <c r="BA193" s="47">
        <v>-5.03865116174518E-2</v>
      </c>
      <c r="BB193" s="47"/>
      <c r="BC193" s="46">
        <f t="shared" ref="BC193:BC195" si="360">-(AW188-AW193)/AW193*100</f>
        <v>30.143608350662216</v>
      </c>
      <c r="BD193" s="46">
        <f t="shared" si="356"/>
        <v>30.505157703057055</v>
      </c>
      <c r="BE193" s="46">
        <f t="shared" si="357"/>
        <v>2.1569917990874039</v>
      </c>
      <c r="BF193" s="46">
        <f t="shared" si="358"/>
        <v>11.454501810101867</v>
      </c>
      <c r="BG193" s="52">
        <f t="shared" si="359"/>
        <v>21.282942243809245</v>
      </c>
    </row>
    <row r="194" spans="46:59" ht="14.5" thickBot="1" x14ac:dyDescent="0.35">
      <c r="AT194" s="55"/>
      <c r="AU194" s="56"/>
      <c r="AV194" s="56"/>
      <c r="AW194" s="56">
        <v>1.97845351333906E-2</v>
      </c>
      <c r="AX194" s="56">
        <v>1.9761753746747501E-2</v>
      </c>
      <c r="AY194" s="56">
        <v>9.4916768659572797E-4</v>
      </c>
      <c r="AZ194" s="56">
        <v>4.6180683331547602E-2</v>
      </c>
      <c r="BA194" s="56">
        <v>-4.8299563549114397E-2</v>
      </c>
      <c r="BB194" s="56"/>
      <c r="BC194" s="57">
        <f t="shared" si="360"/>
        <v>26.566954452185911</v>
      </c>
      <c r="BD194" s="57">
        <f t="shared" si="356"/>
        <v>26.594914039626673</v>
      </c>
      <c r="BE194" s="57">
        <f t="shared" si="357"/>
        <v>15.311969365413299</v>
      </c>
      <c r="BF194" s="57">
        <f t="shared" si="358"/>
        <v>4.6573875269017755</v>
      </c>
      <c r="BG194" s="58">
        <f t="shared" si="359"/>
        <v>32.166991899734185</v>
      </c>
    </row>
    <row r="195" spans="46:59" ht="14.5" thickBot="1" x14ac:dyDescent="0.35">
      <c r="AT195" s="41"/>
      <c r="AU195" s="41"/>
      <c r="AV195" s="41"/>
      <c r="AW195" s="46">
        <f>SQRT(AW192*AW192+AW193*AW193+AW194*AW194)</f>
        <v>3.5026278250639226E-2</v>
      </c>
      <c r="AX195" s="41"/>
      <c r="AY195" s="41"/>
      <c r="AZ195" s="41"/>
      <c r="BA195" s="41"/>
      <c r="BB195" s="41"/>
      <c r="BC195" s="57">
        <f t="shared" si="360"/>
        <v>27.255295095480065</v>
      </c>
      <c r="BD195" s="41"/>
      <c r="BE195" s="41"/>
      <c r="BF195" s="41"/>
      <c r="BG195" s="41"/>
    </row>
    <row r="196" spans="46:59" x14ac:dyDescent="0.3">
      <c r="AT196" s="40" t="s">
        <v>22</v>
      </c>
      <c r="AU196" s="41">
        <v>998</v>
      </c>
      <c r="AV196" s="42" t="s">
        <v>0</v>
      </c>
      <c r="AW196" s="42" t="s">
        <v>9</v>
      </c>
      <c r="AX196" s="42" t="s">
        <v>10</v>
      </c>
      <c r="AY196" s="42" t="s">
        <v>11</v>
      </c>
      <c r="AZ196" s="42" t="s">
        <v>12</v>
      </c>
      <c r="BA196" s="42" t="s">
        <v>13</v>
      </c>
      <c r="BB196" s="43"/>
      <c r="BC196" s="43"/>
      <c r="BD196" s="43"/>
      <c r="BE196" s="43"/>
      <c r="BF196" s="43"/>
      <c r="BG196" s="44"/>
    </row>
    <row r="197" spans="46:59" x14ac:dyDescent="0.3">
      <c r="AT197" s="45" t="s">
        <v>8</v>
      </c>
      <c r="AU197" s="46">
        <v>17</v>
      </c>
      <c r="AV197" s="47"/>
      <c r="AW197" s="47">
        <v>2.0976558954603802E-2</v>
      </c>
      <c r="AX197" s="47">
        <v>2.09765587192355E-2</v>
      </c>
      <c r="AY197" s="48">
        <v>-3.1423610061183601E-6</v>
      </c>
      <c r="AZ197" s="47">
        <v>6.9198289760469101E-2</v>
      </c>
      <c r="BA197" s="47">
        <v>-6.3391225532961601E-2</v>
      </c>
      <c r="BB197" s="47"/>
      <c r="BC197" s="47"/>
      <c r="BD197" s="47"/>
      <c r="BE197" s="47"/>
      <c r="BF197" s="47"/>
      <c r="BG197" s="49"/>
    </row>
    <row r="198" spans="46:59" x14ac:dyDescent="0.3">
      <c r="AT198" s="45" t="s">
        <v>6</v>
      </c>
      <c r="AU198" s="46">
        <v>0.01</v>
      </c>
      <c r="AV198" s="47"/>
      <c r="AW198" s="47">
        <v>1.9890904156789901E-2</v>
      </c>
      <c r="AX198" s="47">
        <v>1.9780749105275702E-2</v>
      </c>
      <c r="AY198" s="48">
        <v>-2.0904623911315802E-3</v>
      </c>
      <c r="AZ198" s="47">
        <v>4.87165632219453E-2</v>
      </c>
      <c r="BA198" s="47">
        <v>-5.0283280530383501E-2</v>
      </c>
      <c r="BB198" s="47"/>
      <c r="BC198" s="47"/>
      <c r="BD198" s="47"/>
      <c r="BE198" s="47"/>
      <c r="BF198" s="47"/>
      <c r="BG198" s="49"/>
    </row>
    <row r="199" spans="46:59" x14ac:dyDescent="0.3">
      <c r="AT199" s="45" t="s">
        <v>7</v>
      </c>
      <c r="AU199" s="46">
        <v>0.02</v>
      </c>
      <c r="AV199" s="47"/>
      <c r="AW199" s="47">
        <v>1.9623097322113502E-2</v>
      </c>
      <c r="AX199" s="47">
        <v>1.9588727107381201E-2</v>
      </c>
      <c r="AY199" s="47">
        <v>1.16091292769408E-3</v>
      </c>
      <c r="AZ199" s="47">
        <v>4.61150868576512E-2</v>
      </c>
      <c r="BA199" s="47">
        <v>-4.8237260608725997E-2</v>
      </c>
      <c r="BB199" s="47"/>
      <c r="BC199" s="47"/>
      <c r="BD199" s="47"/>
      <c r="BE199" s="47"/>
      <c r="BF199" s="47"/>
      <c r="BG199" s="49"/>
    </row>
    <row r="200" spans="46:59" ht="14.5" x14ac:dyDescent="0.3">
      <c r="AT200" s="50"/>
      <c r="AU200" s="47"/>
      <c r="AV200" s="46"/>
      <c r="AW200" s="46">
        <f>SQRT(AW197*AW197+AW198*AW198+AW199*AW199)</f>
        <v>3.4938947354831808E-2</v>
      </c>
      <c r="AX200" s="46"/>
      <c r="AY200" s="46"/>
      <c r="AZ200" s="47"/>
      <c r="BA200" s="47"/>
      <c r="BB200" s="47"/>
      <c r="BC200" s="51" t="s">
        <v>20</v>
      </c>
      <c r="BD200" s="51"/>
      <c r="BE200" s="51"/>
      <c r="BF200" s="46"/>
      <c r="BG200" s="52"/>
    </row>
    <row r="201" spans="46:59" x14ac:dyDescent="0.3">
      <c r="AT201" s="50"/>
      <c r="AU201" s="47"/>
      <c r="AV201" s="53" t="s">
        <v>14</v>
      </c>
      <c r="AW201" s="53"/>
      <c r="AX201" s="53"/>
      <c r="AY201" s="53"/>
      <c r="AZ201" s="53"/>
      <c r="BA201" s="53"/>
      <c r="BB201" s="47"/>
      <c r="BC201" s="53" t="s">
        <v>1</v>
      </c>
      <c r="BD201" s="53" t="s">
        <v>2</v>
      </c>
      <c r="BE201" s="53" t="s">
        <v>3</v>
      </c>
      <c r="BF201" s="53" t="s">
        <v>4</v>
      </c>
      <c r="BG201" s="54" t="s">
        <v>5</v>
      </c>
    </row>
    <row r="202" spans="46:59" x14ac:dyDescent="0.3">
      <c r="AT202" s="50"/>
      <c r="AU202" s="47"/>
      <c r="AV202" s="47"/>
      <c r="AW202" s="47">
        <v>1.5333916527615499E-2</v>
      </c>
      <c r="AX202" s="47">
        <v>1.5333822954992299E-2</v>
      </c>
      <c r="AY202" s="48">
        <v>5.3569215319871899E-5</v>
      </c>
      <c r="AZ202" s="47">
        <v>4.3711643771558499E-2</v>
      </c>
      <c r="BA202" s="47">
        <v>-4.2203824609473597E-2</v>
      </c>
      <c r="BB202" s="47"/>
      <c r="BC202" s="46">
        <f>(AW197-AW202)/AW197*100</f>
        <v>26.899752429365403</v>
      </c>
      <c r="BD202" s="46">
        <f t="shared" ref="BD202:BD204" si="361">(AX197-AX202)/AX197*100</f>
        <v>26.900197691000731</v>
      </c>
      <c r="BE202" s="46">
        <f t="shared" ref="BE202:BE204" si="362">(AY197-AY202)/AY197*100</f>
        <v>1804.7441466963696</v>
      </c>
      <c r="BF202" s="46">
        <f t="shared" ref="BF202:BF204" si="363">(AZ197-AZ202)/AZ197*100</f>
        <v>36.831323544458975</v>
      </c>
      <c r="BG202" s="52">
        <f t="shared" ref="BG202:BG204" si="364">(BA197-BA202)/BA197*100</f>
        <v>33.423239171281153</v>
      </c>
    </row>
    <row r="203" spans="46:59" x14ac:dyDescent="0.3">
      <c r="AT203" s="50"/>
      <c r="AU203" s="47"/>
      <c r="AV203" s="47"/>
      <c r="AW203" s="47">
        <v>1.35731519198384E-2</v>
      </c>
      <c r="AX203" s="47">
        <v>1.34114957554551E-2</v>
      </c>
      <c r="AY203" s="48">
        <v>-2.0885963325693101E-3</v>
      </c>
      <c r="AZ203" s="47">
        <v>4.1635969225289303E-2</v>
      </c>
      <c r="BA203" s="47">
        <v>-3.8634667271977001E-2</v>
      </c>
      <c r="BB203" s="47"/>
      <c r="BC203" s="46">
        <f t="shared" ref="BC203:BC205" si="365">(AW198-AW203)/AW198*100</f>
        <v>31.762016382723818</v>
      </c>
      <c r="BD203" s="46">
        <f t="shared" si="361"/>
        <v>32.199252495052697</v>
      </c>
      <c r="BE203" s="46">
        <f t="shared" si="362"/>
        <v>8.9265349627268287E-2</v>
      </c>
      <c r="BF203" s="46">
        <f t="shared" si="363"/>
        <v>14.534264177047712</v>
      </c>
      <c r="BG203" s="52">
        <f t="shared" si="364"/>
        <v>23.165977111154998</v>
      </c>
    </row>
    <row r="204" spans="46:59" x14ac:dyDescent="0.3">
      <c r="AT204" s="50"/>
      <c r="AU204" s="47"/>
      <c r="AV204" s="47"/>
      <c r="AW204" s="47">
        <v>1.4281744189061E-2</v>
      </c>
      <c r="AX204" s="47">
        <v>1.4263521631221601E-2</v>
      </c>
      <c r="AY204" s="48">
        <v>7.2122656457692899E-4</v>
      </c>
      <c r="AZ204" s="47">
        <v>3.9895469611627599E-2</v>
      </c>
      <c r="BA204" s="47">
        <v>-3.3784337900075699E-2</v>
      </c>
      <c r="BB204" s="47"/>
      <c r="BC204" s="46">
        <f t="shared" si="365"/>
        <v>27.219725027981529</v>
      </c>
      <c r="BD204" s="46">
        <f t="shared" si="361"/>
        <v>27.185051111121034</v>
      </c>
      <c r="BE204" s="46">
        <f t="shared" si="362"/>
        <v>37.874189582030027</v>
      </c>
      <c r="BF204" s="46">
        <f t="shared" si="363"/>
        <v>13.487163680776352</v>
      </c>
      <c r="BG204" s="52">
        <f t="shared" si="364"/>
        <v>29.962154828576232</v>
      </c>
    </row>
    <row r="205" spans="46:59" x14ac:dyDescent="0.3">
      <c r="AT205" s="50"/>
      <c r="AU205" s="47"/>
      <c r="AV205" s="53"/>
      <c r="AW205" s="46">
        <f>SQRT(AW202*AW202+AW203*AW203+AW204*AW204)</f>
        <v>2.4966530920347549E-2</v>
      </c>
      <c r="AX205" s="47"/>
      <c r="AY205" s="47"/>
      <c r="AZ205" s="47"/>
      <c r="BA205" s="47"/>
      <c r="BB205" s="47"/>
      <c r="BC205" s="46">
        <f t="shared" si="365"/>
        <v>28.542406653545459</v>
      </c>
      <c r="BD205" s="47"/>
      <c r="BE205" s="47"/>
      <c r="BF205" s="47"/>
      <c r="BG205" s="49"/>
    </row>
    <row r="206" spans="46:59" x14ac:dyDescent="0.3">
      <c r="AT206" s="50"/>
      <c r="AU206" s="47"/>
      <c r="AV206" s="53" t="s">
        <v>21</v>
      </c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9"/>
    </row>
    <row r="207" spans="46:59" x14ac:dyDescent="0.3">
      <c r="AT207" s="50"/>
      <c r="AU207" s="47"/>
      <c r="AV207" s="47"/>
      <c r="AW207" s="47">
        <v>2.0999606287339798E-2</v>
      </c>
      <c r="AX207" s="47">
        <v>2.0999606173063901E-2</v>
      </c>
      <c r="AY207" s="48">
        <v>-2.1907759717508702E-6</v>
      </c>
      <c r="AZ207" s="47">
        <v>6.9373740785074606E-2</v>
      </c>
      <c r="BA207" s="47">
        <v>-6.3526048750266004E-2</v>
      </c>
      <c r="BB207" s="47"/>
      <c r="BC207" s="46">
        <f>-(AW202-AW207)/AW207*100</f>
        <v>26.979980872974835</v>
      </c>
      <c r="BD207" s="46">
        <f t="shared" ref="BD207:BD209" si="366">-(AX202-AX207)/AX207*100</f>
        <v>26.980426067890146</v>
      </c>
      <c r="BE207" s="46">
        <f t="shared" ref="BE207:BE209" si="367">-(AY202-AY207)/AY207*100</f>
        <v>2545.2164899845661</v>
      </c>
      <c r="BF207" s="46">
        <f t="shared" ref="BF207:BF209" si="368">-(AZ202-AZ207)/AZ207*100</f>
        <v>36.991081528988516</v>
      </c>
      <c r="BG207" s="52">
        <f t="shared" ref="BG207:BG209" si="369">-(BA202-BA207)/BA207*100</f>
        <v>33.564537005307017</v>
      </c>
    </row>
    <row r="208" spans="46:59" x14ac:dyDescent="0.3">
      <c r="AT208" s="50"/>
      <c r="AU208" s="47"/>
      <c r="AV208" s="47"/>
      <c r="AW208" s="47">
        <v>1.9909063820439801E-2</v>
      </c>
      <c r="AX208" s="47">
        <v>1.9798882721845899E-2</v>
      </c>
      <c r="AY208" s="48">
        <v>-2.0916656455889802E-3</v>
      </c>
      <c r="AZ208" s="47">
        <v>4.8794076386507602E-2</v>
      </c>
      <c r="BA208" s="47">
        <v>-5.03865116174518E-2</v>
      </c>
      <c r="BB208" s="47"/>
      <c r="BC208" s="46">
        <f t="shared" ref="BC208:BC210" si="370">-(AW203-AW208)/AW208*100</f>
        <v>31.824258326484369</v>
      </c>
      <c r="BD208" s="46">
        <f t="shared" si="366"/>
        <v>32.261350582894345</v>
      </c>
      <c r="BE208" s="46">
        <f t="shared" si="367"/>
        <v>0.14674013631877023</v>
      </c>
      <c r="BF208" s="46">
        <f t="shared" si="368"/>
        <v>14.67003310917806</v>
      </c>
      <c r="BG208" s="52">
        <f t="shared" si="369"/>
        <v>23.323393440486655</v>
      </c>
    </row>
    <row r="209" spans="46:59" ht="14.5" thickBot="1" x14ac:dyDescent="0.35">
      <c r="AT209" s="55"/>
      <c r="AU209" s="56"/>
      <c r="AV209" s="56"/>
      <c r="AW209" s="56">
        <v>1.9640746845062701E-2</v>
      </c>
      <c r="AX209" s="56">
        <v>1.96064076582389E-2</v>
      </c>
      <c r="AY209" s="56">
        <v>1.1609114396849999E-3</v>
      </c>
      <c r="AZ209" s="56">
        <v>4.6180683331547602E-2</v>
      </c>
      <c r="BA209" s="56">
        <v>-4.8299563549114397E-2</v>
      </c>
      <c r="BB209" s="56"/>
      <c r="BC209" s="57">
        <f t="shared" si="370"/>
        <v>27.28512667199745</v>
      </c>
      <c r="BD209" s="57">
        <f t="shared" si="366"/>
        <v>27.250713747003729</v>
      </c>
      <c r="BE209" s="57">
        <f t="shared" si="367"/>
        <v>37.874109951692304</v>
      </c>
      <c r="BF209" s="57">
        <f t="shared" si="368"/>
        <v>13.610049194803404</v>
      </c>
      <c r="BG209" s="58">
        <f t="shared" si="369"/>
        <v>30.052498578540142</v>
      </c>
    </row>
    <row r="210" spans="46:59" ht="14.5" thickBot="1" x14ac:dyDescent="0.35">
      <c r="AT210" s="41"/>
      <c r="AU210" s="41"/>
      <c r="AV210" s="41"/>
      <c r="AW210" s="46">
        <f>SQRT(AW207*AW207+AW208*AW208+AW209*AW209)</f>
        <v>3.4973035656938142E-2</v>
      </c>
      <c r="AX210" s="41"/>
      <c r="AY210" s="41"/>
      <c r="AZ210" s="41"/>
      <c r="BA210" s="41"/>
      <c r="BB210" s="41"/>
      <c r="BC210" s="57">
        <f t="shared" si="370"/>
        <v>28.612056541924602</v>
      </c>
      <c r="BD210" s="41"/>
      <c r="BE210" s="41"/>
      <c r="BF210" s="41"/>
      <c r="BG210" s="41"/>
    </row>
    <row r="211" spans="46:59" x14ac:dyDescent="0.3">
      <c r="AT211" s="104" t="s">
        <v>22</v>
      </c>
      <c r="AU211" s="105">
        <v>998</v>
      </c>
      <c r="AV211" s="106" t="s">
        <v>0</v>
      </c>
      <c r="AW211" s="106" t="s">
        <v>9</v>
      </c>
      <c r="AX211" s="106" t="s">
        <v>10</v>
      </c>
      <c r="AY211" s="106" t="s">
        <v>11</v>
      </c>
      <c r="AZ211" s="106" t="s">
        <v>12</v>
      </c>
      <c r="BA211" s="106" t="s">
        <v>13</v>
      </c>
      <c r="BB211" s="107"/>
      <c r="BC211" s="107"/>
      <c r="BD211" s="107"/>
      <c r="BE211" s="107"/>
      <c r="BF211" s="107"/>
      <c r="BG211" s="108"/>
    </row>
    <row r="212" spans="46:59" x14ac:dyDescent="0.3">
      <c r="AT212" s="109" t="s">
        <v>8</v>
      </c>
      <c r="AU212" s="110">
        <v>18</v>
      </c>
      <c r="AV212" s="111"/>
      <c r="AW212" s="111">
        <v>2.0821764233248701E-2</v>
      </c>
      <c r="AX212" s="111">
        <v>2.0820624823184301E-2</v>
      </c>
      <c r="AY212" s="112">
        <v>2.17825060988464E-4</v>
      </c>
      <c r="AZ212" s="111">
        <v>6.9198289760469101E-2</v>
      </c>
      <c r="BA212" s="111">
        <v>-6.3391225532961601E-2</v>
      </c>
      <c r="BB212" s="111"/>
      <c r="BC212" s="111"/>
      <c r="BD212" s="111"/>
      <c r="BE212" s="111"/>
      <c r="BF212" s="111"/>
      <c r="BG212" s="113"/>
    </row>
    <row r="213" spans="46:59" x14ac:dyDescent="0.3">
      <c r="AT213" s="109" t="s">
        <v>6</v>
      </c>
      <c r="AU213" s="110">
        <v>0.01</v>
      </c>
      <c r="AV213" s="111"/>
      <c r="AW213" s="111">
        <v>1.99381717874904E-2</v>
      </c>
      <c r="AX213" s="111">
        <v>1.98312652413449E-2</v>
      </c>
      <c r="AY213" s="112">
        <v>-2.06194402322332E-3</v>
      </c>
      <c r="AZ213" s="111">
        <v>4.87165632219453E-2</v>
      </c>
      <c r="BA213" s="111">
        <v>-5.0283280530383501E-2</v>
      </c>
      <c r="BB213" s="111"/>
      <c r="BC213" s="111"/>
      <c r="BD213" s="111"/>
      <c r="BE213" s="111"/>
      <c r="BF213" s="111"/>
      <c r="BG213" s="113"/>
    </row>
    <row r="214" spans="46:59" x14ac:dyDescent="0.3">
      <c r="AT214" s="109" t="s">
        <v>7</v>
      </c>
      <c r="AU214" s="110">
        <v>0.02</v>
      </c>
      <c r="AV214" s="111"/>
      <c r="AW214" s="111">
        <v>1.95985324383545E-2</v>
      </c>
      <c r="AX214" s="111">
        <v>1.9555544501492501E-2</v>
      </c>
      <c r="AY214" s="111">
        <v>1.2973638608267299E-3</v>
      </c>
      <c r="AZ214" s="111">
        <v>4.61150868576512E-2</v>
      </c>
      <c r="BA214" s="111">
        <v>-4.8237260608725997E-2</v>
      </c>
      <c r="BB214" s="111"/>
      <c r="BC214" s="111"/>
      <c r="BD214" s="111"/>
      <c r="BE214" s="111"/>
      <c r="BF214" s="111"/>
      <c r="BG214" s="113"/>
    </row>
    <row r="215" spans="46:59" ht="14.5" x14ac:dyDescent="0.3">
      <c r="AT215" s="114"/>
      <c r="AU215" s="111"/>
      <c r="AV215" s="110"/>
      <c r="AW215" s="110">
        <f>SQRT(AW212*AW212+AW213*AW213+AW214*AW214)</f>
        <v>3.4859418149901851E-2</v>
      </c>
      <c r="AX215" s="110"/>
      <c r="AY215" s="110"/>
      <c r="AZ215" s="111"/>
      <c r="BA215" s="111"/>
      <c r="BB215" s="111"/>
      <c r="BC215" s="115" t="s">
        <v>20</v>
      </c>
      <c r="BD215" s="115"/>
      <c r="BE215" s="115"/>
      <c r="BF215" s="110"/>
      <c r="BG215" s="116"/>
    </row>
    <row r="216" spans="46:59" x14ac:dyDescent="0.3">
      <c r="AT216" s="114"/>
      <c r="AU216" s="111"/>
      <c r="AV216" s="117" t="s">
        <v>14</v>
      </c>
      <c r="AW216" s="117"/>
      <c r="AX216" s="117"/>
      <c r="AY216" s="117"/>
      <c r="AZ216" s="117"/>
      <c r="BA216" s="117"/>
      <c r="BB216" s="111"/>
      <c r="BC216" s="117" t="s">
        <v>1</v>
      </c>
      <c r="BD216" s="117" t="s">
        <v>2</v>
      </c>
      <c r="BE216" s="117" t="s">
        <v>3</v>
      </c>
      <c r="BF216" s="117" t="s">
        <v>4</v>
      </c>
      <c r="BG216" s="118" t="s">
        <v>5</v>
      </c>
    </row>
    <row r="217" spans="46:59" x14ac:dyDescent="0.3">
      <c r="AT217" s="114"/>
      <c r="AU217" s="111"/>
      <c r="AV217" s="111"/>
      <c r="AW217" s="111">
        <v>1.5143554663025501E-2</v>
      </c>
      <c r="AX217" s="111">
        <v>1.51433608250573E-2</v>
      </c>
      <c r="AY217" s="112">
        <v>7.6620846793424899E-5</v>
      </c>
      <c r="AZ217" s="111">
        <v>3.9495814818914697E-2</v>
      </c>
      <c r="BA217" s="111">
        <v>-4.1197515482895297E-2</v>
      </c>
      <c r="BB217" s="111"/>
      <c r="BC217" s="110">
        <f>(AW212-AW217)/AW212*100</f>
        <v>27.270549731593334</v>
      </c>
      <c r="BD217" s="110">
        <f t="shared" ref="BD217:BD219" si="371">(AX212-AX217)/AX212*100</f>
        <v>27.267500597797728</v>
      </c>
      <c r="BE217" s="110">
        <f t="shared" ref="BE217:BE219" si="372">(AY212-AY217)/AY212*100</f>
        <v>64.824595275801286</v>
      </c>
      <c r="BF217" s="110">
        <f t="shared" ref="BF217:BF219" si="373">(AZ212-AZ217)/AZ212*100</f>
        <v>42.923712485337369</v>
      </c>
      <c r="BG217" s="116">
        <f t="shared" ref="BG217:BG219" si="374">(BA212-BA217)/BA212*100</f>
        <v>35.010697243147973</v>
      </c>
    </row>
    <row r="218" spans="46:59" x14ac:dyDescent="0.3">
      <c r="AT218" s="114"/>
      <c r="AU218" s="111"/>
      <c r="AV218" s="111"/>
      <c r="AW218" s="111">
        <v>1.3539662803817999E-2</v>
      </c>
      <c r="AX218" s="111">
        <v>1.3362349836054201E-2</v>
      </c>
      <c r="AY218" s="112">
        <v>-2.1840502970391401E-3</v>
      </c>
      <c r="AZ218" s="111">
        <v>3.7972394571802001E-2</v>
      </c>
      <c r="BA218" s="111">
        <v>-3.6968555924360602E-2</v>
      </c>
      <c r="BB218" s="111"/>
      <c r="BC218" s="110">
        <f t="shared" ref="BC218:BC220" si="375">(AW213-AW218)/AW213*100</f>
        <v>32.091753706761374</v>
      </c>
      <c r="BD218" s="110">
        <f t="shared" si="371"/>
        <v>32.619781575025698</v>
      </c>
      <c r="BE218" s="110">
        <f t="shared" si="372"/>
        <v>-5.9219005191488341</v>
      </c>
      <c r="BF218" s="110">
        <f t="shared" si="373"/>
        <v>22.054447070074485</v>
      </c>
      <c r="BG218" s="116">
        <f t="shared" si="374"/>
        <v>26.479427089045078</v>
      </c>
    </row>
    <row r="219" spans="46:59" x14ac:dyDescent="0.3">
      <c r="AT219" s="114"/>
      <c r="AU219" s="111"/>
      <c r="AV219" s="111"/>
      <c r="AW219" s="111">
        <v>1.40406213732238E-2</v>
      </c>
      <c r="AX219" s="111">
        <v>1.4024435271332699E-2</v>
      </c>
      <c r="AY219" s="112">
        <v>6.73990998774998E-4</v>
      </c>
      <c r="AZ219" s="111">
        <v>4.2057543896243797E-2</v>
      </c>
      <c r="BA219" s="111">
        <v>-3.1190619132834101E-2</v>
      </c>
      <c r="BB219" s="111"/>
      <c r="BC219" s="110">
        <f t="shared" si="375"/>
        <v>28.358812490744555</v>
      </c>
      <c r="BD219" s="110">
        <f t="shared" si="371"/>
        <v>28.284097278588494</v>
      </c>
      <c r="BE219" s="110">
        <f t="shared" si="372"/>
        <v>48.049192741849225</v>
      </c>
      <c r="BF219" s="110">
        <f t="shared" si="373"/>
        <v>8.798732124114375</v>
      </c>
      <c r="BG219" s="116">
        <f t="shared" si="374"/>
        <v>35.339157449600698</v>
      </c>
    </row>
    <row r="220" spans="46:59" x14ac:dyDescent="0.3">
      <c r="AT220" s="114"/>
      <c r="AU220" s="111"/>
      <c r="AV220" s="117"/>
      <c r="AW220" s="110">
        <f>SQRT(AW217*AW217+AW218*AW218+AW219*AW219)</f>
        <v>2.4693901377047797E-2</v>
      </c>
      <c r="AX220" s="111"/>
      <c r="AY220" s="111"/>
      <c r="AZ220" s="111"/>
      <c r="BA220" s="111"/>
      <c r="BB220" s="111"/>
      <c r="BC220" s="110">
        <f t="shared" si="375"/>
        <v>29.161464282451533</v>
      </c>
      <c r="BD220" s="111"/>
      <c r="BE220" s="111"/>
      <c r="BF220" s="111"/>
      <c r="BG220" s="113"/>
    </row>
    <row r="221" spans="46:59" x14ac:dyDescent="0.3">
      <c r="AT221" s="114"/>
      <c r="AU221" s="111"/>
      <c r="AV221" s="117" t="s">
        <v>21</v>
      </c>
      <c r="AW221" s="111"/>
      <c r="AX221" s="111"/>
      <c r="AY221" s="111"/>
      <c r="AZ221" s="111"/>
      <c r="BA221" s="111"/>
      <c r="BB221" s="111"/>
      <c r="BC221" s="111"/>
      <c r="BD221" s="111"/>
      <c r="BE221" s="111"/>
      <c r="BF221" s="111"/>
      <c r="BG221" s="113"/>
    </row>
    <row r="222" spans="46:59" x14ac:dyDescent="0.3">
      <c r="AT222" s="114"/>
      <c r="AU222" s="111"/>
      <c r="AV222" s="111"/>
      <c r="AW222" s="111">
        <v>2.0844633525724601E-2</v>
      </c>
      <c r="AX222" s="111">
        <v>2.08434827513914E-2</v>
      </c>
      <c r="AY222" s="112">
        <v>2.19028797676571E-4</v>
      </c>
      <c r="AZ222" s="111">
        <v>6.9373740785074606E-2</v>
      </c>
      <c r="BA222" s="111">
        <v>-6.3526048750266004E-2</v>
      </c>
      <c r="BB222" s="111"/>
      <c r="BC222" s="110">
        <f>-(AW217-AW222)/AW222*100</f>
        <v>27.350343462087416</v>
      </c>
      <c r="BD222" s="110">
        <f t="shared" ref="BD222:BD224" si="376">-(AX217-AX222)/AX222*100</f>
        <v>27.347262424047585</v>
      </c>
      <c r="BE222" s="110">
        <f t="shared" ref="BE222:BE224" si="377">-(AY217-AY222)/AY222*100</f>
        <v>65.017911979516441</v>
      </c>
      <c r="BF222" s="110">
        <f t="shared" ref="BF222:BF224" si="378">-(AZ217-AZ222)/AZ222*100</f>
        <v>43.068062393700394</v>
      </c>
      <c r="BG222" s="116">
        <f t="shared" ref="BG222:BG224" si="379">-(BA217-BA222)/BA222*100</f>
        <v>35.148625967827421</v>
      </c>
    </row>
    <row r="223" spans="46:59" x14ac:dyDescent="0.3">
      <c r="AT223" s="114"/>
      <c r="AU223" s="111"/>
      <c r="AV223" s="111"/>
      <c r="AW223" s="111">
        <v>1.9956371618290902E-2</v>
      </c>
      <c r="AX223" s="111">
        <v>1.9849442023437001E-2</v>
      </c>
      <c r="AY223" s="112">
        <v>-2.06310918895231E-3</v>
      </c>
      <c r="AZ223" s="111">
        <v>4.8794076386507602E-2</v>
      </c>
      <c r="BA223" s="111">
        <v>-5.03865116174518E-2</v>
      </c>
      <c r="BB223" s="111"/>
      <c r="BC223" s="110">
        <f t="shared" ref="BC223:BC225" si="380">-(AW218-AW223)/AW223*100</f>
        <v>32.153684733910765</v>
      </c>
      <c r="BD223" s="110">
        <f t="shared" si="376"/>
        <v>32.681483840821521</v>
      </c>
      <c r="BE223" s="110">
        <f t="shared" si="377"/>
        <v>-5.8620798518301669</v>
      </c>
      <c r="BF223" s="110">
        <f t="shared" si="378"/>
        <v>22.178269609993031</v>
      </c>
      <c r="BG223" s="116">
        <f t="shared" si="379"/>
        <v>26.630054874534665</v>
      </c>
    </row>
    <row r="224" spans="46:59" ht="14.5" thickBot="1" x14ac:dyDescent="0.35">
      <c r="AT224" s="119"/>
      <c r="AU224" s="120"/>
      <c r="AV224" s="120"/>
      <c r="AW224" s="120">
        <v>1.9616125619921501E-2</v>
      </c>
      <c r="AX224" s="120">
        <v>1.95731667875578E-2</v>
      </c>
      <c r="AY224" s="120">
        <v>1.29750770440248E-3</v>
      </c>
      <c r="AZ224" s="120">
        <v>4.6180683331547602E-2</v>
      </c>
      <c r="BA224" s="120">
        <v>-4.8299563549114397E-2</v>
      </c>
      <c r="BB224" s="120"/>
      <c r="BC224" s="121">
        <f t="shared" si="380"/>
        <v>28.423065567215776</v>
      </c>
      <c r="BD224" s="121">
        <f t="shared" si="376"/>
        <v>28.348665172323052</v>
      </c>
      <c r="BE224" s="121">
        <f t="shared" si="377"/>
        <v>48.054952083280298</v>
      </c>
      <c r="BF224" s="121">
        <f t="shared" si="378"/>
        <v>8.9282772316345245</v>
      </c>
      <c r="BG224" s="122">
        <f t="shared" si="379"/>
        <v>35.422565255445257</v>
      </c>
    </row>
    <row r="225" spans="46:59" ht="14.5" thickBot="1" x14ac:dyDescent="0.35">
      <c r="AT225" s="105"/>
      <c r="AU225" s="105"/>
      <c r="AV225" s="105"/>
      <c r="AW225" s="110">
        <f>SQRT(AW222*AW222+AW223*AW223+AW224*AW224)</f>
        <v>3.4893379018456058E-2</v>
      </c>
      <c r="AX225" s="105"/>
      <c r="AY225" s="105"/>
      <c r="AZ225" s="105"/>
      <c r="BA225" s="105"/>
      <c r="BB225" s="105"/>
      <c r="BC225" s="121">
        <f t="shared" si="380"/>
        <v>29.23040968893692</v>
      </c>
      <c r="BD225" s="105"/>
      <c r="BE225" s="105"/>
      <c r="BF225" s="105"/>
      <c r="BG225" s="105"/>
    </row>
    <row r="226" spans="46:59" x14ac:dyDescent="0.3">
      <c r="AT226" s="40" t="s">
        <v>22</v>
      </c>
      <c r="AU226" s="41">
        <v>998</v>
      </c>
      <c r="AV226" s="42" t="s">
        <v>0</v>
      </c>
      <c r="AW226" s="42" t="s">
        <v>9</v>
      </c>
      <c r="AX226" s="42" t="s">
        <v>10</v>
      </c>
      <c r="AY226" s="42" t="s">
        <v>11</v>
      </c>
      <c r="AZ226" s="42" t="s">
        <v>12</v>
      </c>
      <c r="BA226" s="42" t="s">
        <v>13</v>
      </c>
      <c r="BB226" s="43"/>
      <c r="BC226" s="43"/>
      <c r="BD226" s="43"/>
      <c r="BE226" s="43"/>
      <c r="BF226" s="43"/>
      <c r="BG226" s="44"/>
    </row>
    <row r="227" spans="46:59" x14ac:dyDescent="0.3">
      <c r="AT227" s="45" t="s">
        <v>8</v>
      </c>
      <c r="AU227" s="46">
        <v>19</v>
      </c>
      <c r="AV227" s="47"/>
      <c r="AW227" s="47">
        <v>2.08772709735645E-2</v>
      </c>
      <c r="AX227" s="47">
        <v>2.0875889778077202E-2</v>
      </c>
      <c r="AY227" s="48">
        <v>2.4014428415019401E-4</v>
      </c>
      <c r="AZ227" s="47">
        <v>6.9198289760469101E-2</v>
      </c>
      <c r="BA227" s="47">
        <v>-6.3391225532961601E-2</v>
      </c>
      <c r="BB227" s="47"/>
      <c r="BC227" s="47"/>
      <c r="BD227" s="47"/>
      <c r="BE227" s="47"/>
      <c r="BF227" s="47"/>
      <c r="BG227" s="49"/>
    </row>
    <row r="228" spans="46:59" x14ac:dyDescent="0.3">
      <c r="AT228" s="45" t="s">
        <v>6</v>
      </c>
      <c r="AU228" s="46">
        <v>0.01</v>
      </c>
      <c r="AV228" s="47"/>
      <c r="AW228" s="47">
        <v>1.99722241583669E-2</v>
      </c>
      <c r="AX228" s="47">
        <v>1.9857098562785499E-2</v>
      </c>
      <c r="AY228" s="48">
        <v>-2.14134875718019E-3</v>
      </c>
      <c r="AZ228" s="47">
        <v>4.87165632219453E-2</v>
      </c>
      <c r="BA228" s="47">
        <v>-5.0283280530383501E-2</v>
      </c>
      <c r="BB228" s="47"/>
      <c r="BC228" s="47"/>
      <c r="BD228" s="47"/>
      <c r="BE228" s="47"/>
      <c r="BF228" s="47"/>
      <c r="BG228" s="49"/>
    </row>
    <row r="229" spans="46:59" x14ac:dyDescent="0.3">
      <c r="AT229" s="45" t="s">
        <v>7</v>
      </c>
      <c r="AU229" s="46">
        <v>0.02</v>
      </c>
      <c r="AV229" s="47"/>
      <c r="AW229" s="47">
        <v>1.9619587158906202E-2</v>
      </c>
      <c r="AX229" s="47">
        <v>1.9570345636220399E-2</v>
      </c>
      <c r="AY229" s="47">
        <v>1.38916232485177E-3</v>
      </c>
      <c r="AZ229" s="47">
        <v>4.61150868576512E-2</v>
      </c>
      <c r="BA229" s="47">
        <v>-4.8237260608725997E-2</v>
      </c>
      <c r="BB229" s="47"/>
      <c r="BC229" s="47"/>
      <c r="BD229" s="47"/>
      <c r="BE229" s="47"/>
      <c r="BF229" s="47"/>
      <c r="BG229" s="49"/>
    </row>
    <row r="230" spans="46:59" ht="14.5" x14ac:dyDescent="0.3">
      <c r="AT230" s="50"/>
      <c r="AU230" s="47"/>
      <c r="AV230" s="46"/>
      <c r="AW230" s="46">
        <f>SQRT(AW227*AW227+AW228*AW228+AW229*AW229)</f>
        <v>3.4923894133123391E-2</v>
      </c>
      <c r="AX230" s="46"/>
      <c r="AY230" s="46"/>
      <c r="AZ230" s="47"/>
      <c r="BA230" s="47"/>
      <c r="BB230" s="47"/>
      <c r="BC230" s="51" t="s">
        <v>20</v>
      </c>
      <c r="BD230" s="51"/>
      <c r="BE230" s="51"/>
      <c r="BF230" s="46"/>
      <c r="BG230" s="52"/>
    </row>
    <row r="231" spans="46:59" x14ac:dyDescent="0.3">
      <c r="AT231" s="50"/>
      <c r="AU231" s="47"/>
      <c r="AV231" s="53" t="s">
        <v>14</v>
      </c>
      <c r="AW231" s="53"/>
      <c r="AX231" s="53"/>
      <c r="AY231" s="53"/>
      <c r="AZ231" s="53"/>
      <c r="BA231" s="53"/>
      <c r="BB231" s="47"/>
      <c r="BC231" s="53" t="s">
        <v>1</v>
      </c>
      <c r="BD231" s="53" t="s">
        <v>2</v>
      </c>
      <c r="BE231" s="53" t="s">
        <v>3</v>
      </c>
      <c r="BF231" s="53" t="s">
        <v>4</v>
      </c>
      <c r="BG231" s="54" t="s">
        <v>5</v>
      </c>
    </row>
    <row r="232" spans="46:59" x14ac:dyDescent="0.3">
      <c r="AT232" s="50"/>
      <c r="AU232" s="47"/>
      <c r="AV232" s="47"/>
      <c r="AW232" s="47">
        <v>1.5116619533209801E-2</v>
      </c>
      <c r="AX232" s="47">
        <v>1.5116471893355399E-2</v>
      </c>
      <c r="AY232" s="48">
        <v>6.6810247838254306E-5</v>
      </c>
      <c r="AZ232" s="47">
        <v>3.7613852574650997E-2</v>
      </c>
      <c r="BA232" s="47">
        <v>-3.7624661756513099E-2</v>
      </c>
      <c r="BB232" s="47"/>
      <c r="BC232" s="46">
        <f>(AW227-AW232)/AW227*100</f>
        <v>27.592933231786038</v>
      </c>
      <c r="BD232" s="46">
        <f t="shared" ref="BD232:BD234" si="381">(AX227-AX232)/AX227*100</f>
        <v>27.588849845193426</v>
      </c>
      <c r="BE232" s="46">
        <f t="shared" ref="BE232:BE234" si="382">(AY227-AY232)/AY227*100</f>
        <v>72.17912219952359</v>
      </c>
      <c r="BF232" s="46">
        <f t="shared" ref="BF232:BF234" si="383">(AZ227-AZ232)/AZ227*100</f>
        <v>45.643378319244739</v>
      </c>
      <c r="BG232" s="52">
        <f t="shared" ref="BG232:BG234" si="384">(BA227-BA232)/BA227*100</f>
        <v>40.64689325662372</v>
      </c>
    </row>
    <row r="233" spans="46:59" x14ac:dyDescent="0.3">
      <c r="AT233" s="50"/>
      <c r="AU233" s="47"/>
      <c r="AV233" s="47"/>
      <c r="AW233" s="47">
        <v>1.37791080300516E-2</v>
      </c>
      <c r="AX233" s="47">
        <v>1.35824642298527E-2</v>
      </c>
      <c r="AY233" s="48">
        <v>-2.31958693490943E-3</v>
      </c>
      <c r="AZ233" s="47">
        <v>3.6956455803142198E-2</v>
      </c>
      <c r="BA233" s="47">
        <v>-3.85380843448586E-2</v>
      </c>
      <c r="BB233" s="47"/>
      <c r="BC233" s="46">
        <f t="shared" ref="BC233:BC235" si="385">(AW228-AW233)/AW228*100</f>
        <v>31.008645202496577</v>
      </c>
      <c r="BD233" s="46">
        <f t="shared" si="381"/>
        <v>31.59894842186154</v>
      </c>
      <c r="BE233" s="46">
        <f t="shared" si="382"/>
        <v>-8.3236407489245643</v>
      </c>
      <c r="BF233" s="46">
        <f t="shared" si="383"/>
        <v>24.139854376068833</v>
      </c>
      <c r="BG233" s="52">
        <f t="shared" si="384"/>
        <v>23.358054728406007</v>
      </c>
    </row>
    <row r="234" spans="46:59" x14ac:dyDescent="0.3">
      <c r="AT234" s="50"/>
      <c r="AU234" s="47"/>
      <c r="AV234" s="47"/>
      <c r="AW234" s="47">
        <v>1.39309291263204E-2</v>
      </c>
      <c r="AX234" s="47">
        <v>1.3915748146356099E-2</v>
      </c>
      <c r="AY234" s="48">
        <v>6.5018447362904998E-4</v>
      </c>
      <c r="AZ234" s="47">
        <v>4.0025016876973199E-2</v>
      </c>
      <c r="BA234" s="47">
        <v>-3.1292573421368097E-2</v>
      </c>
      <c r="BB234" s="47"/>
      <c r="BC234" s="46">
        <f t="shared" si="385"/>
        <v>28.994789678861654</v>
      </c>
      <c r="BD234" s="46">
        <f t="shared" si="381"/>
        <v>28.893702722341729</v>
      </c>
      <c r="BE234" s="46">
        <f t="shared" si="382"/>
        <v>53.195932397718337</v>
      </c>
      <c r="BF234" s="46">
        <f t="shared" si="383"/>
        <v>13.206242025471898</v>
      </c>
      <c r="BG234" s="52">
        <f t="shared" si="384"/>
        <v>35.127797419517329</v>
      </c>
    </row>
    <row r="235" spans="46:59" x14ac:dyDescent="0.3">
      <c r="AT235" s="50"/>
      <c r="AU235" s="47"/>
      <c r="AV235" s="53"/>
      <c r="AW235" s="46">
        <f>SQRT(AW232*AW232+AW233*AW233+AW234*AW234)</f>
        <v>2.4747662324716948E-2</v>
      </c>
      <c r="AX235" s="47"/>
      <c r="AY235" s="47"/>
      <c r="AZ235" s="47"/>
      <c r="BA235" s="47"/>
      <c r="BB235" s="47"/>
      <c r="BC235" s="46">
        <f t="shared" si="385"/>
        <v>29.138307914966582</v>
      </c>
      <c r="BD235" s="47"/>
      <c r="BE235" s="47"/>
      <c r="BF235" s="47"/>
      <c r="BG235" s="49"/>
    </row>
    <row r="236" spans="46:59" x14ac:dyDescent="0.3">
      <c r="AT236" s="50"/>
      <c r="AU236" s="47"/>
      <c r="AV236" s="53" t="s">
        <v>21</v>
      </c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9"/>
    </row>
    <row r="237" spans="46:59" x14ac:dyDescent="0.3">
      <c r="AT237" s="50"/>
      <c r="AU237" s="47"/>
      <c r="AV237" s="47"/>
      <c r="AW237" s="47">
        <v>2.0900204700380801E-2</v>
      </c>
      <c r="AX237" s="47">
        <v>2.08988110283146E-2</v>
      </c>
      <c r="AY237" s="48">
        <v>2.4135890415936801E-4</v>
      </c>
      <c r="AZ237" s="47">
        <v>6.9373740785074606E-2</v>
      </c>
      <c r="BA237" s="47">
        <v>-6.3526048750266004E-2</v>
      </c>
      <c r="BB237" s="47"/>
      <c r="BC237" s="46">
        <f>-(AW232-AW237)/AW237*100</f>
        <v>27.672385271258243</v>
      </c>
      <c r="BD237" s="46">
        <f t="shared" ref="BD237:BD239" si="386">-(AX232-AX237)/AX237*100</f>
        <v>27.668268434625499</v>
      </c>
      <c r="BE237" s="46">
        <f t="shared" ref="BE237:BE239" si="387">-(AY232-AY237)/AY237*100</f>
        <v>72.319128614314621</v>
      </c>
      <c r="BF237" s="46">
        <f t="shared" ref="BF237:BF239" si="388">-(AZ232-AZ237)/AZ237*100</f>
        <v>45.780850003199738</v>
      </c>
      <c r="BG237" s="52">
        <f t="shared" ref="BG237:BG239" si="389">-(BA232-BA237)/BA237*100</f>
        <v>40.772860115346695</v>
      </c>
    </row>
    <row r="238" spans="46:59" x14ac:dyDescent="0.3">
      <c r="AT238" s="50"/>
      <c r="AU238" s="47"/>
      <c r="AV238" s="47"/>
      <c r="AW238" s="47">
        <v>1.99904849247028E-2</v>
      </c>
      <c r="AX238" s="47">
        <v>1.9875337370950801E-2</v>
      </c>
      <c r="AY238" s="48">
        <v>-2.1425339940495899E-3</v>
      </c>
      <c r="AZ238" s="47">
        <v>4.8794076386507602E-2</v>
      </c>
      <c r="BA238" s="47">
        <v>-5.03865116174518E-2</v>
      </c>
      <c r="BB238" s="47"/>
      <c r="BC238" s="46">
        <f t="shared" ref="BC238:BC240" si="390">-(AW233-AW238)/AW238*100</f>
        <v>31.071666935781174</v>
      </c>
      <c r="BD238" s="46">
        <f t="shared" si="386"/>
        <v>31.661717351754625</v>
      </c>
      <c r="BE238" s="46">
        <f t="shared" si="387"/>
        <v>-8.2637167648945216</v>
      </c>
      <c r="BF238" s="46">
        <f t="shared" si="388"/>
        <v>24.260364085175532</v>
      </c>
      <c r="BG238" s="52">
        <f t="shared" si="389"/>
        <v>23.515077532157228</v>
      </c>
    </row>
    <row r="239" spans="46:59" ht="14.5" thickBot="1" x14ac:dyDescent="0.35">
      <c r="AT239" s="55"/>
      <c r="AU239" s="56"/>
      <c r="AV239" s="56"/>
      <c r="AW239" s="56">
        <v>1.9637245294329801E-2</v>
      </c>
      <c r="AX239" s="56">
        <v>1.9588036700303801E-2</v>
      </c>
      <c r="AY239" s="56">
        <v>1.38932392811457E-3</v>
      </c>
      <c r="AZ239" s="56">
        <v>4.6180683331547602E-2</v>
      </c>
      <c r="BA239" s="56">
        <v>-4.8299563549114397E-2</v>
      </c>
      <c r="BB239" s="56"/>
      <c r="BC239" s="57">
        <f t="shared" si="390"/>
        <v>29.058638737160774</v>
      </c>
      <c r="BD239" s="57">
        <f t="shared" si="386"/>
        <v>28.957922842056583</v>
      </c>
      <c r="BE239" s="57">
        <f t="shared" si="387"/>
        <v>53.201376549282841</v>
      </c>
      <c r="BF239" s="57">
        <f t="shared" si="388"/>
        <v>13.329526569324834</v>
      </c>
      <c r="BG239" s="58">
        <f t="shared" si="389"/>
        <v>35.211477864499528</v>
      </c>
    </row>
    <row r="240" spans="46:59" ht="14.5" thickBot="1" x14ac:dyDescent="0.35">
      <c r="AT240" s="41"/>
      <c r="AU240" s="41"/>
      <c r="AV240" s="41"/>
      <c r="AW240" s="46">
        <f>SQRT(AW237*AW237+AW238*AW238+AW239*AW239)</f>
        <v>3.4957966857245393E-2</v>
      </c>
      <c r="AX240" s="41"/>
      <c r="AY240" s="41"/>
      <c r="AZ240" s="41"/>
      <c r="BA240" s="41"/>
      <c r="BB240" s="41"/>
      <c r="BC240" s="57">
        <f t="shared" si="390"/>
        <v>29.207375172083999</v>
      </c>
      <c r="BD240" s="41"/>
      <c r="BE240" s="41"/>
      <c r="BF240" s="41"/>
      <c r="BG240" s="41"/>
    </row>
    <row r="241" spans="46:59" x14ac:dyDescent="0.3">
      <c r="AT241" s="40" t="s">
        <v>22</v>
      </c>
      <c r="AU241" s="41">
        <v>998</v>
      </c>
      <c r="AV241" s="42" t="s">
        <v>0</v>
      </c>
      <c r="AW241" s="42" t="s">
        <v>9</v>
      </c>
      <c r="AX241" s="42" t="s">
        <v>10</v>
      </c>
      <c r="AY241" s="42" t="s">
        <v>11</v>
      </c>
      <c r="AZ241" s="42" t="s">
        <v>12</v>
      </c>
      <c r="BA241" s="42" t="s">
        <v>13</v>
      </c>
      <c r="BB241" s="43"/>
      <c r="BC241" s="43"/>
      <c r="BD241" s="43"/>
      <c r="BE241" s="43"/>
      <c r="BF241" s="43"/>
      <c r="BG241" s="44"/>
    </row>
    <row r="242" spans="46:59" x14ac:dyDescent="0.3">
      <c r="AT242" s="45" t="s">
        <v>8</v>
      </c>
      <c r="AU242" s="46">
        <v>20</v>
      </c>
      <c r="AV242" s="47"/>
      <c r="AW242" s="47">
        <v>2.0929912001717899E-2</v>
      </c>
      <c r="AX242" s="47">
        <v>2.0928893634336102E-2</v>
      </c>
      <c r="AY242" s="48">
        <v>2.06464627237544E-4</v>
      </c>
      <c r="AZ242" s="47">
        <v>6.9198289760469101E-2</v>
      </c>
      <c r="BA242" s="47">
        <v>-6.3391225532961601E-2</v>
      </c>
      <c r="BB242" s="47"/>
      <c r="BC242" s="47"/>
      <c r="BD242" s="47"/>
      <c r="BE242" s="47"/>
      <c r="BF242" s="47"/>
      <c r="BG242" s="49"/>
    </row>
    <row r="243" spans="46:59" x14ac:dyDescent="0.3">
      <c r="AT243" s="45" t="s">
        <v>6</v>
      </c>
      <c r="AU243" s="46">
        <v>0.01</v>
      </c>
      <c r="AV243" s="47"/>
      <c r="AW243" s="47">
        <v>2.0023271310487301E-2</v>
      </c>
      <c r="AX243" s="47">
        <v>1.9910499936434099E-2</v>
      </c>
      <c r="AY243" s="48">
        <v>-2.1221183413372199E-3</v>
      </c>
      <c r="AZ243" s="47">
        <v>4.87165632219453E-2</v>
      </c>
      <c r="BA243" s="47">
        <v>-5.0283280530383501E-2</v>
      </c>
      <c r="BB243" s="47"/>
      <c r="BC243" s="47"/>
      <c r="BD243" s="47"/>
      <c r="BE243" s="47"/>
      <c r="BF243" s="47"/>
      <c r="BG243" s="49"/>
    </row>
    <row r="244" spans="46:59" x14ac:dyDescent="0.3">
      <c r="AT244" s="45" t="s">
        <v>7</v>
      </c>
      <c r="AU244" s="46">
        <v>0.02</v>
      </c>
      <c r="AV244" s="47"/>
      <c r="AW244" s="47">
        <v>1.9408203743797599E-2</v>
      </c>
      <c r="AX244" s="47">
        <v>1.9373707576320599E-2</v>
      </c>
      <c r="AY244" s="47">
        <v>1.15664484954372E-3</v>
      </c>
      <c r="AZ244" s="47">
        <v>4.61150868576512E-2</v>
      </c>
      <c r="BA244" s="47">
        <v>-4.8237260608725997E-2</v>
      </c>
      <c r="BB244" s="47"/>
      <c r="BC244" s="47"/>
      <c r="BD244" s="47"/>
      <c r="BE244" s="47"/>
      <c r="BF244" s="47"/>
      <c r="BG244" s="49"/>
    </row>
    <row r="245" spans="46:59" ht="14.5" x14ac:dyDescent="0.3">
      <c r="AT245" s="50"/>
      <c r="AU245" s="47"/>
      <c r="AV245" s="46"/>
      <c r="AW245" s="46">
        <f>SQRT(AW242*AW242+AW243*AW243+AW244*AW244)</f>
        <v>3.4866473623436568E-2</v>
      </c>
      <c r="AX245" s="46"/>
      <c r="AY245" s="46"/>
      <c r="AZ245" s="47"/>
      <c r="BA245" s="47"/>
      <c r="BB245" s="47"/>
      <c r="BC245" s="51" t="s">
        <v>20</v>
      </c>
      <c r="BD245" s="51"/>
      <c r="BE245" s="51"/>
      <c r="BF245" s="46"/>
      <c r="BG245" s="52"/>
    </row>
    <row r="246" spans="46:59" x14ac:dyDescent="0.3">
      <c r="AT246" s="50"/>
      <c r="AU246" s="47"/>
      <c r="AV246" s="53" t="s">
        <v>14</v>
      </c>
      <c r="AW246" s="53"/>
      <c r="AX246" s="53"/>
      <c r="AY246" s="53"/>
      <c r="AZ246" s="53"/>
      <c r="BA246" s="53"/>
      <c r="BB246" s="47"/>
      <c r="BC246" s="53" t="s">
        <v>1</v>
      </c>
      <c r="BD246" s="53" t="s">
        <v>2</v>
      </c>
      <c r="BE246" s="53" t="s">
        <v>3</v>
      </c>
      <c r="BF246" s="53" t="s">
        <v>4</v>
      </c>
      <c r="BG246" s="54" t="s">
        <v>5</v>
      </c>
    </row>
    <row r="247" spans="46:59" x14ac:dyDescent="0.3">
      <c r="AT247" s="50"/>
      <c r="AU247" s="47"/>
      <c r="AV247" s="47"/>
      <c r="AW247" s="47">
        <v>1.53756850504955E-2</v>
      </c>
      <c r="AX247" s="47">
        <v>1.53755490246761E-2</v>
      </c>
      <c r="AY247" s="48">
        <v>6.4675820915504898E-5</v>
      </c>
      <c r="AZ247" s="47">
        <v>3.5568973562541302E-2</v>
      </c>
      <c r="BA247" s="47">
        <v>-3.5760905510720503E-2</v>
      </c>
      <c r="BB247" s="47"/>
      <c r="BC247" s="46">
        <f>(AW242-AW247)/AW242*100</f>
        <v>26.537268531117164</v>
      </c>
      <c r="BD247" s="46">
        <f t="shared" ref="BD247:BD249" si="391">(AX242-AX247)/AX242*100</f>
        <v>26.53434389168638</v>
      </c>
      <c r="BE247" s="46">
        <f t="shared" ref="BE247:BE249" si="392">(AY242-AY247)/AY242*100</f>
        <v>68.674623938805084</v>
      </c>
      <c r="BF247" s="46">
        <f t="shared" ref="BF247:BF249" si="393">(AZ242-AZ247)/AZ242*100</f>
        <v>48.598478827057967</v>
      </c>
      <c r="BG247" s="52">
        <f t="shared" ref="BG247:BG249" si="394">(BA242-BA247)/BA242*100</f>
        <v>43.586978781273331</v>
      </c>
    </row>
    <row r="248" spans="46:59" x14ac:dyDescent="0.3">
      <c r="AT248" s="50"/>
      <c r="AU248" s="47"/>
      <c r="AV248" s="47"/>
      <c r="AW248" s="47">
        <v>1.42022312036027E-2</v>
      </c>
      <c r="AX248" s="47">
        <v>1.4007830186899399E-2</v>
      </c>
      <c r="AY248" s="48">
        <v>-2.3418079800818599E-3</v>
      </c>
      <c r="AZ248" s="47">
        <v>3.8415527831879299E-2</v>
      </c>
      <c r="BA248" s="47">
        <v>-4.19930912001064E-2</v>
      </c>
      <c r="BB248" s="47"/>
      <c r="BC248" s="46">
        <f t="shared" ref="BC248:BC250" si="395">(AW243-AW248)/AW243*100</f>
        <v>29.071374085790865</v>
      </c>
      <c r="BD248" s="46">
        <f t="shared" si="391"/>
        <v>29.646014757939053</v>
      </c>
      <c r="BE248" s="46">
        <f t="shared" si="392"/>
        <v>-10.352374533750366</v>
      </c>
      <c r="BF248" s="46">
        <f t="shared" si="393"/>
        <v>21.144831878094603</v>
      </c>
      <c r="BG248" s="52">
        <f t="shared" si="394"/>
        <v>16.486969908949721</v>
      </c>
    </row>
    <row r="249" spans="46:59" x14ac:dyDescent="0.3">
      <c r="AT249" s="50"/>
      <c r="AU249" s="47"/>
      <c r="AV249" s="47"/>
      <c r="AW249" s="47">
        <v>1.3692045558535801E-2</v>
      </c>
      <c r="AX249" s="47">
        <v>1.36810635159138E-2</v>
      </c>
      <c r="AY249" s="48">
        <v>5.4828154314374197E-4</v>
      </c>
      <c r="AZ249" s="47">
        <v>3.7961586351967003E-2</v>
      </c>
      <c r="BA249" s="47">
        <v>-3.4006921322348303E-2</v>
      </c>
      <c r="BB249" s="47"/>
      <c r="BC249" s="46">
        <f t="shared" si="395"/>
        <v>29.452278328892472</v>
      </c>
      <c r="BD249" s="46">
        <f t="shared" si="391"/>
        <v>29.383348736844777</v>
      </c>
      <c r="BE249" s="46">
        <f t="shared" si="392"/>
        <v>52.597243366446378</v>
      </c>
      <c r="BF249" s="46">
        <f t="shared" si="393"/>
        <v>17.680765799818516</v>
      </c>
      <c r="BG249" s="52">
        <f t="shared" si="394"/>
        <v>29.500720204255259</v>
      </c>
    </row>
    <row r="250" spans="46:59" x14ac:dyDescent="0.3">
      <c r="AT250" s="50"/>
      <c r="AU250" s="47"/>
      <c r="AV250" s="53"/>
      <c r="AW250" s="46">
        <f>SQRT(AW247*AW247+AW248*AW248+AW249*AW249)</f>
        <v>2.5011740713305759E-2</v>
      </c>
      <c r="AX250" s="47"/>
      <c r="AY250" s="47"/>
      <c r="AZ250" s="47"/>
      <c r="BA250" s="47"/>
      <c r="BB250" s="47"/>
      <c r="BC250" s="46">
        <f t="shared" si="395"/>
        <v>28.264208811488896</v>
      </c>
      <c r="BD250" s="47"/>
      <c r="BE250" s="47"/>
      <c r="BF250" s="47"/>
      <c r="BG250" s="49"/>
    </row>
    <row r="251" spans="46:59" x14ac:dyDescent="0.3">
      <c r="AT251" s="50"/>
      <c r="AU251" s="47"/>
      <c r="AV251" s="53" t="s">
        <v>21</v>
      </c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9"/>
    </row>
    <row r="252" spans="46:59" x14ac:dyDescent="0.3">
      <c r="AT252" s="50"/>
      <c r="AU252" s="47"/>
      <c r="AV252" s="47"/>
      <c r="AW252" s="47">
        <v>2.0952904889344402E-2</v>
      </c>
      <c r="AX252" s="47">
        <v>2.09518759055972E-2</v>
      </c>
      <c r="AY252" s="48">
        <v>2.07651964525371E-4</v>
      </c>
      <c r="AZ252" s="47">
        <v>6.9373740785074606E-2</v>
      </c>
      <c r="BA252" s="47">
        <v>-6.3526048750266004E-2</v>
      </c>
      <c r="BB252" s="47"/>
      <c r="BC252" s="46">
        <f>-(AW247-AW252)/AW252*100</f>
        <v>26.617883621880019</v>
      </c>
      <c r="BD252" s="46">
        <f t="shared" ref="BD252:BD254" si="396">-(AX247-AX252)/AX252*100</f>
        <v>26.614928925917365</v>
      </c>
      <c r="BE252" s="46">
        <f t="shared" ref="BE252:BE254" si="397">-(AY247-AY252)/AY252*100</f>
        <v>68.853739928088771</v>
      </c>
      <c r="BF252" s="46">
        <f t="shared" ref="BF252:BF254" si="398">-(AZ247-AZ252)/AZ252*100</f>
        <v>48.728476855908887</v>
      </c>
      <c r="BG252" s="52">
        <f t="shared" ref="BG252:BG254" si="399">-(BA247-BA252)/BA252*100</f>
        <v>43.706705809290931</v>
      </c>
    </row>
    <row r="253" spans="46:59" x14ac:dyDescent="0.3">
      <c r="AT253" s="50"/>
      <c r="AU253" s="47"/>
      <c r="AV253" s="47"/>
      <c r="AW253" s="47">
        <v>2.0041578247846002E-2</v>
      </c>
      <c r="AX253" s="47">
        <v>1.9928786744002499E-2</v>
      </c>
      <c r="AY253" s="48">
        <v>-2.1232799100934499E-3</v>
      </c>
      <c r="AZ253" s="47">
        <v>4.8794076386507602E-2</v>
      </c>
      <c r="BA253" s="47">
        <v>-5.03865116174518E-2</v>
      </c>
      <c r="BB253" s="47"/>
      <c r="BC253" s="46">
        <f t="shared" ref="BC253:BC255" si="400">-(AW248-AW253)/AW253*100</f>
        <v>29.13616368945841</v>
      </c>
      <c r="BD253" s="46">
        <f t="shared" si="396"/>
        <v>29.710572114406268</v>
      </c>
      <c r="BE253" s="46">
        <f t="shared" si="397"/>
        <v>-10.29200478700861</v>
      </c>
      <c r="BF253" s="46">
        <f t="shared" si="398"/>
        <v>21.270099412104354</v>
      </c>
      <c r="BG253" s="52">
        <f t="shared" si="399"/>
        <v>16.658070082466807</v>
      </c>
    </row>
    <row r="254" spans="46:59" ht="14.5" thickBot="1" x14ac:dyDescent="0.35">
      <c r="AT254" s="55"/>
      <c r="AU254" s="56"/>
      <c r="AV254" s="56"/>
      <c r="AW254" s="56">
        <v>1.9425633145544598E-2</v>
      </c>
      <c r="AX254" s="56">
        <v>1.93911722185275E-2</v>
      </c>
      <c r="AY254" s="56">
        <v>1.1565738613193201E-3</v>
      </c>
      <c r="AZ254" s="56">
        <v>4.6180683331547602E-2</v>
      </c>
      <c r="BA254" s="56">
        <v>-4.8299563549114397E-2</v>
      </c>
      <c r="BB254" s="56"/>
      <c r="BC254" s="57">
        <f t="shared" si="400"/>
        <v>29.515576372983421</v>
      </c>
      <c r="BD254" s="57">
        <f t="shared" si="396"/>
        <v>29.446949561707857</v>
      </c>
      <c r="BE254" s="57">
        <f t="shared" si="397"/>
        <v>52.594333878658681</v>
      </c>
      <c r="BF254" s="57">
        <f t="shared" si="398"/>
        <v>17.797694591422069</v>
      </c>
      <c r="BG254" s="58">
        <f t="shared" si="399"/>
        <v>29.591659171479527</v>
      </c>
    </row>
    <row r="255" spans="46:59" ht="14.5" thickBot="1" x14ac:dyDescent="0.35">
      <c r="AT255" s="41"/>
      <c r="AU255" s="41"/>
      <c r="AV255" s="41"/>
      <c r="AW255" s="46">
        <f>SQRT(AW252*AW252+AW253*AW253+AW254*AW254)</f>
        <v>3.4900491473211774E-2</v>
      </c>
      <c r="AX255" s="41"/>
      <c r="AY255" s="41"/>
      <c r="AZ255" s="41"/>
      <c r="BA255" s="41"/>
      <c r="BB255" s="41"/>
      <c r="BC255" s="57">
        <f t="shared" si="400"/>
        <v>28.334130387522556</v>
      </c>
      <c r="BD255" s="41"/>
      <c r="BE255" s="41"/>
      <c r="BF255" s="41"/>
      <c r="BG255" s="41"/>
    </row>
    <row r="256" spans="46:59" ht="14.5" thickBot="1" x14ac:dyDescent="0.35"/>
    <row r="257" spans="46:59" x14ac:dyDescent="0.3">
      <c r="AT257" s="104" t="s">
        <v>22</v>
      </c>
      <c r="AU257" s="105">
        <v>998</v>
      </c>
      <c r="AV257" s="106" t="s">
        <v>0</v>
      </c>
      <c r="AW257" s="106" t="s">
        <v>9</v>
      </c>
      <c r="AX257" s="106" t="s">
        <v>10</v>
      </c>
      <c r="AY257" s="106" t="s">
        <v>11</v>
      </c>
      <c r="AZ257" s="106" t="s">
        <v>12</v>
      </c>
      <c r="BA257" s="106" t="s">
        <v>13</v>
      </c>
      <c r="BB257" s="107"/>
      <c r="BC257" s="107"/>
      <c r="BD257" s="107"/>
      <c r="BE257" s="107"/>
      <c r="BF257" s="107"/>
      <c r="BG257" s="108"/>
    </row>
    <row r="258" spans="46:59" x14ac:dyDescent="0.3">
      <c r="AT258" s="109" t="s">
        <v>8</v>
      </c>
      <c r="AU258" s="110">
        <v>18</v>
      </c>
      <c r="AV258" s="111"/>
      <c r="AW258" s="111">
        <v>2.0821764233248701E-2</v>
      </c>
      <c r="AX258" s="111">
        <v>2.0820624823184301E-2</v>
      </c>
      <c r="AY258" s="112">
        <v>2.17825060988464E-4</v>
      </c>
      <c r="AZ258" s="111">
        <v>6.9198289760469101E-2</v>
      </c>
      <c r="BA258" s="111">
        <v>-6.3391225532961601E-2</v>
      </c>
      <c r="BB258" s="111"/>
      <c r="BC258" s="111"/>
      <c r="BD258" s="111"/>
      <c r="BE258" s="111"/>
      <c r="BF258" s="111"/>
      <c r="BG258" s="113"/>
    </row>
    <row r="259" spans="46:59" x14ac:dyDescent="0.3">
      <c r="AT259" s="109" t="s">
        <v>6</v>
      </c>
      <c r="AU259" s="110">
        <v>0.01</v>
      </c>
      <c r="AV259" s="111"/>
      <c r="AW259" s="111">
        <v>1.99381717874904E-2</v>
      </c>
      <c r="AX259" s="111">
        <v>1.98312652413449E-2</v>
      </c>
      <c r="AY259" s="112">
        <v>-2.06194402322332E-3</v>
      </c>
      <c r="AZ259" s="111">
        <v>4.87165632219453E-2</v>
      </c>
      <c r="BA259" s="111">
        <v>-5.0283280530383501E-2</v>
      </c>
      <c r="BB259" s="111"/>
      <c r="BC259" s="111"/>
      <c r="BD259" s="111"/>
      <c r="BE259" s="111"/>
      <c r="BF259" s="111"/>
      <c r="BG259" s="113"/>
    </row>
    <row r="260" spans="46:59" x14ac:dyDescent="0.3">
      <c r="AT260" s="109" t="s">
        <v>7</v>
      </c>
      <c r="AU260" s="110">
        <v>0.02</v>
      </c>
      <c r="AV260" s="111"/>
      <c r="AW260" s="111">
        <v>1.95985324383545E-2</v>
      </c>
      <c r="AX260" s="111">
        <v>1.9555544501492501E-2</v>
      </c>
      <c r="AY260" s="111">
        <v>1.2973638608267299E-3</v>
      </c>
      <c r="AZ260" s="111">
        <v>4.61150868576512E-2</v>
      </c>
      <c r="BA260" s="111">
        <v>-4.8237260608725997E-2</v>
      </c>
      <c r="BB260" s="111"/>
      <c r="BC260" s="111"/>
      <c r="BD260" s="111"/>
      <c r="BE260" s="111"/>
      <c r="BF260" s="111"/>
      <c r="BG260" s="113"/>
    </row>
    <row r="261" spans="46:59" ht="14.5" x14ac:dyDescent="0.3">
      <c r="AT261" s="114"/>
      <c r="AU261" s="111"/>
      <c r="AV261" s="110"/>
      <c r="AW261" s="110">
        <f>SQRT(AW258*AW258+AW259*AW259+AW260*AW260)</f>
        <v>3.4859418149901851E-2</v>
      </c>
      <c r="AX261" s="110"/>
      <c r="AY261" s="110"/>
      <c r="AZ261" s="111"/>
      <c r="BA261" s="111"/>
      <c r="BB261" s="111"/>
      <c r="BC261" s="115" t="s">
        <v>20</v>
      </c>
      <c r="BD261" s="115"/>
      <c r="BE261" s="115"/>
      <c r="BF261" s="110"/>
      <c r="BG261" s="116"/>
    </row>
    <row r="262" spans="46:59" x14ac:dyDescent="0.3">
      <c r="AT262" s="114"/>
      <c r="AU262" s="111"/>
      <c r="AV262" s="117" t="s">
        <v>14</v>
      </c>
      <c r="AW262" s="117"/>
      <c r="AX262" s="117"/>
      <c r="AY262" s="117"/>
      <c r="AZ262" s="117"/>
      <c r="BA262" s="117"/>
      <c r="BB262" s="111"/>
      <c r="BC262" s="117" t="s">
        <v>1</v>
      </c>
      <c r="BD262" s="117" t="s">
        <v>2</v>
      </c>
      <c r="BE262" s="117" t="s">
        <v>3</v>
      </c>
      <c r="BF262" s="117" t="s">
        <v>4</v>
      </c>
      <c r="BG262" s="118" t="s">
        <v>5</v>
      </c>
    </row>
    <row r="263" spans="46:59" x14ac:dyDescent="0.3">
      <c r="AT263" s="114"/>
      <c r="AU263" s="111"/>
      <c r="AV263" s="111"/>
      <c r="AW263" s="111">
        <v>1.5143554663025501E-2</v>
      </c>
      <c r="AX263" s="111">
        <v>1.51433608250573E-2</v>
      </c>
      <c r="AY263" s="112">
        <v>7.6620846793424899E-5</v>
      </c>
      <c r="AZ263" s="111">
        <v>3.9495814818914697E-2</v>
      </c>
      <c r="BA263" s="111">
        <v>-4.1197515482895297E-2</v>
      </c>
      <c r="BB263" s="111"/>
      <c r="BC263" s="110">
        <f>(AW258-AW263)/AW258*100</f>
        <v>27.270549731593334</v>
      </c>
      <c r="BD263" s="110">
        <f t="shared" ref="BD263:BD265" si="401">(AX258-AX263)/AX258*100</f>
        <v>27.267500597797728</v>
      </c>
      <c r="BE263" s="110">
        <f t="shared" ref="BE263:BE265" si="402">(AY258-AY263)/AY258*100</f>
        <v>64.824595275801286</v>
      </c>
      <c r="BF263" s="110">
        <f t="shared" ref="BF263:BF265" si="403">(AZ258-AZ263)/AZ258*100</f>
        <v>42.923712485337369</v>
      </c>
      <c r="BG263" s="116">
        <f t="shared" ref="BG263:BG265" si="404">(BA258-BA263)/BA258*100</f>
        <v>35.010697243147973</v>
      </c>
    </row>
    <row r="264" spans="46:59" x14ac:dyDescent="0.3">
      <c r="AT264" s="114"/>
      <c r="AU264" s="111"/>
      <c r="AV264" s="111"/>
      <c r="AW264" s="111">
        <v>1.3539662803817999E-2</v>
      </c>
      <c r="AX264" s="111">
        <v>1.3362349836054201E-2</v>
      </c>
      <c r="AY264" s="112">
        <v>-2.1840502970391401E-3</v>
      </c>
      <c r="AZ264" s="111">
        <v>3.7972394571802001E-2</v>
      </c>
      <c r="BA264" s="111">
        <v>-3.6968555924360602E-2</v>
      </c>
      <c r="BB264" s="111"/>
      <c r="BC264" s="110">
        <f t="shared" ref="BC264:BC266" si="405">(AW259-AW264)/AW259*100</f>
        <v>32.091753706761374</v>
      </c>
      <c r="BD264" s="110">
        <f t="shared" si="401"/>
        <v>32.619781575025698</v>
      </c>
      <c r="BE264" s="110">
        <f t="shared" si="402"/>
        <v>-5.9219005191488341</v>
      </c>
      <c r="BF264" s="110">
        <f t="shared" si="403"/>
        <v>22.054447070074485</v>
      </c>
      <c r="BG264" s="116">
        <f t="shared" si="404"/>
        <v>26.479427089045078</v>
      </c>
    </row>
    <row r="265" spans="46:59" x14ac:dyDescent="0.3">
      <c r="AT265" s="114"/>
      <c r="AU265" s="111"/>
      <c r="AV265" s="111"/>
      <c r="AW265" s="111">
        <v>1.40406213732238E-2</v>
      </c>
      <c r="AX265" s="111">
        <v>1.4024435271332699E-2</v>
      </c>
      <c r="AY265" s="112">
        <v>6.73990998774998E-4</v>
      </c>
      <c r="AZ265" s="111">
        <v>4.2057543896243797E-2</v>
      </c>
      <c r="BA265" s="111">
        <v>-3.1190619132834101E-2</v>
      </c>
      <c r="BB265" s="111"/>
      <c r="BC265" s="110">
        <f t="shared" si="405"/>
        <v>28.358812490744555</v>
      </c>
      <c r="BD265" s="110">
        <f t="shared" si="401"/>
        <v>28.284097278588494</v>
      </c>
      <c r="BE265" s="110">
        <f t="shared" si="402"/>
        <v>48.049192741849225</v>
      </c>
      <c r="BF265" s="110">
        <f t="shared" si="403"/>
        <v>8.798732124114375</v>
      </c>
      <c r="BG265" s="116">
        <f t="shared" si="404"/>
        <v>35.339157449600698</v>
      </c>
    </row>
    <row r="266" spans="46:59" x14ac:dyDescent="0.3">
      <c r="AT266" s="114"/>
      <c r="AU266" s="111"/>
      <c r="AV266" s="117"/>
      <c r="AW266" s="110">
        <f>SQRT(AW263*AW263+AW264*AW264+AW265*AW265)</f>
        <v>2.4693901377047797E-2</v>
      </c>
      <c r="AX266" s="111"/>
      <c r="AY266" s="111"/>
      <c r="AZ266" s="111"/>
      <c r="BA266" s="111"/>
      <c r="BB266" s="111"/>
      <c r="BC266" s="110">
        <f t="shared" si="405"/>
        <v>29.161464282451533</v>
      </c>
      <c r="BD266" s="111"/>
      <c r="BE266" s="111"/>
      <c r="BF266" s="111"/>
      <c r="BG266" s="113"/>
    </row>
    <row r="267" spans="46:59" x14ac:dyDescent="0.3">
      <c r="AT267" s="114"/>
      <c r="AU267" s="111"/>
      <c r="AV267" s="117" t="s">
        <v>21</v>
      </c>
      <c r="AW267" s="111"/>
      <c r="AX267" s="111"/>
      <c r="AY267" s="111"/>
      <c r="AZ267" s="111"/>
      <c r="BA267" s="111"/>
      <c r="BB267" s="111"/>
      <c r="BC267" s="111"/>
      <c r="BD267" s="111"/>
      <c r="BE267" s="111"/>
      <c r="BF267" s="111"/>
      <c r="BG267" s="113"/>
    </row>
    <row r="268" spans="46:59" x14ac:dyDescent="0.3">
      <c r="AT268" s="114"/>
      <c r="AU268" s="111"/>
      <c r="AV268" s="111"/>
      <c r="AW268" s="111">
        <v>2.0844633525724601E-2</v>
      </c>
      <c r="AX268" s="111">
        <v>2.08434827513914E-2</v>
      </c>
      <c r="AY268" s="112">
        <v>2.19028797676571E-4</v>
      </c>
      <c r="AZ268" s="111">
        <v>6.9373740785074606E-2</v>
      </c>
      <c r="BA268" s="111">
        <v>-6.3526048750266004E-2</v>
      </c>
      <c r="BB268" s="111"/>
      <c r="BC268" s="110">
        <f>-(AW263-AW268)/AW268*100</f>
        <v>27.350343462087416</v>
      </c>
      <c r="BD268" s="110">
        <f t="shared" ref="BD268:BD270" si="406">-(AX263-AX268)/AX268*100</f>
        <v>27.347262424047585</v>
      </c>
      <c r="BE268" s="110">
        <f t="shared" ref="BE268:BE270" si="407">-(AY263-AY268)/AY268*100</f>
        <v>65.017911979516441</v>
      </c>
      <c r="BF268" s="110">
        <f t="shared" ref="BF268:BF270" si="408">-(AZ263-AZ268)/AZ268*100</f>
        <v>43.068062393700394</v>
      </c>
      <c r="BG268" s="116">
        <f t="shared" ref="BG268:BG270" si="409">-(BA263-BA268)/BA268*100</f>
        <v>35.148625967827421</v>
      </c>
    </row>
    <row r="269" spans="46:59" x14ac:dyDescent="0.3">
      <c r="AT269" s="114"/>
      <c r="AU269" s="111"/>
      <c r="AV269" s="111"/>
      <c r="AW269" s="111">
        <v>1.9956371618290902E-2</v>
      </c>
      <c r="AX269" s="111">
        <v>1.9849442023437001E-2</v>
      </c>
      <c r="AY269" s="112">
        <v>-2.06310918895231E-3</v>
      </c>
      <c r="AZ269" s="111">
        <v>4.8794076386507602E-2</v>
      </c>
      <c r="BA269" s="111">
        <v>-5.03865116174518E-2</v>
      </c>
      <c r="BB269" s="111"/>
      <c r="BC269" s="110">
        <f t="shared" ref="BC269:BC271" si="410">-(AW264-AW269)/AW269*100</f>
        <v>32.153684733910765</v>
      </c>
      <c r="BD269" s="110">
        <f t="shared" si="406"/>
        <v>32.681483840821521</v>
      </c>
      <c r="BE269" s="110">
        <f t="shared" si="407"/>
        <v>-5.8620798518301669</v>
      </c>
      <c r="BF269" s="110">
        <f t="shared" si="408"/>
        <v>22.178269609993031</v>
      </c>
      <c r="BG269" s="116">
        <f t="shared" si="409"/>
        <v>26.630054874534665</v>
      </c>
    </row>
    <row r="270" spans="46:59" ht="14.5" thickBot="1" x14ac:dyDescent="0.35">
      <c r="AT270" s="119"/>
      <c r="AU270" s="120"/>
      <c r="AV270" s="120"/>
      <c r="AW270" s="120">
        <v>1.9616125619921501E-2</v>
      </c>
      <c r="AX270" s="120">
        <v>1.95731667875578E-2</v>
      </c>
      <c r="AY270" s="120">
        <v>1.29750770440248E-3</v>
      </c>
      <c r="AZ270" s="120">
        <v>4.6180683331547602E-2</v>
      </c>
      <c r="BA270" s="120">
        <v>-4.8299563549114397E-2</v>
      </c>
      <c r="BB270" s="120"/>
      <c r="BC270" s="121">
        <f t="shared" si="410"/>
        <v>28.423065567215776</v>
      </c>
      <c r="BD270" s="121">
        <f t="shared" si="406"/>
        <v>28.348665172323052</v>
      </c>
      <c r="BE270" s="121">
        <f t="shared" si="407"/>
        <v>48.054952083280298</v>
      </c>
      <c r="BF270" s="121">
        <f t="shared" si="408"/>
        <v>8.9282772316345245</v>
      </c>
      <c r="BG270" s="122">
        <f t="shared" si="409"/>
        <v>35.422565255445257</v>
      </c>
    </row>
    <row r="271" spans="46:59" ht="14.5" thickBot="1" x14ac:dyDescent="0.35">
      <c r="AT271" s="105"/>
      <c r="AU271" s="105"/>
      <c r="AV271" s="105"/>
      <c r="AW271" s="110">
        <f>SQRT(AW268*AW268+AW269*AW269+AW270*AW270)</f>
        <v>3.4893379018456058E-2</v>
      </c>
      <c r="AX271" s="105"/>
      <c r="AY271" s="105"/>
      <c r="AZ271" s="105"/>
      <c r="BA271" s="105"/>
      <c r="BB271" s="105"/>
      <c r="BC271" s="121">
        <f t="shared" si="410"/>
        <v>29.23040968893692</v>
      </c>
      <c r="BD271" s="105"/>
      <c r="BE271" s="105"/>
      <c r="BF271" s="105"/>
      <c r="BG271" s="105"/>
    </row>
    <row r="272" spans="46:59" ht="14.5" thickBot="1" x14ac:dyDescent="0.35"/>
    <row r="273" spans="49:59" x14ac:dyDescent="0.3">
      <c r="AW273" s="106" t="s">
        <v>13</v>
      </c>
      <c r="AX273" s="106" t="s">
        <v>12</v>
      </c>
      <c r="AY273" s="106" t="s">
        <v>11</v>
      </c>
      <c r="AZ273" s="106" t="s">
        <v>10</v>
      </c>
      <c r="BA273" s="106" t="s">
        <v>9</v>
      </c>
      <c r="BC273" s="106" t="s">
        <v>13</v>
      </c>
      <c r="BD273" s="106" t="s">
        <v>12</v>
      </c>
      <c r="BE273" s="106" t="s">
        <v>11</v>
      </c>
      <c r="BF273" s="106" t="s">
        <v>10</v>
      </c>
      <c r="BG273" s="106" t="s">
        <v>9</v>
      </c>
    </row>
    <row r="274" spans="49:59" x14ac:dyDescent="0.3">
      <c r="AW274" s="111">
        <v>-6.3526048750266004E-2</v>
      </c>
      <c r="AX274" s="111">
        <v>6.9373740785074606E-2</v>
      </c>
      <c r="AY274" s="112">
        <v>2.19028797676571E-4</v>
      </c>
      <c r="AZ274" s="111">
        <v>2.08434827513914E-2</v>
      </c>
      <c r="BA274" s="111">
        <v>2.0844633525724601E-2</v>
      </c>
      <c r="BC274" s="79">
        <f>AW274*100</f>
        <v>-6.3526048750266</v>
      </c>
      <c r="BD274" s="79">
        <f t="shared" ref="BD274:BG281" si="411">AX274*100</f>
        <v>6.9373740785074602</v>
      </c>
      <c r="BE274" s="79">
        <f t="shared" si="411"/>
        <v>2.1902879767657101E-2</v>
      </c>
      <c r="BF274" s="79">
        <f t="shared" si="411"/>
        <v>2.0843482751391402</v>
      </c>
      <c r="BG274" s="79">
        <f t="shared" si="411"/>
        <v>2.0844633525724601</v>
      </c>
    </row>
    <row r="275" spans="49:59" x14ac:dyDescent="0.3">
      <c r="AW275" s="111">
        <v>-5.03865116174518E-2</v>
      </c>
      <c r="AX275" s="111">
        <v>4.8794076386507602E-2</v>
      </c>
      <c r="AY275" s="112">
        <v>-2.06310918895231E-3</v>
      </c>
      <c r="AZ275" s="111">
        <v>1.9849442023437001E-2</v>
      </c>
      <c r="BA275" s="111">
        <v>1.9956371618290902E-2</v>
      </c>
      <c r="BC275" s="79">
        <f t="shared" ref="BC275:BC281" si="412">AW275*100</f>
        <v>-5.0386511617451797</v>
      </c>
      <c r="BD275" s="79">
        <f t="shared" si="411"/>
        <v>4.8794076386507603</v>
      </c>
      <c r="BE275" s="79">
        <f t="shared" si="411"/>
        <v>-0.20631091889523101</v>
      </c>
      <c r="BF275" s="79">
        <f t="shared" si="411"/>
        <v>1.9849442023437001</v>
      </c>
      <c r="BG275" s="79">
        <f t="shared" si="411"/>
        <v>1.9956371618290902</v>
      </c>
    </row>
    <row r="276" spans="49:59" ht="14.5" thickBot="1" x14ac:dyDescent="0.35">
      <c r="AW276" s="111">
        <v>-4.8299563549114397E-2</v>
      </c>
      <c r="AX276" s="120">
        <v>4.6180683331547602E-2</v>
      </c>
      <c r="AY276" s="120">
        <v>1.29750770440248E-3</v>
      </c>
      <c r="AZ276" s="120">
        <v>1.95731667875578E-2</v>
      </c>
      <c r="BA276" s="120">
        <v>1.9616125619921501E-2</v>
      </c>
      <c r="BC276" s="79">
        <f t="shared" si="412"/>
        <v>-4.8299563549114399</v>
      </c>
      <c r="BD276" s="79">
        <f t="shared" si="411"/>
        <v>4.6180683331547598</v>
      </c>
      <c r="BE276" s="79">
        <f t="shared" ref="BE276:BE281" si="413">AY276*100</f>
        <v>0.12975077044024799</v>
      </c>
      <c r="BF276" s="79">
        <f t="shared" ref="BF276:BF281" si="414">AZ276*100</f>
        <v>1.9573166787557801</v>
      </c>
      <c r="BG276" s="79">
        <f t="shared" ref="BG276:BG281" si="415">BA276*100</f>
        <v>1.9616125619921501</v>
      </c>
    </row>
    <row r="277" spans="49:59" x14ac:dyDescent="0.3">
      <c r="BA277" s="110">
        <f>SQRT(BA274*BA274+BA275*BA275+BA276*BA276)</f>
        <v>3.4893379018456058E-2</v>
      </c>
      <c r="BC277" s="79"/>
      <c r="BD277" s="79"/>
      <c r="BE277" s="79"/>
      <c r="BF277" s="79"/>
      <c r="BG277" s="79"/>
    </row>
    <row r="278" spans="49:59" x14ac:dyDescent="0.3">
      <c r="BC278" s="79"/>
      <c r="BD278" s="79"/>
      <c r="BE278" s="79"/>
      <c r="BF278" s="79"/>
      <c r="BG278" s="79"/>
    </row>
    <row r="279" spans="49:59" x14ac:dyDescent="0.3">
      <c r="AW279" s="111">
        <v>-4.1197515482895297E-2</v>
      </c>
      <c r="AX279" s="111">
        <v>3.9495814818914697E-2</v>
      </c>
      <c r="AY279" s="112">
        <v>7.6620846793424899E-5</v>
      </c>
      <c r="AZ279" s="111">
        <v>1.51433608250573E-2</v>
      </c>
      <c r="BA279" s="111">
        <v>1.5143554663025501E-2</v>
      </c>
      <c r="BC279" s="79">
        <f t="shared" si="412"/>
        <v>-4.1197515482895302</v>
      </c>
      <c r="BD279" s="79">
        <f t="shared" si="411"/>
        <v>3.9495814818914696</v>
      </c>
      <c r="BE279" s="79">
        <f t="shared" si="413"/>
        <v>7.6620846793424898E-3</v>
      </c>
      <c r="BF279" s="79">
        <f t="shared" si="414"/>
        <v>1.5143360825057299</v>
      </c>
      <c r="BG279" s="79">
        <f t="shared" si="415"/>
        <v>1.51435546630255</v>
      </c>
    </row>
    <row r="280" spans="49:59" x14ac:dyDescent="0.3">
      <c r="AW280" s="111">
        <v>-3.6968555924360602E-2</v>
      </c>
      <c r="AX280" s="111">
        <v>3.7972394571802001E-2</v>
      </c>
      <c r="AY280" s="112">
        <v>-2.1840502970391401E-3</v>
      </c>
      <c r="AZ280" s="111">
        <v>1.3362349836054201E-2</v>
      </c>
      <c r="BA280" s="111">
        <v>1.3539662803817999E-2</v>
      </c>
      <c r="BC280" s="79">
        <f t="shared" si="412"/>
        <v>-3.6968555924360604</v>
      </c>
      <c r="BD280" s="79">
        <f t="shared" si="411"/>
        <v>3.7972394571802002</v>
      </c>
      <c r="BE280" s="79">
        <f t="shared" si="413"/>
        <v>-0.21840502970391401</v>
      </c>
      <c r="BF280" s="79">
        <f t="shared" si="414"/>
        <v>1.3362349836054201</v>
      </c>
      <c r="BG280" s="79">
        <f t="shared" si="415"/>
        <v>1.3539662803818</v>
      </c>
    </row>
    <row r="281" spans="49:59" x14ac:dyDescent="0.3">
      <c r="AW281" s="111">
        <v>-3.1190619132834101E-2</v>
      </c>
      <c r="AX281" s="111">
        <v>4.2057543896243797E-2</v>
      </c>
      <c r="AY281" s="112">
        <v>6.73990998774998E-4</v>
      </c>
      <c r="AZ281" s="111">
        <v>1.4024435271332699E-2</v>
      </c>
      <c r="BA281" s="111">
        <v>1.40406213732238E-2</v>
      </c>
      <c r="BC281" s="79">
        <f t="shared" si="412"/>
        <v>-3.1190619132834101</v>
      </c>
      <c r="BD281" s="79">
        <f t="shared" si="411"/>
        <v>4.2057543896243796</v>
      </c>
      <c r="BE281" s="79">
        <f t="shared" si="413"/>
        <v>6.7399099877499799E-2</v>
      </c>
      <c r="BF281" s="79">
        <f t="shared" si="414"/>
        <v>1.40244352713327</v>
      </c>
      <c r="BG281" s="79">
        <f t="shared" si="415"/>
        <v>1.4040621373223801</v>
      </c>
    </row>
    <row r="282" spans="49:59" x14ac:dyDescent="0.3">
      <c r="BA282" s="110">
        <f>SQRT(BA279*BA279+BA280*BA280+BA281*BA281)</f>
        <v>2.4693901377047797E-2</v>
      </c>
    </row>
  </sheetData>
  <mergeCells count="2">
    <mergeCell ref="J50:L50"/>
    <mergeCell ref="J65:L6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70"/>
  <sheetViews>
    <sheetView topLeftCell="BK121" zoomScale="110" zoomScaleNormal="110" workbookViewId="0">
      <selection activeCell="BK122" sqref="BK122:BX136"/>
    </sheetView>
  </sheetViews>
  <sheetFormatPr defaultRowHeight="14" x14ac:dyDescent="0.3"/>
  <sheetData>
    <row r="1" spans="1:16" x14ac:dyDescent="0.3">
      <c r="C1" s="2" t="s">
        <v>22</v>
      </c>
      <c r="D1">
        <v>213449.3</v>
      </c>
      <c r="E1" s="4" t="s">
        <v>0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3"/>
      <c r="L1" s="3"/>
      <c r="M1" s="3"/>
      <c r="N1" s="3"/>
      <c r="O1" s="3"/>
      <c r="P1" s="5"/>
    </row>
    <row r="2" spans="1:16" x14ac:dyDescent="0.3">
      <c r="C2" s="6" t="s">
        <v>8</v>
      </c>
      <c r="D2" s="7">
        <v>8</v>
      </c>
      <c r="E2" s="8"/>
      <c r="F2" s="8">
        <v>9.7559662182867699E-2</v>
      </c>
      <c r="G2" s="8">
        <v>9.7479417956174305E-2</v>
      </c>
      <c r="H2" s="8">
        <v>3.9561041645475997E-3</v>
      </c>
      <c r="I2" s="8">
        <v>0.24568077409372999</v>
      </c>
      <c r="J2" s="8">
        <v>-0.21313839795294001</v>
      </c>
      <c r="K2" s="8"/>
      <c r="L2" s="8"/>
      <c r="M2" s="8"/>
      <c r="N2" s="8"/>
      <c r="O2" s="8"/>
      <c r="P2" s="9"/>
    </row>
    <row r="3" spans="1:16" x14ac:dyDescent="0.3">
      <c r="A3" s="85" t="s">
        <v>6</v>
      </c>
      <c r="B3" s="86">
        <v>0.01</v>
      </c>
      <c r="C3" s="6" t="s">
        <v>6</v>
      </c>
      <c r="D3" s="7">
        <v>0.1</v>
      </c>
      <c r="E3" s="8"/>
      <c r="F3" s="8">
        <v>9.9497500700112207E-2</v>
      </c>
      <c r="G3" s="8">
        <v>9.9490657730750401E-2</v>
      </c>
      <c r="H3" s="8">
        <v>-1.1669061108385899E-3</v>
      </c>
      <c r="I3" s="8">
        <v>0.25470860542588702</v>
      </c>
      <c r="J3" s="8">
        <v>-0.26748106342472799</v>
      </c>
      <c r="K3" s="8"/>
      <c r="L3" s="8"/>
      <c r="M3" s="8"/>
      <c r="N3" s="8"/>
      <c r="O3" s="8"/>
      <c r="P3" s="9"/>
    </row>
    <row r="4" spans="1:16" x14ac:dyDescent="0.3">
      <c r="A4" s="85" t="s">
        <v>7</v>
      </c>
      <c r="B4" s="86">
        <v>0.01</v>
      </c>
      <c r="C4" s="6" t="s">
        <v>7</v>
      </c>
      <c r="D4" s="7">
        <v>0.1</v>
      </c>
      <c r="E4" s="8"/>
      <c r="F4" s="8">
        <v>0.100965220770961</v>
      </c>
      <c r="G4" s="8">
        <v>0.100956602144884</v>
      </c>
      <c r="H4" s="8">
        <v>1.31920001836842E-3</v>
      </c>
      <c r="I4" s="8">
        <v>0.27706084989329199</v>
      </c>
      <c r="J4" s="8">
        <v>-0.258227103878852</v>
      </c>
      <c r="K4" s="8"/>
      <c r="L4" s="8"/>
      <c r="M4" s="8"/>
      <c r="N4" s="8"/>
      <c r="O4" s="8"/>
      <c r="P4" s="9"/>
    </row>
    <row r="5" spans="1:16" ht="14.5" x14ac:dyDescent="0.3">
      <c r="C5" s="11"/>
      <c r="D5" s="8"/>
      <c r="E5" s="7"/>
      <c r="F5" s="7">
        <f>SQRT(F2*F2+F3*F3+F4*F4)</f>
        <v>0.17208026073937996</v>
      </c>
      <c r="G5" s="7"/>
      <c r="H5" s="7"/>
      <c r="I5" s="8"/>
      <c r="J5" s="8"/>
      <c r="K5" s="8"/>
      <c r="L5" s="18" t="s">
        <v>20</v>
      </c>
      <c r="M5" s="18"/>
      <c r="N5" s="18"/>
      <c r="O5" s="7"/>
      <c r="P5" s="10"/>
    </row>
    <row r="6" spans="1:16" x14ac:dyDescent="0.3">
      <c r="C6" s="11"/>
      <c r="D6" s="8"/>
      <c r="E6" s="12" t="s">
        <v>14</v>
      </c>
      <c r="F6" s="12"/>
      <c r="G6" s="12"/>
      <c r="H6" s="12"/>
      <c r="I6" s="12"/>
      <c r="J6" s="12"/>
      <c r="K6" s="8"/>
      <c r="L6" s="12" t="s">
        <v>1</v>
      </c>
      <c r="M6" s="12" t="s">
        <v>2</v>
      </c>
      <c r="N6" s="12" t="s">
        <v>3</v>
      </c>
      <c r="O6" s="12" t="s">
        <v>4</v>
      </c>
      <c r="P6" s="13" t="s">
        <v>5</v>
      </c>
    </row>
    <row r="7" spans="1:16" x14ac:dyDescent="0.3">
      <c r="C7" s="11"/>
      <c r="D7" s="8"/>
      <c r="E7" s="8"/>
      <c r="F7" s="8">
        <v>8.5531031748975098E-2</v>
      </c>
      <c r="G7" s="8">
        <v>8.5521958531846506E-2</v>
      </c>
      <c r="H7" s="8">
        <v>-1.2457932899561E-3</v>
      </c>
      <c r="I7" s="8">
        <v>0.203143414264258</v>
      </c>
      <c r="J7" s="8">
        <v>-0.219562161458634</v>
      </c>
      <c r="K7" s="8"/>
      <c r="L7" s="7">
        <f>(F2-F7)/F2*100</f>
        <v>12.329512182346331</v>
      </c>
      <c r="M7" s="7">
        <f t="shared" ref="M7:P9" si="0">(G2-G7)/G2*100</f>
        <v>12.266650411991323</v>
      </c>
      <c r="N7" s="7">
        <f t="shared" si="0"/>
        <v>131.49040667635109</v>
      </c>
      <c r="O7" s="7">
        <f t="shared" si="0"/>
        <v>17.314077581521907</v>
      </c>
      <c r="P7" s="10">
        <f t="shared" si="0"/>
        <v>-3.0138931170498537</v>
      </c>
    </row>
    <row r="8" spans="1:16" x14ac:dyDescent="0.3">
      <c r="C8" s="11"/>
      <c r="D8" s="8"/>
      <c r="E8" s="8"/>
      <c r="F8" s="8">
        <v>9.162099114543E-2</v>
      </c>
      <c r="G8" s="8">
        <v>9.1478585795984904E-2</v>
      </c>
      <c r="H8" s="8">
        <v>-5.1063058307930101E-3</v>
      </c>
      <c r="I8" s="8">
        <v>0.27917614904277199</v>
      </c>
      <c r="J8" s="8">
        <v>-0.30261430906530301</v>
      </c>
      <c r="K8" s="8"/>
      <c r="L8" s="7">
        <f t="shared" ref="L8:L10" si="1">(F3-F8)/F3*100</f>
        <v>7.9162888507342419</v>
      </c>
      <c r="M8" s="7">
        <f t="shared" si="0"/>
        <v>8.0530897247140611</v>
      </c>
      <c r="N8" s="7">
        <f t="shared" si="0"/>
        <v>-337.5935461614298</v>
      </c>
      <c r="O8" s="7">
        <f t="shared" si="0"/>
        <v>-9.6060922543130669</v>
      </c>
      <c r="P8" s="10">
        <f t="shared" si="0"/>
        <v>-13.134853432516685</v>
      </c>
    </row>
    <row r="9" spans="1:16" x14ac:dyDescent="0.3">
      <c r="C9" s="11"/>
      <c r="D9" s="8"/>
      <c r="E9" s="8"/>
      <c r="F9" s="8">
        <v>9.1458957727357598E-2</v>
      </c>
      <c r="G9" s="8">
        <v>9.1457345772569795E-2</v>
      </c>
      <c r="H9" s="8">
        <v>-5.4300350935855698E-4</v>
      </c>
      <c r="I9" s="8">
        <v>0.20331117294057399</v>
      </c>
      <c r="J9" s="8">
        <v>-0.28299644041784</v>
      </c>
      <c r="K9" s="8"/>
      <c r="L9" s="7">
        <f t="shared" si="1"/>
        <v>9.4153838034666428</v>
      </c>
      <c r="M9" s="7">
        <f t="shared" si="0"/>
        <v>9.4092473107223942</v>
      </c>
      <c r="N9" s="7">
        <f t="shared" si="0"/>
        <v>141.16157533337065</v>
      </c>
      <c r="O9" s="7">
        <f t="shared" si="0"/>
        <v>26.618584683156122</v>
      </c>
      <c r="P9" s="10">
        <f t="shared" si="0"/>
        <v>-9.5920746377609536</v>
      </c>
    </row>
    <row r="10" spans="1:16" x14ac:dyDescent="0.3">
      <c r="C10" s="11"/>
      <c r="D10" s="8"/>
      <c r="E10" s="12"/>
      <c r="F10" s="7">
        <f>SQRT(F7*F7+F8*F8+F9*F9)</f>
        <v>0.15516025379938553</v>
      </c>
      <c r="G10" s="8"/>
      <c r="H10" s="8"/>
      <c r="I10" s="8"/>
      <c r="J10" s="8"/>
      <c r="K10" s="8"/>
      <c r="L10" s="7">
        <f t="shared" si="1"/>
        <v>9.8326251176596138</v>
      </c>
      <c r="M10" s="8"/>
      <c r="N10" s="8"/>
      <c r="O10" s="8"/>
      <c r="P10" s="9"/>
    </row>
    <row r="11" spans="1:16" x14ac:dyDescent="0.3">
      <c r="C11" s="11"/>
      <c r="D11" s="8"/>
      <c r="E11" s="12" t="s">
        <v>21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9"/>
    </row>
    <row r="12" spans="1:16" x14ac:dyDescent="0.3">
      <c r="C12" s="11"/>
      <c r="D12" s="8"/>
      <c r="E12" s="8"/>
      <c r="F12" s="8">
        <v>9.9801573825934603E-2</v>
      </c>
      <c r="G12" s="8">
        <v>9.9721796596585199E-2</v>
      </c>
      <c r="H12" s="8">
        <v>3.9896643571545E-3</v>
      </c>
      <c r="I12" s="8">
        <v>0.25388413339139498</v>
      </c>
      <c r="J12" s="8">
        <v>-0.22321840715876401</v>
      </c>
      <c r="K12" s="8"/>
      <c r="L12" s="7">
        <f>-(F7-F12)/F12*100</f>
        <v>14.29891486666229</v>
      </c>
      <c r="M12" s="7">
        <f t="shared" ref="M12:P14" si="2">-(G7-G12)/G12*100</f>
        <v>14.239452706796643</v>
      </c>
      <c r="N12" s="7">
        <f t="shared" si="2"/>
        <v>131.22551619466611</v>
      </c>
      <c r="O12" s="7">
        <f t="shared" si="2"/>
        <v>19.985777941039608</v>
      </c>
      <c r="P12" s="10">
        <f t="shared" si="2"/>
        <v>1.6379678301035043</v>
      </c>
    </row>
    <row r="13" spans="1:16" x14ac:dyDescent="0.3">
      <c r="C13" s="11"/>
      <c r="D13" s="8"/>
      <c r="E13" s="8"/>
      <c r="F13" s="8">
        <v>0.101919012870057</v>
      </c>
      <c r="G13" s="8">
        <v>0.101912312145493</v>
      </c>
      <c r="H13" s="8">
        <v>-1.16868197836453E-3</v>
      </c>
      <c r="I13" s="8">
        <v>0.26387783185687103</v>
      </c>
      <c r="J13" s="8">
        <v>-0.28009038805895498</v>
      </c>
      <c r="K13" s="8"/>
      <c r="L13" s="7">
        <f t="shared" ref="L13:L14" si="3">-(F8-F13)/F13*100</f>
        <v>10.104122316958271</v>
      </c>
      <c r="M13" s="7">
        <f t="shared" si="2"/>
        <v>10.237944886004156</v>
      </c>
      <c r="N13" s="7">
        <f t="shared" si="2"/>
        <v>-336.92860207691797</v>
      </c>
      <c r="O13" s="7">
        <f t="shared" si="2"/>
        <v>-5.7974999560398341</v>
      </c>
      <c r="P13" s="10">
        <f t="shared" si="2"/>
        <v>-8.0416615373488209</v>
      </c>
    </row>
    <row r="14" spans="1:16" ht="14.5" thickBot="1" x14ac:dyDescent="0.35">
      <c r="C14" s="14"/>
      <c r="D14" s="15"/>
      <c r="E14" s="15"/>
      <c r="F14" s="15">
        <v>0.103484712066053</v>
      </c>
      <c r="G14" s="15">
        <v>0.10347677004572201</v>
      </c>
      <c r="H14" s="15">
        <v>1.2820656374328201E-3</v>
      </c>
      <c r="I14" s="15">
        <v>0.28930271230465399</v>
      </c>
      <c r="J14" s="15">
        <v>-0.27315729632934899</v>
      </c>
      <c r="K14" s="15"/>
      <c r="L14" s="16">
        <f t="shared" si="3"/>
        <v>11.620802820632594</v>
      </c>
      <c r="M14" s="16">
        <f t="shared" si="2"/>
        <v>11.615577358900298</v>
      </c>
      <c r="N14" s="16">
        <f t="shared" si="2"/>
        <v>142.35379948610552</v>
      </c>
      <c r="O14" s="16">
        <f t="shared" si="2"/>
        <v>29.723723873534059</v>
      </c>
      <c r="P14" s="17">
        <f t="shared" si="2"/>
        <v>-3.6020066901774581</v>
      </c>
    </row>
    <row r="15" spans="1:16" ht="14.5" thickBot="1" x14ac:dyDescent="0.35"/>
    <row r="16" spans="1:16" x14ac:dyDescent="0.3">
      <c r="C16" s="2" t="s">
        <v>22</v>
      </c>
      <c r="D16">
        <v>212789.1</v>
      </c>
      <c r="E16" s="4" t="s">
        <v>0</v>
      </c>
      <c r="F16" s="4" t="s">
        <v>9</v>
      </c>
      <c r="G16" s="4" t="s">
        <v>10</v>
      </c>
      <c r="H16" s="4" t="s">
        <v>11</v>
      </c>
      <c r="I16" s="4" t="s">
        <v>12</v>
      </c>
      <c r="J16" s="4" t="s">
        <v>13</v>
      </c>
      <c r="K16" s="3"/>
      <c r="L16" s="3"/>
      <c r="M16" s="3"/>
      <c r="N16" s="3"/>
      <c r="O16" s="3"/>
      <c r="P16" s="5"/>
    </row>
    <row r="17" spans="3:16" x14ac:dyDescent="0.3">
      <c r="C17" s="6" t="s">
        <v>8</v>
      </c>
      <c r="D17" s="7">
        <v>8</v>
      </c>
      <c r="E17" s="8"/>
      <c r="F17" s="8">
        <v>0.104507160272944</v>
      </c>
      <c r="G17" s="8">
        <v>0.104460012266504</v>
      </c>
      <c r="H17" s="8">
        <v>3.1388509994500599E-3</v>
      </c>
      <c r="I17" s="8">
        <v>0.32140595723933801</v>
      </c>
      <c r="J17" s="8">
        <v>-0.27718897102337497</v>
      </c>
      <c r="K17" s="8"/>
      <c r="L17" s="8"/>
      <c r="M17" s="8"/>
      <c r="N17" s="8"/>
      <c r="O17" s="8"/>
      <c r="P17" s="9"/>
    </row>
    <row r="18" spans="3:16" x14ac:dyDescent="0.3">
      <c r="C18" s="6" t="s">
        <v>6</v>
      </c>
      <c r="D18" s="7">
        <v>0.1</v>
      </c>
      <c r="E18" s="8"/>
      <c r="F18" s="8">
        <v>9.0820375060804898E-2</v>
      </c>
      <c r="G18" s="8">
        <v>9.0722501717168599E-2</v>
      </c>
      <c r="H18" s="8">
        <v>4.2152352678825802E-3</v>
      </c>
      <c r="I18" s="8">
        <v>0.21827764783884401</v>
      </c>
      <c r="J18" s="8">
        <v>-0.24117540478823499</v>
      </c>
      <c r="K18" s="8"/>
      <c r="L18" s="8"/>
      <c r="M18" s="8"/>
      <c r="N18" s="8"/>
      <c r="O18" s="8"/>
      <c r="P18" s="9"/>
    </row>
    <row r="19" spans="3:16" x14ac:dyDescent="0.3">
      <c r="C19" s="6" t="s">
        <v>7</v>
      </c>
      <c r="D19" s="7">
        <v>0.1</v>
      </c>
      <c r="E19" s="8"/>
      <c r="F19" s="8">
        <v>9.8530421143253499E-2</v>
      </c>
      <c r="G19" s="8">
        <v>9.8412535884415397E-2</v>
      </c>
      <c r="H19" s="8">
        <v>-4.81836813304667E-3</v>
      </c>
      <c r="I19" s="8">
        <v>0.301292051449777</v>
      </c>
      <c r="J19" s="8">
        <v>-0.28503749236398301</v>
      </c>
      <c r="K19" s="8"/>
      <c r="L19" s="8"/>
      <c r="M19" s="8"/>
      <c r="N19" s="8"/>
      <c r="O19" s="8"/>
      <c r="P19" s="9"/>
    </row>
    <row r="20" spans="3:16" ht="14.5" x14ac:dyDescent="0.3">
      <c r="C20" s="11"/>
      <c r="D20" s="8"/>
      <c r="E20" s="7"/>
      <c r="F20" s="7">
        <f>SQRT(F17*F17+F18*F18+F19*F19)</f>
        <v>0.16993625559358125</v>
      </c>
      <c r="G20" s="7"/>
      <c r="H20" s="7"/>
      <c r="I20" s="8"/>
      <c r="J20" s="8"/>
      <c r="K20" s="8"/>
      <c r="L20" s="18" t="s">
        <v>20</v>
      </c>
      <c r="M20" s="18"/>
      <c r="N20" s="18"/>
      <c r="O20" s="7"/>
      <c r="P20" s="10"/>
    </row>
    <row r="21" spans="3:16" x14ac:dyDescent="0.3">
      <c r="C21" s="11"/>
      <c r="D21" s="8"/>
      <c r="E21" s="12" t="s">
        <v>14</v>
      </c>
      <c r="F21" s="12"/>
      <c r="G21" s="12"/>
      <c r="H21" s="12"/>
      <c r="I21" s="12"/>
      <c r="J21" s="12"/>
      <c r="K21" s="8"/>
      <c r="L21" s="12" t="s">
        <v>1</v>
      </c>
      <c r="M21" s="12" t="s">
        <v>2</v>
      </c>
      <c r="N21" s="12" t="s">
        <v>3</v>
      </c>
      <c r="O21" s="12" t="s">
        <v>4</v>
      </c>
      <c r="P21" s="13" t="s">
        <v>5</v>
      </c>
    </row>
    <row r="22" spans="3:16" x14ac:dyDescent="0.3">
      <c r="C22" s="11"/>
      <c r="D22" s="8"/>
      <c r="E22" s="8"/>
      <c r="F22" s="8">
        <v>8.9782963587845904E-2</v>
      </c>
      <c r="G22" s="8">
        <v>8.9682819017834994E-2</v>
      </c>
      <c r="H22" s="8">
        <v>4.23940132928095E-3</v>
      </c>
      <c r="I22" s="8">
        <v>0.231990696333364</v>
      </c>
      <c r="J22" s="8">
        <v>-0.269843995984269</v>
      </c>
      <c r="K22" s="8"/>
      <c r="L22" s="7">
        <f>(F17-F22)/F17*100</f>
        <v>14.089174987285599</v>
      </c>
      <c r="M22" s="7">
        <f t="shared" ref="M22:M24" si="4">(G17-G22)/G17*100</f>
        <v>14.146267962297992</v>
      </c>
      <c r="N22" s="7">
        <f t="shared" ref="N22:N24" si="5">(H17-H22)/H17*100</f>
        <v>-35.062203654257914</v>
      </c>
      <c r="O22" s="7">
        <f t="shared" ref="O22:O24" si="6">(I17-I22)/I17*100</f>
        <v>27.820038456658132</v>
      </c>
      <c r="P22" s="10">
        <f t="shared" ref="P22:P24" si="7">(J17-J22)/J17*100</f>
        <v>2.6498078231570696</v>
      </c>
    </row>
    <row r="23" spans="3:16" x14ac:dyDescent="0.3">
      <c r="C23" s="11"/>
      <c r="D23" s="8"/>
      <c r="E23" s="8"/>
      <c r="F23" s="8">
        <v>8.7366177743684395E-2</v>
      </c>
      <c r="G23" s="8">
        <v>8.7093455440366493E-2</v>
      </c>
      <c r="H23" s="8">
        <v>6.8977556493355404E-3</v>
      </c>
      <c r="I23" s="8">
        <v>0.19876929131745699</v>
      </c>
      <c r="J23" s="8">
        <v>-0.266663815245684</v>
      </c>
      <c r="K23" s="8"/>
      <c r="L23" s="7">
        <f t="shared" ref="L23:L25" si="8">(F18-F23)/F18*100</f>
        <v>3.8033286196053386</v>
      </c>
      <c r="M23" s="7">
        <f t="shared" si="4"/>
        <v>4.0001611597041462</v>
      </c>
      <c r="N23" s="7">
        <f t="shared" si="5"/>
        <v>-63.638687071444501</v>
      </c>
      <c r="O23" s="7">
        <f t="shared" si="6"/>
        <v>8.9374045920589111</v>
      </c>
      <c r="P23" s="10">
        <f t="shared" si="7"/>
        <v>-10.568412015242272</v>
      </c>
    </row>
    <row r="24" spans="3:16" x14ac:dyDescent="0.3">
      <c r="C24" s="11"/>
      <c r="D24" s="8"/>
      <c r="E24" s="8"/>
      <c r="F24" s="8">
        <v>9.4548739139919999E-2</v>
      </c>
      <c r="G24" s="8">
        <v>9.4195844552882005E-2</v>
      </c>
      <c r="H24" s="8">
        <v>-8.1613076107895002E-3</v>
      </c>
      <c r="I24" s="8">
        <v>0.28597420942387802</v>
      </c>
      <c r="J24" s="8">
        <v>-0.321134572757517</v>
      </c>
      <c r="K24" s="8"/>
      <c r="L24" s="7">
        <f t="shared" si="8"/>
        <v>4.041068694453795</v>
      </c>
      <c r="M24" s="7">
        <f t="shared" si="4"/>
        <v>4.2847095582272736</v>
      </c>
      <c r="N24" s="7">
        <f t="shared" si="5"/>
        <v>-69.379079917438318</v>
      </c>
      <c r="O24" s="7">
        <f t="shared" si="6"/>
        <v>5.0840511564083988</v>
      </c>
      <c r="P24" s="10">
        <f t="shared" si="7"/>
        <v>-12.663976269984603</v>
      </c>
    </row>
    <row r="25" spans="3:16" x14ac:dyDescent="0.3">
      <c r="C25" s="11"/>
      <c r="D25" s="8"/>
      <c r="E25" s="12"/>
      <c r="F25" s="7">
        <f>SQRT(F22*F22+F23*F23+F24*F24)</f>
        <v>0.15694997176522893</v>
      </c>
      <c r="G25" s="8"/>
      <c r="H25" s="8"/>
      <c r="I25" s="8"/>
      <c r="J25" s="8"/>
      <c r="K25" s="8"/>
      <c r="L25" s="7">
        <f t="shared" si="8"/>
        <v>7.6418559317973047</v>
      </c>
      <c r="M25" s="8"/>
      <c r="N25" s="8"/>
      <c r="O25" s="8"/>
      <c r="P25" s="9"/>
    </row>
    <row r="26" spans="3:16" x14ac:dyDescent="0.3">
      <c r="C26" s="11"/>
      <c r="D26" s="8"/>
      <c r="E26" s="12" t="s">
        <v>21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9"/>
    </row>
    <row r="27" spans="3:16" x14ac:dyDescent="0.3">
      <c r="C27" s="11"/>
      <c r="D27" s="8"/>
      <c r="E27" s="8"/>
      <c r="F27" s="8">
        <v>0.107499695790419</v>
      </c>
      <c r="G27" s="8">
        <v>0.107452542812795</v>
      </c>
      <c r="H27" s="8">
        <v>3.1836516921458602E-3</v>
      </c>
      <c r="I27" s="8">
        <v>0.34203977016911002</v>
      </c>
      <c r="J27" s="8">
        <v>-0.29500197991662103</v>
      </c>
      <c r="K27" s="8"/>
      <c r="L27" s="7">
        <f>-(F22-F27)/F27*100</f>
        <v>16.480727756768328</v>
      </c>
      <c r="M27" s="7">
        <f t="shared" ref="M27:M29" si="9">-(G22-G27)/G27*100</f>
        <v>16.53727620566282</v>
      </c>
      <c r="N27" s="7">
        <f t="shared" ref="N27:N29" si="10">-(H22-H27)/H27*100</f>
        <v>-33.161593642283407</v>
      </c>
      <c r="O27" s="7">
        <f t="shared" ref="O27:O29" si="11">-(I22-I27)/I27*100</f>
        <v>32.174350304742624</v>
      </c>
      <c r="P27" s="10">
        <f t="shared" ref="P27:P29" si="12">-(J22-J27)/J27*100</f>
        <v>8.5280729097013666</v>
      </c>
    </row>
    <row r="28" spans="3:16" x14ac:dyDescent="0.3">
      <c r="C28" s="11"/>
      <c r="D28" s="8"/>
      <c r="E28" s="8"/>
      <c r="F28" s="8">
        <v>9.3015244939664996E-2</v>
      </c>
      <c r="G28" s="8">
        <v>9.2910568953466902E-2</v>
      </c>
      <c r="H28" s="8">
        <v>4.4115720473478703E-3</v>
      </c>
      <c r="I28" s="8">
        <v>0.23574119039369801</v>
      </c>
      <c r="J28" s="8">
        <v>-0.25006377115557799</v>
      </c>
      <c r="K28" s="8"/>
      <c r="L28" s="7">
        <f t="shared" ref="L28:L29" si="13">-(F23-F28)/F28*100</f>
        <v>6.0732702468771746</v>
      </c>
      <c r="M28" s="7">
        <f t="shared" si="9"/>
        <v>6.2609814778056476</v>
      </c>
      <c r="N28" s="7">
        <f t="shared" si="10"/>
        <v>-56.355956001722859</v>
      </c>
      <c r="O28" s="7">
        <f t="shared" si="11"/>
        <v>15.683257989194141</v>
      </c>
      <c r="P28" s="10">
        <f t="shared" si="12"/>
        <v>-6.6383243015951487</v>
      </c>
    </row>
    <row r="29" spans="3:16" ht="14.5" thickBot="1" x14ac:dyDescent="0.35">
      <c r="C29" s="14"/>
      <c r="D29" s="15"/>
      <c r="E29" s="15"/>
      <c r="F29" s="15">
        <v>0.10125209116936899</v>
      </c>
      <c r="G29" s="15">
        <v>0.10113004298587799</v>
      </c>
      <c r="H29" s="15">
        <v>-4.9699468653860799E-3</v>
      </c>
      <c r="I29" s="15">
        <v>0.32539725239008199</v>
      </c>
      <c r="J29" s="15">
        <v>-0.30064615372771603</v>
      </c>
      <c r="K29" s="15"/>
      <c r="L29" s="16">
        <f t="shared" si="13"/>
        <v>6.6204578611971501</v>
      </c>
      <c r="M29" s="16">
        <f t="shared" si="9"/>
        <v>6.8567146104786039</v>
      </c>
      <c r="N29" s="16">
        <f t="shared" si="10"/>
        <v>-64.213176354663233</v>
      </c>
      <c r="O29" s="16">
        <f t="shared" si="11"/>
        <v>12.115358281803848</v>
      </c>
      <c r="P29" s="17">
        <f t="shared" si="12"/>
        <v>-6.8147949926399427</v>
      </c>
    </row>
    <row r="30" spans="3:16" ht="14.5" thickBot="1" x14ac:dyDescent="0.35"/>
    <row r="31" spans="3:16" x14ac:dyDescent="0.3">
      <c r="C31" s="2" t="s">
        <v>22</v>
      </c>
      <c r="D31">
        <v>213903.5</v>
      </c>
      <c r="E31" s="4" t="s">
        <v>0</v>
      </c>
      <c r="F31" s="4" t="s">
        <v>9</v>
      </c>
      <c r="G31" s="4" t="s">
        <v>10</v>
      </c>
      <c r="H31" s="4" t="s">
        <v>11</v>
      </c>
      <c r="I31" s="4" t="s">
        <v>12</v>
      </c>
      <c r="J31" s="4" t="s">
        <v>13</v>
      </c>
      <c r="K31" s="3"/>
      <c r="L31" s="3"/>
      <c r="M31" s="3"/>
      <c r="N31" s="3"/>
      <c r="O31" s="3"/>
      <c r="P31" s="5"/>
    </row>
    <row r="32" spans="3:16" x14ac:dyDescent="0.3">
      <c r="C32" s="6" t="s">
        <v>8</v>
      </c>
      <c r="D32" s="7">
        <v>8</v>
      </c>
      <c r="E32" s="8"/>
      <c r="F32" s="8">
        <v>4.5465525856212503E-2</v>
      </c>
      <c r="G32" s="8">
        <v>4.5465464611358801E-2</v>
      </c>
      <c r="H32" s="20">
        <v>-7.46261027403743E-5</v>
      </c>
      <c r="I32" s="8">
        <v>0.130687926846245</v>
      </c>
      <c r="J32" s="8">
        <v>-0.104572602018546</v>
      </c>
      <c r="K32" s="8"/>
      <c r="L32" s="8"/>
      <c r="M32" s="8"/>
      <c r="N32" s="8"/>
      <c r="O32" s="8"/>
      <c r="P32" s="9"/>
    </row>
    <row r="33" spans="3:46" x14ac:dyDescent="0.3">
      <c r="C33" s="6" t="s">
        <v>6</v>
      </c>
      <c r="D33" s="7">
        <v>0.05</v>
      </c>
      <c r="E33" s="8"/>
      <c r="F33" s="8">
        <v>4.7227912274471401E-2</v>
      </c>
      <c r="G33" s="8">
        <v>4.7117197724036199E-2</v>
      </c>
      <c r="H33" s="8">
        <v>-3.2319307602804502E-3</v>
      </c>
      <c r="I33" s="8">
        <v>0.114779880987503</v>
      </c>
      <c r="J33" s="8">
        <v>-0.14224920354635801</v>
      </c>
      <c r="K33" s="8"/>
      <c r="L33" s="8"/>
      <c r="M33" s="8"/>
      <c r="N33" s="8"/>
      <c r="O33" s="8"/>
      <c r="P33" s="9"/>
    </row>
    <row r="34" spans="3:46" x14ac:dyDescent="0.3">
      <c r="C34" s="6" t="s">
        <v>7</v>
      </c>
      <c r="D34" s="7">
        <v>0.05</v>
      </c>
      <c r="E34" s="8"/>
      <c r="F34" s="8">
        <v>4.8429161764032003E-2</v>
      </c>
      <c r="G34" s="8">
        <v>4.8393059948432703E-2</v>
      </c>
      <c r="H34" s="8">
        <v>1.8696143971890899E-3</v>
      </c>
      <c r="I34" s="8">
        <v>0.149774794883898</v>
      </c>
      <c r="J34" s="8">
        <v>-0.11923617020203001</v>
      </c>
      <c r="K34" s="8"/>
      <c r="L34" s="8"/>
      <c r="M34" s="8"/>
      <c r="N34" s="8"/>
      <c r="O34" s="8"/>
      <c r="P34" s="9"/>
    </row>
    <row r="35" spans="3:46" ht="14.5" x14ac:dyDescent="0.3">
      <c r="C35" s="11"/>
      <c r="D35" s="8"/>
      <c r="E35" s="7"/>
      <c r="F35" s="7">
        <f>SQRT(F32*F32+F33*F33+F34*F34)</f>
        <v>8.1504438212614369E-2</v>
      </c>
      <c r="G35" s="7"/>
      <c r="H35" s="7"/>
      <c r="I35" s="8"/>
      <c r="J35" s="8"/>
      <c r="K35" s="8"/>
      <c r="L35" s="18" t="s">
        <v>20</v>
      </c>
      <c r="M35" s="18"/>
      <c r="N35" s="18"/>
      <c r="O35" s="7"/>
      <c r="P35" s="10"/>
    </row>
    <row r="36" spans="3:46" x14ac:dyDescent="0.3">
      <c r="C36" s="11"/>
      <c r="D36" s="8"/>
      <c r="E36" s="12" t="s">
        <v>14</v>
      </c>
      <c r="F36" s="12"/>
      <c r="G36" s="12"/>
      <c r="H36" s="12"/>
      <c r="I36" s="12"/>
      <c r="J36" s="12"/>
      <c r="K36" s="8"/>
      <c r="L36" s="12" t="s">
        <v>1</v>
      </c>
      <c r="M36" s="12" t="s">
        <v>2</v>
      </c>
      <c r="N36" s="12" t="s">
        <v>3</v>
      </c>
      <c r="O36" s="12" t="s">
        <v>4</v>
      </c>
      <c r="P36" s="13" t="s">
        <v>5</v>
      </c>
    </row>
    <row r="37" spans="3:46" x14ac:dyDescent="0.3">
      <c r="C37" s="11"/>
      <c r="D37" s="8"/>
      <c r="E37" s="8"/>
      <c r="F37" s="8">
        <v>4.0202153535694299E-2</v>
      </c>
      <c r="G37" s="8">
        <v>4.0198215236314602E-2</v>
      </c>
      <c r="H37" s="8">
        <v>-5.6270838136760197E-4</v>
      </c>
      <c r="I37" s="8">
        <v>0.123584873216812</v>
      </c>
      <c r="J37" s="8">
        <v>-0.111744206965327</v>
      </c>
      <c r="K37" s="8"/>
      <c r="L37" s="7">
        <f>(F32-F37)/F32*100</f>
        <v>11.576622553897078</v>
      </c>
      <c r="M37" s="7">
        <f t="shared" ref="M37:M39" si="14">(G32-G37)/G32*100</f>
        <v>11.585165619814788</v>
      </c>
      <c r="N37" s="7">
        <f t="shared" ref="N37:N39" si="15">(H32-H37)/H32*100</f>
        <v>-654.03693976258637</v>
      </c>
      <c r="O37" s="7">
        <f t="shared" ref="O37:O39" si="16">(I32-I37)/I32*100</f>
        <v>5.435126106017262</v>
      </c>
      <c r="P37" s="10">
        <f t="shared" ref="P37:P39" si="17">(J32-J37)/J32*100</f>
        <v>-6.8580152050812613</v>
      </c>
    </row>
    <row r="38" spans="3:46" x14ac:dyDescent="0.3">
      <c r="C38" s="11"/>
      <c r="D38" s="8"/>
      <c r="E38" s="8"/>
      <c r="F38" s="8">
        <v>4.6138323556788097E-2</v>
      </c>
      <c r="G38" s="8">
        <v>4.6012770684324703E-2</v>
      </c>
      <c r="H38" s="8">
        <v>-3.4014459546814202E-3</v>
      </c>
      <c r="I38" s="8">
        <v>0.107115318311996</v>
      </c>
      <c r="J38" s="8">
        <v>-0.139177657053146</v>
      </c>
      <c r="K38" s="8"/>
      <c r="L38" s="7">
        <f t="shared" ref="L38:L40" si="18">(F33-F38)/F33*100</f>
        <v>2.3070863504425345</v>
      </c>
      <c r="M38" s="7">
        <f t="shared" si="14"/>
        <v>2.34399984094998</v>
      </c>
      <c r="N38" s="7">
        <f t="shared" si="15"/>
        <v>-5.2450131817260948</v>
      </c>
      <c r="O38" s="7">
        <f t="shared" si="16"/>
        <v>6.6776185944481856</v>
      </c>
      <c r="P38" s="10">
        <f t="shared" si="17"/>
        <v>2.1592714873872825</v>
      </c>
    </row>
    <row r="39" spans="3:46" x14ac:dyDescent="0.3">
      <c r="C39" s="11"/>
      <c r="D39" s="8"/>
      <c r="E39" s="8"/>
      <c r="F39" s="8">
        <v>4.5284776354603498E-2</v>
      </c>
      <c r="G39" s="8">
        <v>4.52609159757313E-2</v>
      </c>
      <c r="H39" s="8">
        <v>1.4698484698251E-3</v>
      </c>
      <c r="I39" s="8">
        <v>0.153812670751027</v>
      </c>
      <c r="J39" s="8">
        <v>-0.10474395540595299</v>
      </c>
      <c r="K39" s="8"/>
      <c r="L39" s="7">
        <f t="shared" si="18"/>
        <v>6.492752083443694</v>
      </c>
      <c r="M39" s="7">
        <f t="shared" si="14"/>
        <v>6.4722999042403861</v>
      </c>
      <c r="N39" s="7">
        <f t="shared" si="15"/>
        <v>21.382266202326331</v>
      </c>
      <c r="O39" s="7">
        <f t="shared" si="16"/>
        <v>-2.69596487864268</v>
      </c>
      <c r="P39" s="10">
        <f t="shared" si="17"/>
        <v>12.154210229598839</v>
      </c>
    </row>
    <row r="40" spans="3:46" x14ac:dyDescent="0.3">
      <c r="C40" s="11"/>
      <c r="D40" s="8"/>
      <c r="E40" s="12"/>
      <c r="F40" s="7">
        <f>SQRT(F37*F37+F38*F38+F39*F39)</f>
        <v>7.6129291465406798E-2</v>
      </c>
      <c r="G40" s="8"/>
      <c r="H40" s="8"/>
      <c r="I40" s="8"/>
      <c r="J40" s="8"/>
      <c r="K40" s="8"/>
      <c r="L40" s="7">
        <f t="shared" si="18"/>
        <v>6.5949129459500568</v>
      </c>
      <c r="M40" s="8"/>
      <c r="N40" s="8"/>
      <c r="O40" s="8"/>
      <c r="P40" s="9"/>
    </row>
    <row r="41" spans="3:46" x14ac:dyDescent="0.3">
      <c r="C41" s="11"/>
      <c r="D41" s="8"/>
      <c r="E41" s="12" t="s">
        <v>21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9"/>
    </row>
    <row r="42" spans="3:46" x14ac:dyDescent="0.3">
      <c r="C42" s="11"/>
      <c r="D42" s="8"/>
      <c r="E42" s="8"/>
      <c r="F42" s="8">
        <v>4.5707302010200603E-2</v>
      </c>
      <c r="G42" s="8">
        <v>4.5707250573320701E-2</v>
      </c>
      <c r="H42" s="20">
        <v>-6.85717095950619E-5</v>
      </c>
      <c r="I42" s="8">
        <v>0.132354536911759</v>
      </c>
      <c r="J42" s="8">
        <v>-0.105631116531429</v>
      </c>
      <c r="K42" s="8"/>
      <c r="L42" s="7">
        <f>-(F37-F42)/F42*100</f>
        <v>12.044352285938267</v>
      </c>
      <c r="M42" s="7">
        <f t="shared" ref="M42:M44" si="19">-(G37-G42)/G42*100</f>
        <v>12.052869660512288</v>
      </c>
      <c r="N42" s="7">
        <f t="shared" ref="N42:N44" si="20">-(H37-H42)/H42*100</f>
        <v>-720.61302640779536</v>
      </c>
      <c r="O42" s="7">
        <f t="shared" ref="O42:O44" si="21">-(I37-I42)/I42*100</f>
        <v>6.6258882389454845</v>
      </c>
      <c r="P42" s="10">
        <f t="shared" ref="P42:P44" si="22">-(J37-J42)/J42*100</f>
        <v>-5.7872061137204227</v>
      </c>
    </row>
    <row r="43" spans="3:46" x14ac:dyDescent="0.3">
      <c r="C43" s="11"/>
      <c r="D43" s="8"/>
      <c r="E43" s="8"/>
      <c r="F43" s="8">
        <v>4.7509984364943997E-2</v>
      </c>
      <c r="G43" s="8">
        <v>4.7399159800807597E-2</v>
      </c>
      <c r="H43" s="8">
        <v>-3.2431874035774998E-3</v>
      </c>
      <c r="I43" s="8">
        <v>0.115552928622893</v>
      </c>
      <c r="J43" s="8">
        <v>-0.14380528811932999</v>
      </c>
      <c r="K43" s="8"/>
      <c r="L43" s="7">
        <f t="shared" ref="L43:L44" si="23">-(F38-F43)/F43*100</f>
        <v>2.8871001043056581</v>
      </c>
      <c r="M43" s="7">
        <f t="shared" si="19"/>
        <v>2.9249234001385673</v>
      </c>
      <c r="N43" s="7">
        <f t="shared" si="20"/>
        <v>-4.879722674346489</v>
      </c>
      <c r="O43" s="7">
        <f t="shared" si="21"/>
        <v>7.3019441492765127</v>
      </c>
      <c r="P43" s="10">
        <f t="shared" si="22"/>
        <v>3.2179839327911055</v>
      </c>
    </row>
    <row r="44" spans="3:46" ht="14.5" thickBot="1" x14ac:dyDescent="0.35">
      <c r="C44" s="14"/>
      <c r="D44" s="15"/>
      <c r="E44" s="15"/>
      <c r="F44" s="15">
        <v>4.8723854660218703E-2</v>
      </c>
      <c r="G44" s="15">
        <v>4.8686856227961102E-2</v>
      </c>
      <c r="H44" s="15">
        <v>1.8984318760386599E-3</v>
      </c>
      <c r="I44" s="15">
        <v>0.15175160347341299</v>
      </c>
      <c r="J44" s="15">
        <v>-0.120124921211098</v>
      </c>
      <c r="K44" s="15"/>
      <c r="L44" s="16">
        <f t="shared" si="23"/>
        <v>7.0583050737631599</v>
      </c>
      <c r="M44" s="16">
        <f t="shared" si="19"/>
        <v>7.0366840614824246</v>
      </c>
      <c r="N44" s="16">
        <f t="shared" si="20"/>
        <v>22.575653707830607</v>
      </c>
      <c r="O44" s="16">
        <f t="shared" si="21"/>
        <v>-1.3581848431506793</v>
      </c>
      <c r="P44" s="17">
        <f t="shared" si="22"/>
        <v>12.804142262966161</v>
      </c>
    </row>
    <row r="45" spans="3:46" ht="14.5" thickBot="1" x14ac:dyDescent="0.35"/>
    <row r="46" spans="3:46" x14ac:dyDescent="0.3">
      <c r="C46" s="2" t="s">
        <v>22</v>
      </c>
      <c r="D46">
        <v>1000</v>
      </c>
      <c r="E46" s="4" t="s">
        <v>0</v>
      </c>
      <c r="F46" s="4" t="s">
        <v>9</v>
      </c>
      <c r="G46" s="4" t="s">
        <v>10</v>
      </c>
      <c r="H46" s="4" t="s">
        <v>11</v>
      </c>
      <c r="I46" s="4" t="s">
        <v>12</v>
      </c>
      <c r="J46" s="4" t="s">
        <v>13</v>
      </c>
      <c r="K46" s="3"/>
      <c r="L46" s="3"/>
      <c r="M46" s="3"/>
      <c r="N46" s="3"/>
      <c r="O46" s="3"/>
      <c r="P46" s="5"/>
      <c r="R46" s="40" t="s">
        <v>22</v>
      </c>
      <c r="S46" s="41">
        <v>1000</v>
      </c>
      <c r="T46" s="42" t="s">
        <v>0</v>
      </c>
      <c r="U46" s="42" t="s">
        <v>9</v>
      </c>
      <c r="V46" s="42" t="s">
        <v>10</v>
      </c>
      <c r="W46" s="42" t="s">
        <v>11</v>
      </c>
      <c r="X46" s="42" t="s">
        <v>12</v>
      </c>
      <c r="Y46" s="42" t="s">
        <v>13</v>
      </c>
      <c r="Z46" s="43"/>
      <c r="AA46" s="43"/>
      <c r="AB46" s="43"/>
      <c r="AC46" s="43"/>
      <c r="AD46" s="43"/>
      <c r="AE46" s="44"/>
      <c r="AG46" s="40" t="s">
        <v>22</v>
      </c>
      <c r="AH46" s="41">
        <v>1000</v>
      </c>
      <c r="AI46" s="42" t="s">
        <v>0</v>
      </c>
      <c r="AJ46" s="42" t="s">
        <v>9</v>
      </c>
      <c r="AK46" s="42" t="s">
        <v>10</v>
      </c>
      <c r="AL46" s="42" t="s">
        <v>11</v>
      </c>
      <c r="AM46" s="42" t="s">
        <v>12</v>
      </c>
      <c r="AN46" s="42" t="s">
        <v>13</v>
      </c>
      <c r="AO46" s="43"/>
      <c r="AP46" s="43"/>
      <c r="AQ46" s="43"/>
      <c r="AR46" s="43"/>
      <c r="AS46" s="43"/>
      <c r="AT46" s="44"/>
    </row>
    <row r="47" spans="3:46" x14ac:dyDescent="0.3">
      <c r="C47" s="6" t="s">
        <v>8</v>
      </c>
      <c r="D47" s="7">
        <v>8</v>
      </c>
      <c r="E47" s="8"/>
      <c r="F47" s="8">
        <v>4.9859938544343202E-2</v>
      </c>
      <c r="G47" s="8">
        <v>4.95783451617662E-2</v>
      </c>
      <c r="H47" s="20">
        <v>-5.2916124826429597E-3</v>
      </c>
      <c r="I47" s="8">
        <v>0.153365970452158</v>
      </c>
      <c r="J47" s="8">
        <v>-0.11513168413152999</v>
      </c>
      <c r="K47" s="8"/>
      <c r="L47" s="8"/>
      <c r="M47" s="8"/>
      <c r="N47" s="8"/>
      <c r="O47" s="8"/>
      <c r="P47" s="9"/>
      <c r="R47" s="45" t="s">
        <v>8</v>
      </c>
      <c r="S47" s="46">
        <v>7</v>
      </c>
      <c r="T47" s="47"/>
      <c r="U47" s="47">
        <v>1.0002618367007301E-2</v>
      </c>
      <c r="V47" s="47">
        <v>9.9461214548214501E-3</v>
      </c>
      <c r="W47" s="48">
        <v>-1.06162243850287E-3</v>
      </c>
      <c r="X47" s="47">
        <v>3.1109530113090301E-2</v>
      </c>
      <c r="Y47" s="47">
        <v>-2.3178561405115299E-2</v>
      </c>
      <c r="Z47" s="47"/>
      <c r="AA47" s="47"/>
      <c r="AB47" s="47"/>
      <c r="AC47" s="47"/>
      <c r="AD47" s="47"/>
      <c r="AE47" s="49"/>
      <c r="AG47" s="45" t="s">
        <v>8</v>
      </c>
      <c r="AH47" s="46">
        <v>7</v>
      </c>
      <c r="AI47" s="47"/>
      <c r="AJ47" s="47">
        <v>1.02385256226687E-2</v>
      </c>
      <c r="AK47" s="47">
        <v>1.0184554590770001E-2</v>
      </c>
      <c r="AL47" s="48">
        <v>-1.04988319048786E-3</v>
      </c>
      <c r="AM47" s="47">
        <v>3.1109530113090301E-2</v>
      </c>
      <c r="AN47" s="47">
        <v>-2.8902789295268901E-2</v>
      </c>
      <c r="AO47" s="47"/>
      <c r="AP47" s="47"/>
      <c r="AQ47" s="47"/>
      <c r="AR47" s="47"/>
      <c r="AS47" s="47"/>
      <c r="AT47" s="49"/>
    </row>
    <row r="48" spans="3:46" x14ac:dyDescent="0.3">
      <c r="C48" s="6" t="s">
        <v>6</v>
      </c>
      <c r="D48" s="7">
        <v>0.05</v>
      </c>
      <c r="E48" s="8"/>
      <c r="F48" s="8">
        <v>4.8380611198244002E-2</v>
      </c>
      <c r="G48" s="8">
        <v>4.8289407274146101E-2</v>
      </c>
      <c r="H48" s="8">
        <v>2.9692903238479999E-3</v>
      </c>
      <c r="I48" s="8">
        <v>0.13169464268813899</v>
      </c>
      <c r="J48" s="8">
        <v>-0.110406621785231</v>
      </c>
      <c r="K48" s="8"/>
      <c r="L48" s="8"/>
      <c r="M48" s="8"/>
      <c r="N48" s="8"/>
      <c r="O48" s="8"/>
      <c r="P48" s="9"/>
      <c r="R48" s="45" t="s">
        <v>6</v>
      </c>
      <c r="S48" s="46">
        <v>0.01</v>
      </c>
      <c r="T48" s="47"/>
      <c r="U48" s="47">
        <v>9.7229423964977392E-3</v>
      </c>
      <c r="V48" s="47">
        <v>9.7020995496517708E-3</v>
      </c>
      <c r="W48" s="47">
        <v>6.3629645155396399E-4</v>
      </c>
      <c r="X48" s="47">
        <v>2.6638808883247499E-2</v>
      </c>
      <c r="Y48" s="47">
        <v>-2.2307498093026699E-2</v>
      </c>
      <c r="Z48" s="47"/>
      <c r="AA48" s="47"/>
      <c r="AB48" s="47"/>
      <c r="AC48" s="47"/>
      <c r="AD48" s="47"/>
      <c r="AE48" s="49"/>
      <c r="AG48" s="45" t="s">
        <v>6</v>
      </c>
      <c r="AH48" s="46">
        <v>0.01</v>
      </c>
      <c r="AI48" s="47"/>
      <c r="AJ48" s="47">
        <v>9.6039522979278306E-3</v>
      </c>
      <c r="AK48" s="47">
        <v>9.6036176994953992E-3</v>
      </c>
      <c r="AL48" s="48">
        <v>8.0167467291858305E-5</v>
      </c>
      <c r="AM48" s="47">
        <v>2.3821401339194598E-2</v>
      </c>
      <c r="AN48" s="47">
        <v>-3.3815316444395699E-2</v>
      </c>
      <c r="AO48" s="47"/>
      <c r="AP48" s="47"/>
      <c r="AQ48" s="47"/>
      <c r="AR48" s="47"/>
      <c r="AS48" s="47"/>
      <c r="AT48" s="49"/>
    </row>
    <row r="49" spans="3:46" x14ac:dyDescent="0.3">
      <c r="C49" s="6" t="s">
        <v>7</v>
      </c>
      <c r="D49" s="7">
        <v>0.05</v>
      </c>
      <c r="E49" s="8"/>
      <c r="F49" s="8">
        <v>4.8277012420149597E-2</v>
      </c>
      <c r="G49" s="8">
        <v>4.8256896010744101E-2</v>
      </c>
      <c r="H49" s="8">
        <v>1.39352632680967E-3</v>
      </c>
      <c r="I49" s="8">
        <v>0.15127168248938699</v>
      </c>
      <c r="J49" s="8">
        <v>-0.15675880004658799</v>
      </c>
      <c r="K49" s="8"/>
      <c r="L49" s="8"/>
      <c r="M49" s="8"/>
      <c r="N49" s="8"/>
      <c r="O49" s="8"/>
      <c r="P49" s="9"/>
      <c r="R49" s="45" t="s">
        <v>7</v>
      </c>
      <c r="S49" s="46">
        <v>0.01</v>
      </c>
      <c r="T49" s="47"/>
      <c r="U49" s="47">
        <v>9.6901038780637001E-3</v>
      </c>
      <c r="V49" s="47">
        <v>9.6864539117846593E-3</v>
      </c>
      <c r="W49" s="47">
        <v>2.6593943396325902E-4</v>
      </c>
      <c r="X49" s="47">
        <v>3.0632041815549901E-2</v>
      </c>
      <c r="Y49" s="47">
        <v>-3.1794617059893303E-2</v>
      </c>
      <c r="Z49" s="47"/>
      <c r="AA49" s="47"/>
      <c r="AB49" s="47"/>
      <c r="AC49" s="47"/>
      <c r="AD49" s="47"/>
      <c r="AE49" s="49"/>
      <c r="AG49" s="45" t="s">
        <v>7</v>
      </c>
      <c r="AH49" s="46">
        <v>0.01</v>
      </c>
      <c r="AI49" s="47"/>
      <c r="AJ49" s="47">
        <v>9.9166947113483502E-3</v>
      </c>
      <c r="AK49" s="47">
        <v>9.9122518376502898E-3</v>
      </c>
      <c r="AL49" s="47">
        <v>2.96812238768176E-4</v>
      </c>
      <c r="AM49" s="47">
        <v>3.0632041815549901E-2</v>
      </c>
      <c r="AN49" s="47">
        <v>-2.7031513513472199E-2</v>
      </c>
      <c r="AO49" s="47"/>
      <c r="AP49" s="47"/>
      <c r="AQ49" s="47"/>
      <c r="AR49" s="47"/>
      <c r="AS49" s="47"/>
      <c r="AT49" s="49"/>
    </row>
    <row r="50" spans="3:46" ht="14.5" x14ac:dyDescent="0.3">
      <c r="C50" s="11"/>
      <c r="D50" s="8"/>
      <c r="E50" s="7"/>
      <c r="F50" s="7">
        <f>SQRT(F47*F47+F48*F48+F49*F49)</f>
        <v>8.4601223039484558E-2</v>
      </c>
      <c r="G50" s="7"/>
      <c r="H50" s="7"/>
      <c r="I50" s="8"/>
      <c r="J50" s="8"/>
      <c r="K50" s="8"/>
      <c r="L50" s="18" t="s">
        <v>20</v>
      </c>
      <c r="M50" s="18"/>
      <c r="N50" s="18"/>
      <c r="O50" s="7"/>
      <c r="P50" s="10"/>
      <c r="R50" s="50"/>
      <c r="S50" s="47"/>
      <c r="T50" s="46"/>
      <c r="U50" s="46">
        <f>SQRT(U47*U47+U48*U48+U49*U49)</f>
        <v>1.6984878457300488E-2</v>
      </c>
      <c r="V50" s="46"/>
      <c r="W50" s="46"/>
      <c r="X50" s="47"/>
      <c r="Y50" s="47"/>
      <c r="Z50" s="47"/>
      <c r="AA50" s="51" t="s">
        <v>20</v>
      </c>
      <c r="AB50" s="51"/>
      <c r="AC50" s="51"/>
      <c r="AD50" s="46"/>
      <c r="AE50" s="52"/>
      <c r="AG50" s="50"/>
      <c r="AH50" s="47"/>
      <c r="AI50" s="46"/>
      <c r="AJ50" s="46">
        <f>SQRT(AJ47*AJ47+AJ48*AJ48+AJ49*AJ49)</f>
        <v>1.7187325000272761E-2</v>
      </c>
      <c r="AK50" s="46"/>
      <c r="AL50" s="46"/>
      <c r="AM50" s="47"/>
      <c r="AN50" s="47"/>
      <c r="AO50" s="47"/>
      <c r="AP50" s="51" t="s">
        <v>20</v>
      </c>
      <c r="AQ50" s="51"/>
      <c r="AR50" s="51"/>
      <c r="AS50" s="46"/>
      <c r="AT50" s="52"/>
    </row>
    <row r="51" spans="3:46" x14ac:dyDescent="0.3">
      <c r="C51" s="11"/>
      <c r="D51" s="8"/>
      <c r="E51" s="12" t="s">
        <v>14</v>
      </c>
      <c r="F51" s="12"/>
      <c r="G51" s="12"/>
      <c r="H51" s="12"/>
      <c r="I51" s="12"/>
      <c r="J51" s="12"/>
      <c r="K51" s="8"/>
      <c r="L51" s="12" t="s">
        <v>1</v>
      </c>
      <c r="M51" s="12" t="s">
        <v>2</v>
      </c>
      <c r="N51" s="12" t="s">
        <v>3</v>
      </c>
      <c r="O51" s="12" t="s">
        <v>4</v>
      </c>
      <c r="P51" s="13" t="s">
        <v>5</v>
      </c>
      <c r="R51" s="50"/>
      <c r="S51" s="47"/>
      <c r="T51" s="53" t="s">
        <v>14</v>
      </c>
      <c r="U51" s="53"/>
      <c r="V51" s="53"/>
      <c r="W51" s="53"/>
      <c r="X51" s="53"/>
      <c r="Y51" s="53"/>
      <c r="Z51" s="47"/>
      <c r="AA51" s="53" t="s">
        <v>1</v>
      </c>
      <c r="AB51" s="53" t="s">
        <v>2</v>
      </c>
      <c r="AC51" s="53" t="s">
        <v>3</v>
      </c>
      <c r="AD51" s="53" t="s">
        <v>4</v>
      </c>
      <c r="AE51" s="54" t="s">
        <v>5</v>
      </c>
      <c r="AG51" s="50"/>
      <c r="AH51" s="47"/>
      <c r="AI51" s="53" t="s">
        <v>14</v>
      </c>
      <c r="AJ51" s="53"/>
      <c r="AK51" s="53"/>
      <c r="AL51" s="53"/>
      <c r="AM51" s="53"/>
      <c r="AN51" s="53"/>
      <c r="AO51" s="47"/>
      <c r="AP51" s="53" t="s">
        <v>1</v>
      </c>
      <c r="AQ51" s="53" t="s">
        <v>2</v>
      </c>
      <c r="AR51" s="53" t="s">
        <v>3</v>
      </c>
      <c r="AS51" s="53" t="s">
        <v>4</v>
      </c>
      <c r="AT51" s="54" t="s">
        <v>5</v>
      </c>
    </row>
    <row r="52" spans="3:46" x14ac:dyDescent="0.3">
      <c r="C52" s="11"/>
      <c r="D52" s="8"/>
      <c r="E52" s="8"/>
      <c r="F52" s="8">
        <v>4.5633517333237297E-2</v>
      </c>
      <c r="G52" s="8">
        <v>4.5299019500167903E-2</v>
      </c>
      <c r="H52" s="8">
        <v>-5.5151370360384099E-3</v>
      </c>
      <c r="I52" s="8">
        <v>0.130833138917644</v>
      </c>
      <c r="J52" s="8">
        <v>-0.12636545898673199</v>
      </c>
      <c r="K52" s="8"/>
      <c r="L52" s="7">
        <f>(F47-F52)/F47*100</f>
        <v>8.4765872852954178</v>
      </c>
      <c r="M52" s="7">
        <f t="shared" ref="M52:M54" si="24">(G47-G52)/G47*100</f>
        <v>8.6314411012217995</v>
      </c>
      <c r="N52" s="7">
        <f t="shared" ref="N52:N54" si="25">(H47-H52)/H47*100</f>
        <v>-4.2241293013922325</v>
      </c>
      <c r="O52" s="7">
        <f t="shared" ref="O52:O54" si="26">(I47-I52)/I47*100</f>
        <v>14.692197668154183</v>
      </c>
      <c r="P52" s="10">
        <f t="shared" ref="P52:P54" si="27">(J47-J52)/J47*100</f>
        <v>-9.7573269599428283</v>
      </c>
      <c r="R52" s="50"/>
      <c r="S52" s="47"/>
      <c r="T52" s="47"/>
      <c r="U52" s="47">
        <v>9.4394535743462498E-3</v>
      </c>
      <c r="V52" s="47">
        <v>9.3834829814997602E-3</v>
      </c>
      <c r="W52" s="47">
        <v>-1.02641654221984E-3</v>
      </c>
      <c r="X52" s="47">
        <v>2.4332045245260898E-2</v>
      </c>
      <c r="Y52" s="47">
        <v>-2.3565311955764799E-2</v>
      </c>
      <c r="Z52" s="47"/>
      <c r="AA52" s="46">
        <f>(U47-U52)/U47*100</f>
        <v>5.6301737404937624</v>
      </c>
      <c r="AB52" s="46">
        <f t="shared" ref="AB52:AB54" si="28">(V47-V52)/V47*100</f>
        <v>5.6568630885655136</v>
      </c>
      <c r="AC52" s="46">
        <f t="shared" ref="AC52:AC54" si="29">(W47-W52)/W47*100</f>
        <v>3.3162351327726562</v>
      </c>
      <c r="AD52" s="46">
        <f t="shared" ref="AD52:AD54" si="30">(X47-X52)/X47*100</f>
        <v>21.785879899798182</v>
      </c>
      <c r="AE52" s="52">
        <f t="shared" ref="AE52:AE54" si="31">(Y47-Y52)/Y47*100</f>
        <v>-1.6685701234423786</v>
      </c>
      <c r="AG52" s="50"/>
      <c r="AH52" s="47"/>
      <c r="AI52" s="47"/>
      <c r="AJ52" s="47">
        <v>9.5806441178302899E-3</v>
      </c>
      <c r="AK52" s="47">
        <v>9.5210208497327302E-3</v>
      </c>
      <c r="AL52" s="47">
        <v>-1.06719430820772E-3</v>
      </c>
      <c r="AM52" s="47">
        <v>2.4662315129709001E-2</v>
      </c>
      <c r="AN52" s="47">
        <v>-2.6588427751416399E-2</v>
      </c>
      <c r="AO52" s="47"/>
      <c r="AP52" s="46">
        <f>(AJ47-AJ52)/AJ47*100</f>
        <v>6.4255492351537535</v>
      </c>
      <c r="AQ52" s="46">
        <f t="shared" ref="AQ52:AQ54" si="32">(AK47-AK52)/AK47*100</f>
        <v>6.5150982806711459</v>
      </c>
      <c r="AR52" s="46">
        <f t="shared" ref="AR52:AR54" si="33">(AL47-AL52)/AL47*100</f>
        <v>-1.6488613092105868</v>
      </c>
      <c r="AS52" s="46">
        <f t="shared" ref="AS52:AS54" si="34">(AM47-AM52)/AM47*100</f>
        <v>20.72424417837296</v>
      </c>
      <c r="AT52" s="52">
        <f t="shared" ref="AT52:AT54" si="35">(AN47-AN52)/AN47*100</f>
        <v>8.0073985946793726</v>
      </c>
    </row>
    <row r="53" spans="3:46" x14ac:dyDescent="0.3">
      <c r="C53" s="11"/>
      <c r="D53" s="8"/>
      <c r="E53" s="8"/>
      <c r="F53" s="8">
        <v>4.1335390019654097E-2</v>
      </c>
      <c r="G53" s="8">
        <v>4.1199814890178502E-2</v>
      </c>
      <c r="H53" s="8">
        <v>3.34510404799984E-3</v>
      </c>
      <c r="I53" s="8">
        <v>0.104053078425518</v>
      </c>
      <c r="J53" s="8">
        <v>-0.101623485204708</v>
      </c>
      <c r="K53" s="8"/>
      <c r="L53" s="7">
        <f t="shared" ref="L53:L55" si="36">(F48-F53)/F48*100</f>
        <v>14.562075600329774</v>
      </c>
      <c r="M53" s="7">
        <f t="shared" si="24"/>
        <v>14.681464909517187</v>
      </c>
      <c r="N53" s="7">
        <f t="shared" si="25"/>
        <v>-12.656685037952464</v>
      </c>
      <c r="O53" s="7">
        <f t="shared" si="26"/>
        <v>20.989133421378355</v>
      </c>
      <c r="P53" s="10">
        <f t="shared" si="27"/>
        <v>7.9552625001138422</v>
      </c>
      <c r="R53" s="50"/>
      <c r="S53" s="47"/>
      <c r="T53" s="47"/>
      <c r="U53" s="47">
        <v>8.5944552608014698E-3</v>
      </c>
      <c r="V53" s="47">
        <v>8.5694383551882802E-3</v>
      </c>
      <c r="W53" s="47">
        <v>6.5527666412448099E-4</v>
      </c>
      <c r="X53" s="47">
        <v>2.5102011131108399E-2</v>
      </c>
      <c r="Y53" s="47">
        <v>-1.9636965629610401E-2</v>
      </c>
      <c r="Z53" s="47"/>
      <c r="AA53" s="46">
        <f t="shared" ref="AA53:AA55" si="37">(U48-U53)/U48*100</f>
        <v>11.606436505298614</v>
      </c>
      <c r="AB53" s="46">
        <f t="shared" si="28"/>
        <v>11.674392626739685</v>
      </c>
      <c r="AC53" s="46">
        <f t="shared" si="29"/>
        <v>-2.98291975763239</v>
      </c>
      <c r="AD53" s="46">
        <f t="shared" si="30"/>
        <v>5.7690182728310928</v>
      </c>
      <c r="AE53" s="52">
        <f t="shared" si="31"/>
        <v>11.971456647803565</v>
      </c>
      <c r="AG53" s="50"/>
      <c r="AH53" s="47"/>
      <c r="AI53" s="47"/>
      <c r="AJ53" s="47">
        <v>8.9899202301772906E-3</v>
      </c>
      <c r="AK53" s="47">
        <v>8.9890094525959807E-3</v>
      </c>
      <c r="AL53" s="47">
        <v>1.2796408125352799E-4</v>
      </c>
      <c r="AM53" s="47">
        <v>1.9159548233709699E-2</v>
      </c>
      <c r="AN53" s="47">
        <v>-2.72276002399215E-2</v>
      </c>
      <c r="AO53" s="47"/>
      <c r="AP53" s="46">
        <f t="shared" ref="AP53:AP55" si="38">(AJ48-AJ53)/AJ48*100</f>
        <v>6.3935351686724315</v>
      </c>
      <c r="AQ53" s="46">
        <f t="shared" si="32"/>
        <v>6.3997575302452079</v>
      </c>
      <c r="AR53" s="46">
        <f t="shared" si="33"/>
        <v>-59.620960442296322</v>
      </c>
      <c r="AS53" s="46">
        <f t="shared" si="34"/>
        <v>19.570020416114261</v>
      </c>
      <c r="AT53" s="52">
        <f t="shared" si="35"/>
        <v>19.481456621311608</v>
      </c>
    </row>
    <row r="54" spans="3:46" x14ac:dyDescent="0.3">
      <c r="C54" s="11"/>
      <c r="D54" s="8"/>
      <c r="E54" s="8"/>
      <c r="F54" s="8">
        <v>4.4697310621059798E-2</v>
      </c>
      <c r="G54" s="8">
        <v>4.4685117209976498E-2</v>
      </c>
      <c r="H54" s="8">
        <v>1.0439715926041299E-3</v>
      </c>
      <c r="I54" s="8">
        <v>0.10594918838933599</v>
      </c>
      <c r="J54" s="8">
        <v>-0.14174694558759099</v>
      </c>
      <c r="K54" s="8"/>
      <c r="L54" s="7">
        <f t="shared" si="36"/>
        <v>7.414919895904168</v>
      </c>
      <c r="M54" s="7">
        <f t="shared" si="24"/>
        <v>7.4015925101613842</v>
      </c>
      <c r="N54" s="7">
        <f t="shared" si="25"/>
        <v>25.084185887309957</v>
      </c>
      <c r="O54" s="7">
        <f t="shared" si="26"/>
        <v>29.960990288602602</v>
      </c>
      <c r="P54" s="10">
        <f t="shared" si="27"/>
        <v>9.5764030182264364</v>
      </c>
      <c r="R54" s="50"/>
      <c r="S54" s="47"/>
      <c r="T54" s="47"/>
      <c r="U54" s="47">
        <v>8.9741869125441898E-3</v>
      </c>
      <c r="V54" s="47">
        <v>8.9721271718424499E-3</v>
      </c>
      <c r="W54" s="47">
        <v>1.9226220004386801E-4</v>
      </c>
      <c r="X54" s="47">
        <v>2.3701726099366199E-2</v>
      </c>
      <c r="Y54" s="47">
        <v>-2.9305622244140499E-2</v>
      </c>
      <c r="Z54" s="47"/>
      <c r="AA54" s="46">
        <f t="shared" si="37"/>
        <v>7.3881247768684046</v>
      </c>
      <c r="AB54" s="46">
        <f t="shared" si="28"/>
        <v>7.3744917019958223</v>
      </c>
      <c r="AC54" s="46">
        <f t="shared" si="29"/>
        <v>27.704516333433244</v>
      </c>
      <c r="AD54" s="46">
        <f t="shared" si="30"/>
        <v>22.624400155609706</v>
      </c>
      <c r="AE54" s="52">
        <f t="shared" si="31"/>
        <v>7.8283528657198298</v>
      </c>
      <c r="AG54" s="50"/>
      <c r="AH54" s="47"/>
      <c r="AI54" s="47"/>
      <c r="AJ54" s="47">
        <v>9.3038668822239198E-3</v>
      </c>
      <c r="AK54" s="47">
        <v>9.3007219401728108E-3</v>
      </c>
      <c r="AL54" s="47">
        <v>2.4188913520713099E-4</v>
      </c>
      <c r="AM54" s="47">
        <v>2.38138304354065E-2</v>
      </c>
      <c r="AN54" s="47">
        <v>-2.6620542782214599E-2</v>
      </c>
      <c r="AO54" s="47"/>
      <c r="AP54" s="46">
        <f t="shared" si="38"/>
        <v>6.1797589515701201</v>
      </c>
      <c r="AQ54" s="46">
        <f t="shared" si="32"/>
        <v>6.1694346299260578</v>
      </c>
      <c r="AR54" s="46">
        <f t="shared" si="33"/>
        <v>18.504325761291291</v>
      </c>
      <c r="AS54" s="46">
        <f t="shared" si="34"/>
        <v>22.258429330957092</v>
      </c>
      <c r="AT54" s="52">
        <f t="shared" si="35"/>
        <v>1.5203393293267748</v>
      </c>
    </row>
    <row r="55" spans="3:46" x14ac:dyDescent="0.3">
      <c r="C55" s="11"/>
      <c r="D55" s="8"/>
      <c r="E55" s="12"/>
      <c r="F55" s="7">
        <f>SQRT(F52*F52+F53*F53+F54*F54)</f>
        <v>7.608470246399926E-2</v>
      </c>
      <c r="G55" s="8"/>
      <c r="H55" s="8"/>
      <c r="I55" s="8"/>
      <c r="J55" s="8"/>
      <c r="K55" s="8"/>
      <c r="L55" s="7">
        <f t="shared" si="36"/>
        <v>10.066663659827377</v>
      </c>
      <c r="M55" s="8"/>
      <c r="N55" s="8"/>
      <c r="O55" s="8"/>
      <c r="P55" s="9"/>
      <c r="R55" s="50"/>
      <c r="S55" s="47"/>
      <c r="T55" s="53"/>
      <c r="U55" s="46">
        <f>SQRT(U52*U52+U53*U53+U54*U54)</f>
        <v>1.5604613925164431E-2</v>
      </c>
      <c r="V55" s="47"/>
      <c r="W55" s="47"/>
      <c r="X55" s="47"/>
      <c r="Y55" s="47"/>
      <c r="Z55" s="47"/>
      <c r="AA55" s="46">
        <f t="shared" si="37"/>
        <v>8.1264316115420154</v>
      </c>
      <c r="AB55" s="47"/>
      <c r="AC55" s="47"/>
      <c r="AD55" s="47"/>
      <c r="AE55" s="49"/>
      <c r="AG55" s="50"/>
      <c r="AH55" s="47"/>
      <c r="AI55" s="53"/>
      <c r="AJ55" s="46">
        <f>SQRT(AJ52*AJ52+AJ53*AJ53+AJ54*AJ54)</f>
        <v>1.609873741694081E-2</v>
      </c>
      <c r="AK55" s="47"/>
      <c r="AL55" s="47"/>
      <c r="AM55" s="47"/>
      <c r="AN55" s="47"/>
      <c r="AO55" s="47"/>
      <c r="AP55" s="46">
        <f t="shared" si="38"/>
        <v>6.3336649729651056</v>
      </c>
      <c r="AQ55" s="47"/>
      <c r="AR55" s="47"/>
      <c r="AS55" s="47"/>
      <c r="AT55" s="49"/>
    </row>
    <row r="56" spans="3:46" x14ac:dyDescent="0.3">
      <c r="C56" s="11"/>
      <c r="D56" s="8"/>
      <c r="E56" s="12" t="s">
        <v>21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9"/>
      <c r="R56" s="50"/>
      <c r="S56" s="47"/>
      <c r="T56" s="53" t="s">
        <v>21</v>
      </c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9"/>
      <c r="AG56" s="50"/>
      <c r="AH56" s="47"/>
      <c r="AI56" s="53" t="s">
        <v>21</v>
      </c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9"/>
    </row>
    <row r="57" spans="3:46" x14ac:dyDescent="0.3">
      <c r="C57" s="11"/>
      <c r="D57" s="8"/>
      <c r="E57" s="8"/>
      <c r="F57" s="8">
        <v>5.0153283351751697E-2</v>
      </c>
      <c r="G57" s="8">
        <v>4.9871824485812198E-2</v>
      </c>
      <c r="H57" s="20">
        <v>-5.3059356778450903E-3</v>
      </c>
      <c r="I57" s="8">
        <v>0.15564058601806999</v>
      </c>
      <c r="J57" s="8">
        <v>-0.115924848937196</v>
      </c>
      <c r="K57" s="8"/>
      <c r="L57" s="7">
        <f>-(F52-F57)/F57*100</f>
        <v>9.0119045383626677</v>
      </c>
      <c r="M57" s="7">
        <f t="shared" ref="M57:M59" si="39">-(G52-G57)/G57*100</f>
        <v>9.1691150921201832</v>
      </c>
      <c r="N57" s="7">
        <f t="shared" ref="N57:N59" si="40">-(H52-H57)/H57*100</f>
        <v>-3.94277976393191</v>
      </c>
      <c r="O57" s="7">
        <f t="shared" ref="O57:O59" si="41">-(I52-I57)/I57*100</f>
        <v>15.938931955412853</v>
      </c>
      <c r="P57" s="10">
        <f t="shared" ref="P57:P59" si="42">-(J52-J57)/J57*100</f>
        <v>-9.0063607114919293</v>
      </c>
      <c r="R57" s="50"/>
      <c r="S57" s="47"/>
      <c r="T57" s="47"/>
      <c r="U57" s="47">
        <v>1.0004989506521299E-2</v>
      </c>
      <c r="V57" s="47">
        <v>9.9484939234058094E-3</v>
      </c>
      <c r="W57" s="48">
        <v>-1.0617361638179501E-3</v>
      </c>
      <c r="X57" s="47">
        <v>3.1128117203614001E-2</v>
      </c>
      <c r="Y57" s="47">
        <v>-2.3184969787439301E-2</v>
      </c>
      <c r="Z57" s="47"/>
      <c r="AA57" s="46">
        <f>-(U52-U57)/U57*100</f>
        <v>5.6525389837383697</v>
      </c>
      <c r="AB57" s="46">
        <f t="shared" ref="AB57:AB59" si="43">-(V52-V57)/V57*100</f>
        <v>5.6793615823270356</v>
      </c>
      <c r="AC57" s="46">
        <f t="shared" ref="AC57:AC59" si="44">-(W52-W57)/W57*100</f>
        <v>3.32659118166442</v>
      </c>
      <c r="AD57" s="46">
        <f t="shared" ref="AD57:AD59" si="45">-(X52-X57)/X57*100</f>
        <v>21.832582786484988</v>
      </c>
      <c r="AE57" s="52">
        <f t="shared" ref="AE57:AE59" si="46">-(Y52-Y57)/Y57*100</f>
        <v>-1.6404686821354086</v>
      </c>
      <c r="AG57" s="50"/>
      <c r="AH57" s="47"/>
      <c r="AI57" s="47"/>
      <c r="AJ57" s="47">
        <v>1.02411625589765E-2</v>
      </c>
      <c r="AK57" s="47">
        <v>1.0187185115879301E-2</v>
      </c>
      <c r="AL57" s="48">
        <v>-1.0500809369709499E-3</v>
      </c>
      <c r="AM57" s="47">
        <v>3.1128117203614001E-2</v>
      </c>
      <c r="AN57" s="47">
        <v>-2.8915600379529199E-2</v>
      </c>
      <c r="AO57" s="47"/>
      <c r="AP57" s="46">
        <f>-(AJ52-AJ57)/AJ57*100</f>
        <v>6.4496431664123737</v>
      </c>
      <c r="AQ57" s="46">
        <f t="shared" ref="AQ57:AQ59" si="47">-(AK52-AK57)/AK57*100</f>
        <v>6.5392378617738585</v>
      </c>
      <c r="AR57" s="46">
        <f t="shared" ref="AR57:AR59" si="48">-(AL52-AL57)/AL57*100</f>
        <v>-1.6297192563208596</v>
      </c>
      <c r="AS57" s="46">
        <f t="shared" ref="AS57:AS59" si="49">-(AM52-AM57)/AM57*100</f>
        <v>20.77158098452005</v>
      </c>
      <c r="AT57" s="52">
        <f t="shared" ref="AT57:AT59" si="50">-(AN52-AN57)/AN57*100</f>
        <v>8.0481560042596314</v>
      </c>
    </row>
    <row r="58" spans="3:46" x14ac:dyDescent="0.3">
      <c r="C58" s="11"/>
      <c r="D58" s="8"/>
      <c r="E58" s="8"/>
      <c r="F58" s="8">
        <v>4.8657133265516898E-2</v>
      </c>
      <c r="G58" s="8">
        <v>4.8565873683814903E-2</v>
      </c>
      <c r="H58" s="8">
        <v>2.9786793963116199E-3</v>
      </c>
      <c r="I58" s="8">
        <v>0.133257636009354</v>
      </c>
      <c r="J58" s="8">
        <v>-0.111585367224902</v>
      </c>
      <c r="K58" s="8"/>
      <c r="L58" s="7">
        <f t="shared" ref="L58:L59" si="51">-(F53-F58)/F58*100</f>
        <v>15.047625608991003</v>
      </c>
      <c r="M58" s="7">
        <f t="shared" si="39"/>
        <v>15.167149759505344</v>
      </c>
      <c r="N58" s="7">
        <f t="shared" si="40"/>
        <v>-12.301580765689289</v>
      </c>
      <c r="O58" s="7">
        <f t="shared" si="41"/>
        <v>21.915860477808558</v>
      </c>
      <c r="P58" s="10">
        <f t="shared" si="42"/>
        <v>8.9275881488257145</v>
      </c>
      <c r="R58" s="50"/>
      <c r="S58" s="47"/>
      <c r="T58" s="47"/>
      <c r="U58" s="47">
        <v>9.7251718733134297E-3</v>
      </c>
      <c r="V58" s="47">
        <v>9.7043287645906303E-3</v>
      </c>
      <c r="W58" s="47">
        <v>6.3637347071156898E-4</v>
      </c>
      <c r="X58" s="47">
        <v>2.66515272018709E-2</v>
      </c>
      <c r="Y58" s="47">
        <v>-2.2317073444980299E-2</v>
      </c>
      <c r="Z58" s="47"/>
      <c r="AA58" s="46">
        <f t="shared" ref="AA58:AA60" si="52">-(U53-U58)/U58*100</f>
        <v>11.626700558524087</v>
      </c>
      <c r="AB58" s="46">
        <f t="shared" si="43"/>
        <v>11.694682207628448</v>
      </c>
      <c r="AC58" s="46">
        <f t="shared" si="44"/>
        <v>-2.9704559166765963</v>
      </c>
      <c r="AD58" s="46">
        <f t="shared" si="45"/>
        <v>5.8139860392455365</v>
      </c>
      <c r="AE58" s="52">
        <f t="shared" si="46"/>
        <v>12.009226128942659</v>
      </c>
      <c r="AG58" s="50"/>
      <c r="AH58" s="47"/>
      <c r="AI58" s="47"/>
      <c r="AJ58" s="47">
        <v>9.6064085887370299E-3</v>
      </c>
      <c r="AK58" s="47">
        <v>9.6060755837157896E-3</v>
      </c>
      <c r="AL58" s="48">
        <v>7.99865844985611E-5</v>
      </c>
      <c r="AM58" s="47">
        <v>2.3831628286771801E-2</v>
      </c>
      <c r="AN58" s="47">
        <v>-3.3835151405829503E-2</v>
      </c>
      <c r="AO58" s="47"/>
      <c r="AP58" s="46">
        <f t="shared" ref="AP58:AP60" si="53">-(AJ53-AJ58)/AJ58*100</f>
        <v>6.4174696804228892</v>
      </c>
      <c r="AQ58" s="46">
        <f t="shared" si="47"/>
        <v>6.4237068066157921</v>
      </c>
      <c r="AR58" s="46">
        <f t="shared" si="48"/>
        <v>-59.981929539484177</v>
      </c>
      <c r="AS58" s="46">
        <f t="shared" si="49"/>
        <v>19.60453560638754</v>
      </c>
      <c r="AT58" s="52">
        <f t="shared" si="50"/>
        <v>19.528658484943499</v>
      </c>
    </row>
    <row r="59" spans="3:46" ht="14.5" thickBot="1" x14ac:dyDescent="0.35">
      <c r="C59" s="14"/>
      <c r="D59" s="15"/>
      <c r="E59" s="15"/>
      <c r="F59" s="15">
        <v>4.8584452696002298E-2</v>
      </c>
      <c r="G59" s="15">
        <v>4.8564730503489098E-2</v>
      </c>
      <c r="H59" s="15">
        <v>1.3841946732895301E-3</v>
      </c>
      <c r="I59" s="15">
        <v>0.15324044037876999</v>
      </c>
      <c r="J59" s="15">
        <v>-0.15906739510416801</v>
      </c>
      <c r="K59" s="15"/>
      <c r="L59" s="16">
        <f t="shared" si="51"/>
        <v>8.0007942031676897</v>
      </c>
      <c r="M59" s="16">
        <f t="shared" si="39"/>
        <v>7.9885407646478601</v>
      </c>
      <c r="N59" s="16">
        <f t="shared" si="40"/>
        <v>24.579135236582157</v>
      </c>
      <c r="O59" s="16">
        <f t="shared" si="41"/>
        <v>30.860817074489272</v>
      </c>
      <c r="P59" s="17">
        <f t="shared" si="42"/>
        <v>10.888749077228823</v>
      </c>
      <c r="R59" s="55"/>
      <c r="S59" s="56"/>
      <c r="T59" s="56"/>
      <c r="U59" s="56">
        <v>9.6925910408953604E-3</v>
      </c>
      <c r="V59" s="56">
        <v>9.6889441142453507E-3</v>
      </c>
      <c r="W59" s="56">
        <v>2.6586281627041499E-4</v>
      </c>
      <c r="X59" s="56">
        <v>3.06480880757539E-2</v>
      </c>
      <c r="Y59" s="56">
        <v>-3.18134790208335E-2</v>
      </c>
      <c r="Z59" s="56"/>
      <c r="AA59" s="57">
        <f t="shared" si="52"/>
        <v>7.411889404185648</v>
      </c>
      <c r="AB59" s="57">
        <f t="shared" si="43"/>
        <v>7.3982978325676099</v>
      </c>
      <c r="AC59" s="57">
        <f t="shared" si="44"/>
        <v>27.683681854812729</v>
      </c>
      <c r="AD59" s="57">
        <f t="shared" si="45"/>
        <v>22.664911296320174</v>
      </c>
      <c r="AE59" s="58">
        <f t="shared" si="46"/>
        <v>7.8830007087583729</v>
      </c>
      <c r="AG59" s="55"/>
      <c r="AH59" s="56"/>
      <c r="AI59" s="56"/>
      <c r="AJ59" s="56">
        <v>9.9190266545213998E-3</v>
      </c>
      <c r="AK59" s="56">
        <v>9.9145825768431704E-3</v>
      </c>
      <c r="AL59" s="56">
        <v>2.9688735248214299E-4</v>
      </c>
      <c r="AM59" s="56">
        <v>3.06480880757539E-2</v>
      </c>
      <c r="AN59" s="56">
        <v>-2.7044325270029999E-2</v>
      </c>
      <c r="AO59" s="56"/>
      <c r="AP59" s="57">
        <f t="shared" si="53"/>
        <v>6.201815901130491</v>
      </c>
      <c r="AQ59" s="57">
        <f t="shared" si="47"/>
        <v>6.1914925001896997</v>
      </c>
      <c r="AR59" s="57">
        <f t="shared" si="48"/>
        <v>18.524944500059163</v>
      </c>
      <c r="AS59" s="57">
        <f t="shared" si="49"/>
        <v>22.299132081110372</v>
      </c>
      <c r="AT59" s="58">
        <f t="shared" si="50"/>
        <v>1.5669922750301626</v>
      </c>
    </row>
    <row r="60" spans="3:46" ht="14.5" thickBot="1" x14ac:dyDescent="0.35">
      <c r="U60" s="46">
        <f>SQRT(U57*U57+U58*U58+U59*U59)</f>
        <v>1.6988970071111817E-2</v>
      </c>
      <c r="AA60" s="57">
        <f t="shared" si="52"/>
        <v>8.1485583890771363</v>
      </c>
      <c r="AJ60" s="46">
        <f>SQRT(AJ57*AJ57+AJ58*AJ58+AJ59*AJ59)</f>
        <v>1.7191613836584647E-2</v>
      </c>
      <c r="AP60" s="57">
        <f t="shared" si="53"/>
        <v>6.3570321555160731</v>
      </c>
    </row>
    <row r="61" spans="3:46" ht="14.5" thickBot="1" x14ac:dyDescent="0.35"/>
    <row r="62" spans="3:46" x14ac:dyDescent="0.3">
      <c r="C62" s="21" t="s">
        <v>22</v>
      </c>
      <c r="D62" s="22">
        <v>1000</v>
      </c>
      <c r="E62" s="23" t="s">
        <v>0</v>
      </c>
      <c r="F62" s="23" t="s">
        <v>9</v>
      </c>
      <c r="G62" s="23" t="s">
        <v>10</v>
      </c>
      <c r="H62" s="23" t="s">
        <v>11</v>
      </c>
      <c r="I62" s="23" t="s">
        <v>12</v>
      </c>
      <c r="J62" s="23" t="s">
        <v>13</v>
      </c>
      <c r="K62" s="24"/>
      <c r="L62" s="24"/>
      <c r="M62" s="24"/>
      <c r="N62" s="24"/>
      <c r="O62" s="24"/>
      <c r="P62" s="25"/>
      <c r="R62" s="40" t="s">
        <v>22</v>
      </c>
      <c r="S62" s="41">
        <v>1000</v>
      </c>
      <c r="T62" s="42" t="s">
        <v>0</v>
      </c>
      <c r="U62" s="42" t="s">
        <v>9</v>
      </c>
      <c r="V62" s="42" t="s">
        <v>10</v>
      </c>
      <c r="W62" s="42" t="s">
        <v>11</v>
      </c>
      <c r="X62" s="42" t="s">
        <v>12</v>
      </c>
      <c r="Y62" s="42" t="s">
        <v>13</v>
      </c>
      <c r="Z62" s="43"/>
      <c r="AA62" s="43"/>
      <c r="AB62" s="43"/>
      <c r="AC62" s="43"/>
      <c r="AD62" s="43"/>
      <c r="AE62" s="44"/>
    </row>
    <row r="63" spans="3:46" x14ac:dyDescent="0.3">
      <c r="C63" s="26" t="s">
        <v>8</v>
      </c>
      <c r="D63" s="27">
        <v>8</v>
      </c>
      <c r="E63" s="28"/>
      <c r="F63" s="28">
        <v>1.00282793070458E-2</v>
      </c>
      <c r="G63" s="28">
        <v>9.9719862537607507E-3</v>
      </c>
      <c r="H63" s="29">
        <v>-1.06107304881872E-3</v>
      </c>
      <c r="I63" s="28">
        <v>3.1109530113090301E-2</v>
      </c>
      <c r="J63" s="28">
        <v>-2.3178561405115299E-2</v>
      </c>
      <c r="K63" s="28"/>
      <c r="L63" s="28"/>
      <c r="M63" s="28"/>
      <c r="N63" s="28"/>
      <c r="O63" s="28"/>
      <c r="P63" s="30"/>
      <c r="R63" s="45" t="s">
        <v>8</v>
      </c>
      <c r="S63" s="46">
        <v>9</v>
      </c>
      <c r="T63" s="47"/>
      <c r="U63" s="47">
        <v>1.00537792701723E-2</v>
      </c>
      <c r="V63" s="47">
        <v>9.9961073073579192E-3</v>
      </c>
      <c r="W63" s="48">
        <v>-1.0753214929181301E-3</v>
      </c>
      <c r="X63" s="47">
        <v>3.1109530113090301E-2</v>
      </c>
      <c r="Y63" s="47">
        <v>-2.3178561405115299E-2</v>
      </c>
      <c r="Z63" s="47"/>
      <c r="AA63" s="47"/>
      <c r="AB63" s="47"/>
      <c r="AC63" s="47"/>
      <c r="AD63" s="47"/>
      <c r="AE63" s="49"/>
    </row>
    <row r="64" spans="3:46" x14ac:dyDescent="0.3">
      <c r="C64" s="26" t="s">
        <v>6</v>
      </c>
      <c r="D64" s="27">
        <v>0.01</v>
      </c>
      <c r="E64" s="28"/>
      <c r="F64" s="28">
        <v>9.7291884517769506E-3</v>
      </c>
      <c r="G64" s="28">
        <v>9.7109369754790394E-3</v>
      </c>
      <c r="H64" s="28">
        <v>5.9566012831475501E-4</v>
      </c>
      <c r="I64" s="28">
        <v>2.6638808883247499E-2</v>
      </c>
      <c r="J64" s="28">
        <v>-2.2307498093026699E-2</v>
      </c>
      <c r="K64" s="28"/>
      <c r="L64" s="28"/>
      <c r="M64" s="28"/>
      <c r="N64" s="28"/>
      <c r="O64" s="28"/>
      <c r="P64" s="30"/>
      <c r="R64" s="45" t="s">
        <v>6</v>
      </c>
      <c r="S64" s="46">
        <v>0.01</v>
      </c>
      <c r="T64" s="47"/>
      <c r="U64" s="47">
        <v>9.7536417578709903E-3</v>
      </c>
      <c r="V64" s="47">
        <v>9.7346234907882308E-3</v>
      </c>
      <c r="W64" s="47">
        <v>6.08796380967193E-4</v>
      </c>
      <c r="X64" s="47">
        <v>2.6638808883247499E-2</v>
      </c>
      <c r="Y64" s="47">
        <v>-2.2307498093026699E-2</v>
      </c>
      <c r="Z64" s="47"/>
      <c r="AA64" s="47"/>
      <c r="AB64" s="47"/>
      <c r="AC64" s="47"/>
      <c r="AD64" s="47"/>
      <c r="AE64" s="49"/>
    </row>
    <row r="65" spans="3:46" x14ac:dyDescent="0.3">
      <c r="C65" s="26" t="s">
        <v>7</v>
      </c>
      <c r="D65" s="27">
        <v>0.01</v>
      </c>
      <c r="E65" s="28"/>
      <c r="F65" s="28">
        <v>9.7143967435564908E-3</v>
      </c>
      <c r="G65" s="28">
        <v>9.7104491064439295E-3</v>
      </c>
      <c r="H65" s="28">
        <v>2.7691558710765099E-4</v>
      </c>
      <c r="I65" s="28">
        <v>3.0632041815549901E-2</v>
      </c>
      <c r="J65" s="28">
        <v>-3.1794617059893303E-2</v>
      </c>
      <c r="K65" s="28"/>
      <c r="L65" s="28"/>
      <c r="M65" s="28"/>
      <c r="N65" s="28"/>
      <c r="O65" s="28"/>
      <c r="P65" s="30"/>
      <c r="R65" s="45" t="s">
        <v>7</v>
      </c>
      <c r="S65" s="46">
        <v>0.01</v>
      </c>
      <c r="T65" s="47"/>
      <c r="U65" s="47">
        <v>9.7291877002430999E-3</v>
      </c>
      <c r="V65" s="47">
        <v>9.7242079090347506E-3</v>
      </c>
      <c r="W65" s="47">
        <v>3.11245640013794E-4</v>
      </c>
      <c r="X65" s="47">
        <v>3.0632041815549901E-2</v>
      </c>
      <c r="Y65" s="47">
        <v>-3.1794617059893303E-2</v>
      </c>
      <c r="Z65" s="47"/>
      <c r="AA65" s="47"/>
      <c r="AB65" s="47"/>
      <c r="AC65" s="47"/>
      <c r="AD65" s="47"/>
      <c r="AE65" s="49"/>
    </row>
    <row r="66" spans="3:46" ht="14.5" x14ac:dyDescent="0.3">
      <c r="C66" s="31"/>
      <c r="D66" s="28"/>
      <c r="E66" s="27"/>
      <c r="F66" s="27">
        <f>SQRT(F63*F63+F64*F64+F65*F65)</f>
        <v>1.701743217649284E-2</v>
      </c>
      <c r="G66" s="27"/>
      <c r="H66" s="27"/>
      <c r="I66" s="28"/>
      <c r="J66" s="28"/>
      <c r="K66" s="28"/>
      <c r="L66" s="32" t="s">
        <v>20</v>
      </c>
      <c r="M66" s="32"/>
      <c r="N66" s="32"/>
      <c r="O66" s="27"/>
      <c r="P66" s="33"/>
      <c r="R66" s="50"/>
      <c r="S66" s="47"/>
      <c r="T66" s="46"/>
      <c r="U66" s="46">
        <f>SQRT(U63*U63+U64*U64+U65*U65)</f>
        <v>1.7054884885591946E-2</v>
      </c>
      <c r="V66" s="46"/>
      <c r="W66" s="46"/>
      <c r="X66" s="47"/>
      <c r="Y66" s="47"/>
      <c r="Z66" s="47"/>
      <c r="AA66" s="51" t="s">
        <v>20</v>
      </c>
      <c r="AB66" s="51"/>
      <c r="AC66" s="51"/>
      <c r="AD66" s="46"/>
      <c r="AE66" s="52"/>
    </row>
    <row r="67" spans="3:46" x14ac:dyDescent="0.3">
      <c r="C67" s="31"/>
      <c r="D67" s="28"/>
      <c r="E67" s="34" t="s">
        <v>14</v>
      </c>
      <c r="F67" s="34"/>
      <c r="G67" s="34"/>
      <c r="H67" s="34"/>
      <c r="I67" s="34"/>
      <c r="J67" s="34"/>
      <c r="K67" s="28"/>
      <c r="L67" s="34" t="s">
        <v>1</v>
      </c>
      <c r="M67" s="34" t="s">
        <v>2</v>
      </c>
      <c r="N67" s="34" t="s">
        <v>3</v>
      </c>
      <c r="O67" s="34" t="s">
        <v>4</v>
      </c>
      <c r="P67" s="35" t="s">
        <v>5</v>
      </c>
      <c r="R67" s="50"/>
      <c r="S67" s="47"/>
      <c r="T67" s="53" t="s">
        <v>14</v>
      </c>
      <c r="U67" s="53"/>
      <c r="V67" s="53"/>
      <c r="W67" s="53"/>
      <c r="X67" s="53"/>
      <c r="Y67" s="53"/>
      <c r="Z67" s="47"/>
      <c r="AA67" s="53" t="s">
        <v>1</v>
      </c>
      <c r="AB67" s="53" t="s">
        <v>2</v>
      </c>
      <c r="AC67" s="53" t="s">
        <v>3</v>
      </c>
      <c r="AD67" s="53" t="s">
        <v>4</v>
      </c>
      <c r="AE67" s="54" t="s">
        <v>5</v>
      </c>
    </row>
    <row r="68" spans="3:46" x14ac:dyDescent="0.3">
      <c r="C68" s="31"/>
      <c r="D68" s="28"/>
      <c r="E68" s="28"/>
      <c r="F68" s="28">
        <v>9.2638645814366004E-3</v>
      </c>
      <c r="G68" s="28">
        <v>9.2083306218654001E-3</v>
      </c>
      <c r="H68" s="28">
        <v>-1.0128347059671001E-3</v>
      </c>
      <c r="I68" s="28">
        <v>2.6594451131008098E-2</v>
      </c>
      <c r="J68" s="28">
        <v>-2.5124749356577599E-2</v>
      </c>
      <c r="K68" s="28"/>
      <c r="L68" s="27">
        <f>(F63-F68)/F63*100</f>
        <v>7.6225910966812291</v>
      </c>
      <c r="M68" s="27">
        <f t="shared" ref="M68:M70" si="54">(G63-G68)/G63*100</f>
        <v>7.6580092717973001</v>
      </c>
      <c r="N68" s="27">
        <f t="shared" ref="N68:N70" si="55">(H63-H68)/H63*100</f>
        <v>4.546184912087158</v>
      </c>
      <c r="O68" s="27">
        <f t="shared" ref="O68:O70" si="56">(I63-I68)/I63*100</f>
        <v>14.513491414588556</v>
      </c>
      <c r="P68" s="33">
        <f t="shared" ref="P68:P70" si="57">(J63-J68)/J63*100</f>
        <v>-8.3965001858691455</v>
      </c>
      <c r="R68" s="50"/>
      <c r="S68" s="47"/>
      <c r="T68" s="47"/>
      <c r="U68" s="47">
        <v>9.1435913019041696E-3</v>
      </c>
      <c r="V68" s="47">
        <v>9.0856614296031396E-3</v>
      </c>
      <c r="W68" s="47">
        <v>-1.0276275020061499E-3</v>
      </c>
      <c r="X68" s="47">
        <v>2.4726531396643801E-2</v>
      </c>
      <c r="Y68" s="47">
        <v>-2.6065993795824499E-2</v>
      </c>
      <c r="Z68" s="47"/>
      <c r="AA68" s="46">
        <f>(U63-U68)/U63*100</f>
        <v>9.0531922753515133</v>
      </c>
      <c r="AB68" s="46">
        <f t="shared" ref="AB68:AB70" si="58">(V63-V68)/V63*100</f>
        <v>9.1080042436581277</v>
      </c>
      <c r="AC68" s="46">
        <f t="shared" ref="AC68:AC70" si="59">(W63-W68)/W63*100</f>
        <v>4.4353238753325464</v>
      </c>
      <c r="AD68" s="46">
        <f t="shared" ref="AD68:AD70" si="60">(X63-X68)/X63*100</f>
        <v>20.517824259134841</v>
      </c>
      <c r="AE68" s="52">
        <f t="shared" ref="AE68:AE70" si="61">(Y63-Y68)/Y63*100</f>
        <v>-12.45734081698431</v>
      </c>
    </row>
    <row r="69" spans="3:46" x14ac:dyDescent="0.3">
      <c r="C69" s="31"/>
      <c r="D69" s="28"/>
      <c r="E69" s="28"/>
      <c r="F69" s="28">
        <v>8.4418866062449405E-3</v>
      </c>
      <c r="G69" s="28">
        <v>8.4188237898737903E-3</v>
      </c>
      <c r="H69" s="28">
        <v>6.2358276736352301E-4</v>
      </c>
      <c r="I69" s="28">
        <v>2.1240823788416002E-2</v>
      </c>
      <c r="J69" s="28">
        <v>-2.1413306068141801E-2</v>
      </c>
      <c r="K69" s="28"/>
      <c r="L69" s="27">
        <f t="shared" ref="L69:L71" si="62">(F64-F69)/F64*100</f>
        <v>13.2313383784533</v>
      </c>
      <c r="M69" s="27">
        <f t="shared" si="54"/>
        <v>13.305751946160782</v>
      </c>
      <c r="N69" s="27">
        <f t="shared" si="55"/>
        <v>-4.6876797222884274</v>
      </c>
      <c r="O69" s="27">
        <f t="shared" si="56"/>
        <v>20.263612830775475</v>
      </c>
      <c r="P69" s="33">
        <f t="shared" si="57"/>
        <v>4.0084819066483375</v>
      </c>
      <c r="R69" s="50"/>
      <c r="S69" s="47"/>
      <c r="T69" s="47"/>
      <c r="U69" s="47">
        <v>8.2976046198540293E-3</v>
      </c>
      <c r="V69" s="47">
        <v>8.2738530338678003E-3</v>
      </c>
      <c r="W69" s="47">
        <v>6.2737421159907299E-4</v>
      </c>
      <c r="X69" s="47">
        <v>2.0664393684793499E-2</v>
      </c>
      <c r="Y69" s="47">
        <v>-2.0477624784035E-2</v>
      </c>
      <c r="Z69" s="47"/>
      <c r="AA69" s="46">
        <f t="shared" ref="AA69:AA71" si="63">(U64-U69)/U64*100</f>
        <v>14.928138372951505</v>
      </c>
      <c r="AB69" s="46">
        <f t="shared" si="58"/>
        <v>15.005926611365522</v>
      </c>
      <c r="AC69" s="46">
        <f t="shared" si="59"/>
        <v>-3.0515671926901811</v>
      </c>
      <c r="AD69" s="46">
        <f t="shared" si="60"/>
        <v>22.42748624624566</v>
      </c>
      <c r="AE69" s="52">
        <f t="shared" si="61"/>
        <v>8.2029517669832988</v>
      </c>
    </row>
    <row r="70" spans="3:46" x14ac:dyDescent="0.3">
      <c r="C70" s="31"/>
      <c r="D70" s="28"/>
      <c r="E70" s="28"/>
      <c r="F70" s="28">
        <v>9.0335613332406996E-3</v>
      </c>
      <c r="G70" s="28">
        <v>9.0302957133511896E-3</v>
      </c>
      <c r="H70" s="28">
        <v>2.42877934058839E-4</v>
      </c>
      <c r="I70" s="28">
        <v>2.0036091187299401E-2</v>
      </c>
      <c r="J70" s="28">
        <v>-2.8945112053424E-2</v>
      </c>
      <c r="K70" s="28"/>
      <c r="L70" s="27">
        <f t="shared" si="62"/>
        <v>7.008519708312158</v>
      </c>
      <c r="M70" s="27">
        <f t="shared" si="54"/>
        <v>7.0043453772018109</v>
      </c>
      <c r="N70" s="27">
        <f t="shared" si="55"/>
        <v>12.291707160413418</v>
      </c>
      <c r="O70" s="27">
        <f t="shared" si="56"/>
        <v>34.591068698762427</v>
      </c>
      <c r="P70" s="33">
        <f t="shared" si="57"/>
        <v>8.962224646711519</v>
      </c>
      <c r="R70" s="50"/>
      <c r="S70" s="47"/>
      <c r="T70" s="47"/>
      <c r="U70" s="47">
        <v>9.2166068615510202E-3</v>
      </c>
      <c r="V70" s="47">
        <v>9.2111617114296E-3</v>
      </c>
      <c r="W70" s="47">
        <v>3.1676800072417402E-4</v>
      </c>
      <c r="X70" s="47">
        <v>2.1027042566776399E-2</v>
      </c>
      <c r="Y70" s="47">
        <v>-2.8166696990234899E-2</v>
      </c>
      <c r="Z70" s="47"/>
      <c r="AA70" s="46">
        <f t="shared" si="63"/>
        <v>5.2684854530997685</v>
      </c>
      <c r="AB70" s="46">
        <f t="shared" si="58"/>
        <v>5.2759690290916135</v>
      </c>
      <c r="AC70" s="46">
        <f t="shared" si="59"/>
        <v>-1.7742772911245506</v>
      </c>
      <c r="AD70" s="46">
        <f t="shared" si="60"/>
        <v>31.356052941588981</v>
      </c>
      <c r="AE70" s="52">
        <f t="shared" si="61"/>
        <v>11.410485186295174</v>
      </c>
    </row>
    <row r="71" spans="3:46" x14ac:dyDescent="0.3">
      <c r="C71" s="31"/>
      <c r="D71" s="28"/>
      <c r="E71" s="34"/>
      <c r="F71" s="27">
        <f>SQRT(F68*F68+F69*F69+F70*F70)</f>
        <v>1.5449591153726842E-2</v>
      </c>
      <c r="G71" s="28"/>
      <c r="H71" s="28"/>
      <c r="I71" s="28"/>
      <c r="J71" s="28"/>
      <c r="K71" s="28"/>
      <c r="L71" s="27">
        <f t="shared" si="62"/>
        <v>9.2131468867068378</v>
      </c>
      <c r="M71" s="28"/>
      <c r="N71" s="28"/>
      <c r="O71" s="28"/>
      <c r="P71" s="30"/>
      <c r="R71" s="50"/>
      <c r="S71" s="47"/>
      <c r="T71" s="53"/>
      <c r="U71" s="46">
        <f>SQRT(U68*U68+U69*U69+U70*U70)</f>
        <v>1.5407833928364813E-2</v>
      </c>
      <c r="V71" s="47"/>
      <c r="W71" s="47"/>
      <c r="X71" s="47"/>
      <c r="Y71" s="47"/>
      <c r="Z71" s="47"/>
      <c r="AA71" s="46">
        <f t="shared" si="63"/>
        <v>9.6573560494598834</v>
      </c>
      <c r="AB71" s="47"/>
      <c r="AC71" s="47"/>
      <c r="AD71" s="47"/>
      <c r="AE71" s="49"/>
    </row>
    <row r="72" spans="3:46" x14ac:dyDescent="0.3">
      <c r="C72" s="31"/>
      <c r="D72" s="28"/>
      <c r="E72" s="34" t="s">
        <v>21</v>
      </c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30"/>
      <c r="R72" s="50"/>
      <c r="S72" s="47"/>
      <c r="T72" s="53" t="s">
        <v>21</v>
      </c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9"/>
    </row>
    <row r="73" spans="3:46" x14ac:dyDescent="0.3">
      <c r="C73" s="31"/>
      <c r="D73" s="28"/>
      <c r="E73" s="28"/>
      <c r="F73" s="28">
        <v>1.00306566703503E-2</v>
      </c>
      <c r="G73" s="28">
        <v>9.9743648971624393E-3</v>
      </c>
      <c r="H73" s="29">
        <v>-1.0611871355690201E-3</v>
      </c>
      <c r="I73" s="28">
        <v>3.1128117203614001E-2</v>
      </c>
      <c r="J73" s="28">
        <v>-2.3184969787439301E-2</v>
      </c>
      <c r="K73" s="28"/>
      <c r="L73" s="27">
        <f>-(F68-F73)/F73*100</f>
        <v>7.6444854421173325</v>
      </c>
      <c r="M73" s="27">
        <f t="shared" ref="M73:M75" si="64">-(G68-G73)/G73*100</f>
        <v>7.6800305903683617</v>
      </c>
      <c r="N73" s="27">
        <f t="shared" ref="N73:N75" si="65">-(H68-H73)/H73*100</f>
        <v>4.5564470187431079</v>
      </c>
      <c r="O73" s="27">
        <f t="shared" ref="O73:O75" si="66">-(I68-I73)/I73*100</f>
        <v>14.564536759324268</v>
      </c>
      <c r="P73" s="33">
        <f t="shared" ref="P73:P75" si="67">-(J68-J73)/J73*100</f>
        <v>-8.3665391282467567</v>
      </c>
      <c r="R73" s="50"/>
      <c r="S73" s="47"/>
      <c r="T73" s="47"/>
      <c r="U73" s="47">
        <v>1.0056162986043501E-2</v>
      </c>
      <c r="V73" s="47">
        <v>9.9984924164785004E-3</v>
      </c>
      <c r="W73" s="48">
        <v>-1.0754363763110001E-3</v>
      </c>
      <c r="X73" s="47">
        <v>3.1128117203614001E-2</v>
      </c>
      <c r="Y73" s="47">
        <v>-2.3184969787439301E-2</v>
      </c>
      <c r="Z73" s="47"/>
      <c r="AA73" s="46">
        <f>-(U68-U73)/U73*100</f>
        <v>9.0747503337589954</v>
      </c>
      <c r="AB73" s="46">
        <f t="shared" ref="AB73:AB75" si="68">-(V68-V73)/V73*100</f>
        <v>9.1296862452075818</v>
      </c>
      <c r="AC73" s="46">
        <f t="shared" ref="AC73:AC75" si="69">-(W68-W73)/W73*100</f>
        <v>4.4455325631485403</v>
      </c>
      <c r="AD73" s="46">
        <f t="shared" ref="AD73:AD75" si="70">-(X68-X73)/X73*100</f>
        <v>20.565284321876593</v>
      </c>
      <c r="AE73" s="52">
        <f t="shared" ref="AE73:AE75" si="71">-(Y68-Y73)/Y73*100</f>
        <v>-12.426257333084916</v>
      </c>
    </row>
    <row r="74" spans="3:46" x14ac:dyDescent="0.3">
      <c r="C74" s="31"/>
      <c r="D74" s="28"/>
      <c r="E74" s="28"/>
      <c r="F74" s="28">
        <v>9.7314266531033904E-3</v>
      </c>
      <c r="G74" s="28">
        <v>9.7131747367629803E-3</v>
      </c>
      <c r="H74" s="28">
        <v>5.9573587926232399E-4</v>
      </c>
      <c r="I74" s="28">
        <v>2.66515272018709E-2</v>
      </c>
      <c r="J74" s="28">
        <v>-2.2317073444980299E-2</v>
      </c>
      <c r="K74" s="28"/>
      <c r="L74" s="27">
        <f t="shared" ref="L74:L75" si="72">-(F69-F74)/F74*100</f>
        <v>13.251294931634824</v>
      </c>
      <c r="M74" s="27">
        <f t="shared" si="64"/>
        <v>13.325724924830769</v>
      </c>
      <c r="N74" s="27">
        <f t="shared" si="65"/>
        <v>-4.6743681336905052</v>
      </c>
      <c r="O74" s="27">
        <f t="shared" si="66"/>
        <v>20.301663662542666</v>
      </c>
      <c r="P74" s="33">
        <f t="shared" si="67"/>
        <v>4.0496679775984648</v>
      </c>
      <c r="R74" s="50"/>
      <c r="S74" s="47"/>
      <c r="T74" s="47"/>
      <c r="U74" s="47">
        <v>9.7558859916644005E-3</v>
      </c>
      <c r="V74" s="47">
        <v>9.7368673322919697E-3</v>
      </c>
      <c r="W74" s="47">
        <v>6.0887275821727E-4</v>
      </c>
      <c r="X74" s="47">
        <v>2.66515272018709E-2</v>
      </c>
      <c r="Y74" s="47">
        <v>-2.2317073444980299E-2</v>
      </c>
      <c r="Z74" s="47"/>
      <c r="AA74" s="46">
        <f t="shared" ref="AA74:AA75" si="73">-(U69-U74)/U74*100</f>
        <v>14.947708214880251</v>
      </c>
      <c r="AB74" s="46">
        <f t="shared" si="68"/>
        <v>15.025513324723397</v>
      </c>
      <c r="AC74" s="46">
        <f t="shared" si="69"/>
        <v>-3.0386403615713982</v>
      </c>
      <c r="AD74" s="46">
        <f t="shared" si="70"/>
        <v>22.464504460581576</v>
      </c>
      <c r="AE74" s="52">
        <f t="shared" si="71"/>
        <v>8.2423381608713555</v>
      </c>
    </row>
    <row r="75" spans="3:46" ht="14.5" thickBot="1" x14ac:dyDescent="0.35">
      <c r="C75" s="36"/>
      <c r="D75" s="37"/>
      <c r="E75" s="37"/>
      <c r="F75" s="37">
        <v>9.7168905392004592E-3</v>
      </c>
      <c r="G75" s="37">
        <v>9.7129461006978095E-3</v>
      </c>
      <c r="H75" s="37">
        <v>2.7683893465790598E-4</v>
      </c>
      <c r="I75" s="37">
        <v>3.06480880757539E-2</v>
      </c>
      <c r="J75" s="37">
        <v>-3.18134790208335E-2</v>
      </c>
      <c r="K75" s="37"/>
      <c r="L75" s="38">
        <f t="shared" si="72"/>
        <v>7.0323855476505797</v>
      </c>
      <c r="M75" s="38">
        <f t="shared" si="64"/>
        <v>7.028252605021418</v>
      </c>
      <c r="N75" s="38">
        <f t="shared" si="65"/>
        <v>12.267422081013679</v>
      </c>
      <c r="O75" s="38">
        <f t="shared" si="66"/>
        <v>34.625314513011297</v>
      </c>
      <c r="P75" s="39">
        <f t="shared" si="67"/>
        <v>9.0162002261089089</v>
      </c>
      <c r="R75" s="55"/>
      <c r="S75" s="56"/>
      <c r="T75" s="56"/>
      <c r="U75" s="56">
        <v>9.7316902540858508E-3</v>
      </c>
      <c r="V75" s="56">
        <v>9.7267141853353608E-3</v>
      </c>
      <c r="W75" s="56">
        <v>3.1116934017562002E-4</v>
      </c>
      <c r="X75" s="56">
        <v>3.06480880757539E-2</v>
      </c>
      <c r="Y75" s="56">
        <v>-3.18134790208335E-2</v>
      </c>
      <c r="Z75" s="56"/>
      <c r="AA75" s="57">
        <f t="shared" si="73"/>
        <v>5.2928461458026037</v>
      </c>
      <c r="AB75" s="57">
        <f t="shared" si="68"/>
        <v>5.3003765103228995</v>
      </c>
      <c r="AC75" s="57">
        <f t="shared" si="69"/>
        <v>-1.7992327089147628</v>
      </c>
      <c r="AD75" s="57">
        <f t="shared" si="70"/>
        <v>31.391992496226329</v>
      </c>
      <c r="AE75" s="58">
        <f t="shared" si="71"/>
        <v>11.463009211317175</v>
      </c>
    </row>
    <row r="76" spans="3:46" ht="14.5" thickBot="1" x14ac:dyDescent="0.35"/>
    <row r="77" spans="3:46" x14ac:dyDescent="0.3">
      <c r="C77" s="2" t="s">
        <v>22</v>
      </c>
      <c r="D77">
        <v>209397.4</v>
      </c>
      <c r="E77" s="4" t="s">
        <v>0</v>
      </c>
      <c r="F77" s="4" t="s">
        <v>9</v>
      </c>
      <c r="G77" s="4" t="s">
        <v>10</v>
      </c>
      <c r="H77" s="4" t="s">
        <v>11</v>
      </c>
      <c r="I77" s="4" t="s">
        <v>12</v>
      </c>
      <c r="J77" s="4" t="s">
        <v>13</v>
      </c>
      <c r="K77" s="3"/>
      <c r="L77" s="3"/>
      <c r="M77" s="3"/>
      <c r="N77" s="3"/>
      <c r="O77" s="3"/>
      <c r="P77" s="5"/>
      <c r="R77" s="40" t="s">
        <v>22</v>
      </c>
      <c r="S77" s="41">
        <v>1000</v>
      </c>
      <c r="T77" s="42" t="s">
        <v>0</v>
      </c>
      <c r="U77" s="42" t="s">
        <v>9</v>
      </c>
      <c r="V77" s="42" t="s">
        <v>10</v>
      </c>
      <c r="W77" s="42" t="s">
        <v>11</v>
      </c>
      <c r="X77" s="42" t="s">
        <v>12</v>
      </c>
      <c r="Y77" s="42" t="s">
        <v>13</v>
      </c>
      <c r="Z77" s="43"/>
      <c r="AA77" s="43"/>
      <c r="AB77" s="43"/>
      <c r="AC77" s="43"/>
      <c r="AD77" s="43"/>
      <c r="AE77" s="44"/>
      <c r="AG77" s="40" t="s">
        <v>22</v>
      </c>
      <c r="AH77" s="41">
        <v>1001</v>
      </c>
      <c r="AI77" s="42" t="s">
        <v>0</v>
      </c>
      <c r="AJ77" s="42" t="s">
        <v>9</v>
      </c>
      <c r="AK77" s="42" t="s">
        <v>10</v>
      </c>
      <c r="AL77" s="42" t="s">
        <v>11</v>
      </c>
      <c r="AM77" s="42" t="s">
        <v>12</v>
      </c>
      <c r="AN77" s="42" t="s">
        <v>13</v>
      </c>
      <c r="AO77" s="43"/>
      <c r="AP77" s="43"/>
      <c r="AQ77" s="43"/>
      <c r="AR77" s="43"/>
      <c r="AS77" s="43"/>
      <c r="AT77" s="44"/>
    </row>
    <row r="78" spans="3:46" x14ac:dyDescent="0.3">
      <c r="C78" s="6" t="s">
        <v>8</v>
      </c>
      <c r="D78" s="7">
        <v>8</v>
      </c>
      <c r="E78" s="8"/>
      <c r="F78" s="8">
        <v>9.8576944529589709E-3</v>
      </c>
      <c r="G78" s="8">
        <v>9.8572418137807104E-3</v>
      </c>
      <c r="H78" s="20">
        <v>-9.4465615709183099E-5</v>
      </c>
      <c r="I78" s="8">
        <v>2.2649495739641999E-2</v>
      </c>
      <c r="J78" s="8">
        <v>-2.46389171738845E-2</v>
      </c>
      <c r="K78" s="8"/>
      <c r="L78" s="8"/>
      <c r="M78" s="8"/>
      <c r="N78" s="8"/>
      <c r="O78" s="8"/>
      <c r="P78" s="9"/>
      <c r="R78" s="45" t="s">
        <v>8</v>
      </c>
      <c r="S78" s="46">
        <v>10</v>
      </c>
      <c r="T78" s="47"/>
      <c r="U78" s="47">
        <v>1.0067054427951101E-2</v>
      </c>
      <c r="V78" s="47">
        <v>1.00128114977337E-2</v>
      </c>
      <c r="W78" s="48">
        <v>-1.04364302622208E-3</v>
      </c>
      <c r="X78" s="47">
        <v>3.1109530113090301E-2</v>
      </c>
      <c r="Y78" s="47">
        <v>-2.3178561405115299E-2</v>
      </c>
      <c r="Z78" s="47"/>
      <c r="AA78" s="47"/>
      <c r="AB78" s="47"/>
      <c r="AC78" s="47"/>
      <c r="AD78" s="47"/>
      <c r="AE78" s="49"/>
      <c r="AG78" s="45" t="s">
        <v>8</v>
      </c>
      <c r="AH78" s="46">
        <v>10</v>
      </c>
      <c r="AI78" s="47"/>
      <c r="AJ78" s="47">
        <v>9.5722730440678007E-3</v>
      </c>
      <c r="AK78" s="47">
        <v>9.5130899359542193E-3</v>
      </c>
      <c r="AL78" s="48">
        <v>-1.06279400667931E-3</v>
      </c>
      <c r="AM78" s="47">
        <v>2.37183850753219E-2</v>
      </c>
      <c r="AN78" s="47">
        <v>-2.8459202980756999E-2</v>
      </c>
      <c r="AO78" s="47"/>
      <c r="AP78" s="47"/>
      <c r="AQ78" s="47"/>
      <c r="AR78" s="47"/>
      <c r="AS78" s="47"/>
      <c r="AT78" s="49"/>
    </row>
    <row r="79" spans="3:46" x14ac:dyDescent="0.3">
      <c r="C79" s="6" t="s">
        <v>6</v>
      </c>
      <c r="D79" s="7">
        <v>0.01</v>
      </c>
      <c r="E79" s="8"/>
      <c r="F79" s="8">
        <v>1.0077326556421301E-2</v>
      </c>
      <c r="G79" s="8">
        <v>9.8114848490149995E-3</v>
      </c>
      <c r="H79" s="8">
        <v>2.2994076590078199E-3</v>
      </c>
      <c r="I79" s="8">
        <v>2.6407599136684098E-2</v>
      </c>
      <c r="J79" s="8">
        <v>-2.2644643832153099E-2</v>
      </c>
      <c r="K79" s="8"/>
      <c r="L79" s="8"/>
      <c r="M79" s="8"/>
      <c r="N79" s="8"/>
      <c r="O79" s="8"/>
      <c r="P79" s="9"/>
      <c r="R79" s="45" t="s">
        <v>6</v>
      </c>
      <c r="S79" s="46">
        <v>0.01</v>
      </c>
      <c r="T79" s="47"/>
      <c r="U79" s="47">
        <v>9.7788832730416695E-3</v>
      </c>
      <c r="V79" s="47">
        <v>9.7601101919514606E-3</v>
      </c>
      <c r="W79" s="47">
        <v>6.0564602594199404E-4</v>
      </c>
      <c r="X79" s="47">
        <v>2.6638808883247499E-2</v>
      </c>
      <c r="Y79" s="47">
        <v>-2.2307498093026699E-2</v>
      </c>
      <c r="Z79" s="47"/>
      <c r="AA79" s="47"/>
      <c r="AB79" s="47"/>
      <c r="AC79" s="47"/>
      <c r="AD79" s="47"/>
      <c r="AE79" s="49"/>
      <c r="AG79" s="45" t="s">
        <v>6</v>
      </c>
      <c r="AH79" s="46">
        <v>0.01</v>
      </c>
      <c r="AI79" s="47"/>
      <c r="AJ79" s="47">
        <v>9.6744363345746508E-3</v>
      </c>
      <c r="AK79" s="47">
        <v>9.6729439918214408E-3</v>
      </c>
      <c r="AL79" s="47">
        <v>-1.6992034258384801E-4</v>
      </c>
      <c r="AM79" s="47">
        <v>2.64904134112081E-2</v>
      </c>
      <c r="AN79" s="47">
        <v>-2.5446255845759901E-2</v>
      </c>
      <c r="AO79" s="47"/>
      <c r="AP79" s="47"/>
      <c r="AQ79" s="47"/>
      <c r="AR79" s="47"/>
      <c r="AS79" s="47"/>
      <c r="AT79" s="49"/>
    </row>
    <row r="80" spans="3:46" x14ac:dyDescent="0.3">
      <c r="C80" s="6" t="s">
        <v>7</v>
      </c>
      <c r="D80" s="7">
        <v>0.01</v>
      </c>
      <c r="E80" s="8"/>
      <c r="F80" s="8">
        <v>9.3989541526161204E-3</v>
      </c>
      <c r="G80" s="8">
        <v>9.3713488424075307E-3</v>
      </c>
      <c r="H80" s="8">
        <v>7.1983333966046796E-4</v>
      </c>
      <c r="I80" s="8">
        <v>2.86821330116518E-2</v>
      </c>
      <c r="J80" s="8">
        <v>-2.4153164998364101E-2</v>
      </c>
      <c r="K80" s="8"/>
      <c r="L80" s="8"/>
      <c r="M80" s="8"/>
      <c r="N80" s="8"/>
      <c r="O80" s="8"/>
      <c r="P80" s="9"/>
      <c r="R80" s="45" t="s">
        <v>7</v>
      </c>
      <c r="S80" s="46">
        <v>0.01</v>
      </c>
      <c r="T80" s="47"/>
      <c r="U80" s="47">
        <v>9.7521723993022804E-3</v>
      </c>
      <c r="V80" s="47">
        <v>9.7466153524447593E-3</v>
      </c>
      <c r="W80" s="47">
        <v>3.2917423532397201E-4</v>
      </c>
      <c r="X80" s="47">
        <v>3.0632041815549901E-2</v>
      </c>
      <c r="Y80" s="47">
        <v>-3.1794617059893303E-2</v>
      </c>
      <c r="Z80" s="47"/>
      <c r="AA80" s="47"/>
      <c r="AB80" s="47"/>
      <c r="AC80" s="47"/>
      <c r="AD80" s="47"/>
      <c r="AE80" s="49"/>
      <c r="AG80" s="45" t="s">
        <v>7</v>
      </c>
      <c r="AH80" s="46">
        <v>0.01</v>
      </c>
      <c r="AI80" s="47"/>
      <c r="AJ80" s="47">
        <v>1.07278844147915E-2</v>
      </c>
      <c r="AK80" s="47">
        <v>1.0727388170901599E-2</v>
      </c>
      <c r="AL80" s="47">
        <v>1.03184533371921E-4</v>
      </c>
      <c r="AM80" s="47">
        <v>2.4725778769355701E-2</v>
      </c>
      <c r="AN80" s="47">
        <v>-2.6355051710710401E-2</v>
      </c>
      <c r="AO80" s="47"/>
      <c r="AP80" s="47"/>
      <c r="AQ80" s="47"/>
      <c r="AR80" s="47"/>
      <c r="AS80" s="47"/>
      <c r="AT80" s="49"/>
    </row>
    <row r="81" spans="3:76" ht="14.5" x14ac:dyDescent="0.3">
      <c r="C81" s="11"/>
      <c r="D81" s="8"/>
      <c r="E81" s="7"/>
      <c r="F81" s="7">
        <f>SQRT(F78*F78+F79*F79+F80*F80)</f>
        <v>1.6943051366729425E-2</v>
      </c>
      <c r="G81" s="7"/>
      <c r="H81" s="7"/>
      <c r="I81" s="8"/>
      <c r="J81" s="8"/>
      <c r="K81" s="8"/>
      <c r="L81" s="19" t="s">
        <v>20</v>
      </c>
      <c r="M81" s="19"/>
      <c r="N81" s="19"/>
      <c r="O81" s="7"/>
      <c r="P81" s="10"/>
      <c r="R81" s="50"/>
      <c r="S81" s="47"/>
      <c r="T81" s="46"/>
      <c r="U81" s="46">
        <f>SQRT(U78*U78+U79*U79+U80*U80)</f>
        <v>1.7090260660060665E-2</v>
      </c>
      <c r="V81" s="46"/>
      <c r="W81" s="46"/>
      <c r="X81" s="47"/>
      <c r="Y81" s="47"/>
      <c r="Z81" s="47"/>
      <c r="AA81" s="51" t="s">
        <v>20</v>
      </c>
      <c r="AB81" s="51"/>
      <c r="AC81" s="51"/>
      <c r="AD81" s="46"/>
      <c r="AE81" s="52"/>
      <c r="AG81" s="50"/>
      <c r="AH81" s="47"/>
      <c r="AI81" s="46"/>
      <c r="AJ81" s="46">
        <f>SQRT(AJ78*AJ78+AJ79*AJ79+AJ80*AJ80)</f>
        <v>1.7329472976379046E-2</v>
      </c>
      <c r="AK81" s="46"/>
      <c r="AL81" s="46"/>
      <c r="AM81" s="47"/>
      <c r="AN81" s="47"/>
      <c r="AO81" s="47"/>
      <c r="AP81" s="51" t="s">
        <v>20</v>
      </c>
      <c r="AQ81" s="51"/>
      <c r="AR81" s="51"/>
      <c r="AS81" s="46"/>
      <c r="AT81" s="52"/>
    </row>
    <row r="82" spans="3:76" x14ac:dyDescent="0.3">
      <c r="C82" s="11"/>
      <c r="D82" s="8"/>
      <c r="E82" s="12" t="s">
        <v>14</v>
      </c>
      <c r="F82" s="12"/>
      <c r="G82" s="12"/>
      <c r="H82" s="12"/>
      <c r="I82" s="12"/>
      <c r="J82" s="12"/>
      <c r="K82" s="8"/>
      <c r="L82" s="12" t="s">
        <v>1</v>
      </c>
      <c r="M82" s="12" t="s">
        <v>2</v>
      </c>
      <c r="N82" s="12" t="s">
        <v>3</v>
      </c>
      <c r="O82" s="12" t="s">
        <v>4</v>
      </c>
      <c r="P82" s="13" t="s">
        <v>5</v>
      </c>
      <c r="R82" s="50"/>
      <c r="S82" s="47"/>
      <c r="T82" s="53" t="s">
        <v>14</v>
      </c>
      <c r="U82" s="53"/>
      <c r="V82" s="53"/>
      <c r="W82" s="53"/>
      <c r="X82" s="53"/>
      <c r="Y82" s="53"/>
      <c r="Z82" s="47"/>
      <c r="AA82" s="53" t="s">
        <v>1</v>
      </c>
      <c r="AB82" s="53" t="s">
        <v>2</v>
      </c>
      <c r="AC82" s="53" t="s">
        <v>3</v>
      </c>
      <c r="AD82" s="53" t="s">
        <v>4</v>
      </c>
      <c r="AE82" s="54" t="s">
        <v>5</v>
      </c>
      <c r="AG82" s="50"/>
      <c r="AH82" s="47"/>
      <c r="AI82" s="53" t="s">
        <v>14</v>
      </c>
      <c r="AJ82" s="53"/>
      <c r="AK82" s="53"/>
      <c r="AL82" s="53"/>
      <c r="AM82" s="53"/>
      <c r="AN82" s="53"/>
      <c r="AO82" s="47"/>
      <c r="AP82" s="53" t="s">
        <v>1</v>
      </c>
      <c r="AQ82" s="53" t="s">
        <v>2</v>
      </c>
      <c r="AR82" s="53" t="s">
        <v>3</v>
      </c>
      <c r="AS82" s="53" t="s">
        <v>4</v>
      </c>
      <c r="AT82" s="54" t="s">
        <v>5</v>
      </c>
    </row>
    <row r="83" spans="3:76" x14ac:dyDescent="0.3">
      <c r="C83" s="11"/>
      <c r="D83" s="8"/>
      <c r="E83" s="8"/>
      <c r="F83" s="8">
        <v>8.7420436548350001E-3</v>
      </c>
      <c r="G83" s="8">
        <v>8.7419837138367207E-3</v>
      </c>
      <c r="H83" s="20">
        <v>-3.2372983404483003E-5</v>
      </c>
      <c r="I83" s="8">
        <v>2.3673546917284599E-2</v>
      </c>
      <c r="J83" s="8">
        <v>-2.7176067036164101E-2</v>
      </c>
      <c r="K83" s="8"/>
      <c r="L83" s="7">
        <f>(F78-F83)/F78*100</f>
        <v>11.317563183235887</v>
      </c>
      <c r="M83" s="7">
        <f t="shared" ref="M83:M85" si="74">(G78-G83)/G78*100</f>
        <v>11.314099024991215</v>
      </c>
      <c r="N83" s="7">
        <f t="shared" ref="N83:N85" si="75">(H78-H83)/H78*100</f>
        <v>65.730405543383341</v>
      </c>
      <c r="O83" s="7">
        <f t="shared" ref="O83:O85" si="76">(I78-I83)/I78*100</f>
        <v>-4.521297910620885</v>
      </c>
      <c r="P83" s="10">
        <f t="shared" ref="P83:P85" si="77">(J78-J83)/J78*100</f>
        <v>-10.297326966011312</v>
      </c>
      <c r="R83" s="50"/>
      <c r="S83" s="47"/>
      <c r="T83" s="47"/>
      <c r="U83" s="47">
        <v>9.0811994694161707E-3</v>
      </c>
      <c r="V83" s="47">
        <v>9.0218428126486797E-3</v>
      </c>
      <c r="W83" s="47">
        <v>-1.03659831525234E-3</v>
      </c>
      <c r="X83" s="47">
        <v>2.1507291634974099E-2</v>
      </c>
      <c r="Y83" s="47">
        <v>-2.7575114451100401E-2</v>
      </c>
      <c r="Z83" s="47"/>
      <c r="AA83" s="46">
        <f>(U78-U83)/U78*100</f>
        <v>9.792883962142005</v>
      </c>
      <c r="AB83" s="46">
        <f t="shared" ref="AB83:AB85" si="78">(V78-V83)/V78*100</f>
        <v>9.8970073021879621</v>
      </c>
      <c r="AC83" s="46">
        <f t="shared" ref="AC83:AC85" si="79">(W78-W83)/W78*100</f>
        <v>0.67501155018889891</v>
      </c>
      <c r="AD83" s="46">
        <f t="shared" ref="AD83:AD85" si="80">(X78-X83)/X78*100</f>
        <v>30.865906502637152</v>
      </c>
      <c r="AE83" s="52">
        <f t="shared" ref="AE83:AE85" si="81">(Y78-Y83)/Y78*100</f>
        <v>-18.968187753942413</v>
      </c>
      <c r="AG83" s="50"/>
      <c r="AH83" s="47"/>
      <c r="AI83" s="47"/>
      <c r="AJ83" s="47">
        <v>8.9357756952435207E-3</v>
      </c>
      <c r="AK83" s="47">
        <v>8.8712469021129201E-3</v>
      </c>
      <c r="AL83" s="47">
        <v>-1.07194481082603E-3</v>
      </c>
      <c r="AM83" s="47">
        <v>1.9783944279969899E-2</v>
      </c>
      <c r="AN83" s="47">
        <v>-2.3658884223172499E-2</v>
      </c>
      <c r="AO83" s="47"/>
      <c r="AP83" s="46">
        <f>(AJ78-AJ83)/AJ78*100</f>
        <v>6.6493856359303782</v>
      </c>
      <c r="AQ83" s="46">
        <f t="shared" ref="AQ83:AQ85" si="82">(AK78-AK83)/AK78*100</f>
        <v>6.7469459256922129</v>
      </c>
      <c r="AR83" s="46">
        <f t="shared" ref="AR83:AR85" si="83">(AL78-AL83)/AL78*100</f>
        <v>-0.86101390196126582</v>
      </c>
      <c r="AS83" s="46">
        <f t="shared" ref="AS83:AS85" si="84">(AM78-AM83)/AM78*100</f>
        <v>16.588147898170522</v>
      </c>
      <c r="AT83" s="52">
        <f t="shared" ref="AT83:AT85" si="85">(AN78-AN83)/AN78*100</f>
        <v>16.867368916938002</v>
      </c>
    </row>
    <row r="84" spans="3:76" x14ac:dyDescent="0.3">
      <c r="C84" s="11"/>
      <c r="D84" s="8"/>
      <c r="E84" s="8"/>
      <c r="F84" s="8">
        <v>9.4333270536510593E-3</v>
      </c>
      <c r="G84" s="8">
        <v>9.1444238177891702E-3</v>
      </c>
      <c r="H84" s="8">
        <v>2.3167158526231101E-3</v>
      </c>
      <c r="I84" s="8">
        <v>2.55890783108942E-2</v>
      </c>
      <c r="J84" s="8">
        <v>-1.8493007127880001E-2</v>
      </c>
      <c r="K84" s="8"/>
      <c r="L84" s="7">
        <f t="shared" ref="L84:L86" si="86">(F79-F84)/F79*100</f>
        <v>6.3905788818551592</v>
      </c>
      <c r="M84" s="7">
        <f t="shared" si="74"/>
        <v>6.7987775702756883</v>
      </c>
      <c r="N84" s="7">
        <f t="shared" si="75"/>
        <v>-0.75272401339911077</v>
      </c>
      <c r="O84" s="7">
        <f t="shared" si="76"/>
        <v>3.099565475654507</v>
      </c>
      <c r="P84" s="10">
        <f t="shared" si="77"/>
        <v>18.333857379457633</v>
      </c>
      <c r="R84" s="50"/>
      <c r="S84" s="47"/>
      <c r="T84" s="47"/>
      <c r="U84" s="47">
        <v>8.2899362399500801E-3</v>
      </c>
      <c r="V84" s="47">
        <v>8.2679973182321204E-3</v>
      </c>
      <c r="W84" s="47">
        <v>6.0271320554985399E-4</v>
      </c>
      <c r="X84" s="47">
        <v>2.1349131697469801E-2</v>
      </c>
      <c r="Y84" s="47">
        <v>-2.16799289535861E-2</v>
      </c>
      <c r="Z84" s="47"/>
      <c r="AA84" s="46">
        <f t="shared" ref="AA84:AA86" si="87">(U79-U84)/U79*100</f>
        <v>15.226145885147274</v>
      </c>
      <c r="AB84" s="46">
        <f t="shared" si="78"/>
        <v>15.28786913645494</v>
      </c>
      <c r="AC84" s="46">
        <f t="shared" si="79"/>
        <v>0.48424661708602418</v>
      </c>
      <c r="AD84" s="46">
        <f t="shared" si="80"/>
        <v>19.857033431792246</v>
      </c>
      <c r="AE84" s="52">
        <f t="shared" si="81"/>
        <v>2.8132654626866329</v>
      </c>
      <c r="AG84" s="50"/>
      <c r="AH84" s="47"/>
      <c r="AI84" s="47"/>
      <c r="AJ84" s="47">
        <v>8.5789862421067307E-3</v>
      </c>
      <c r="AK84" s="47">
        <v>8.5759564785036595E-3</v>
      </c>
      <c r="AL84" s="47">
        <v>-2.2798118577590999E-4</v>
      </c>
      <c r="AM84" s="47">
        <v>2.4785306882831301E-2</v>
      </c>
      <c r="AN84" s="47">
        <v>-2.3203023421770799E-2</v>
      </c>
      <c r="AO84" s="47"/>
      <c r="AP84" s="46">
        <f t="shared" ref="AP84:AP86" si="88">(AJ79-AJ84)/AJ79*100</f>
        <v>11.323141262018371</v>
      </c>
      <c r="AQ84" s="46">
        <f t="shared" si="82"/>
        <v>11.340782229746123</v>
      </c>
      <c r="AR84" s="46">
        <f t="shared" si="83"/>
        <v>-34.169448053820624</v>
      </c>
      <c r="AS84" s="46">
        <f t="shared" si="84"/>
        <v>6.436692783568895</v>
      </c>
      <c r="AT84" s="52">
        <f t="shared" si="85"/>
        <v>8.8155697151920709</v>
      </c>
    </row>
    <row r="85" spans="3:76" x14ac:dyDescent="0.3">
      <c r="C85" s="11"/>
      <c r="D85" s="8"/>
      <c r="E85" s="8"/>
      <c r="F85" s="8">
        <v>8.9753973072578298E-3</v>
      </c>
      <c r="G85" s="8">
        <v>8.9525621410319698E-3</v>
      </c>
      <c r="H85" s="8">
        <v>6.3983430205964795E-4</v>
      </c>
      <c r="I85" s="8">
        <v>2.2202810230575701E-2</v>
      </c>
      <c r="J85" s="8">
        <v>-2.27731752856336E-2</v>
      </c>
      <c r="K85" s="8"/>
      <c r="L85" s="7">
        <f t="shared" si="86"/>
        <v>4.5064252732884871</v>
      </c>
      <c r="M85" s="7">
        <f t="shared" si="74"/>
        <v>4.4687985520339808</v>
      </c>
      <c r="N85" s="7">
        <f t="shared" si="75"/>
        <v>11.113549927897765</v>
      </c>
      <c r="O85" s="7">
        <f t="shared" si="76"/>
        <v>22.590100877239312</v>
      </c>
      <c r="P85" s="10">
        <f t="shared" si="77"/>
        <v>5.7134943301383823</v>
      </c>
      <c r="R85" s="50"/>
      <c r="S85" s="47"/>
      <c r="T85" s="47"/>
      <c r="U85" s="47">
        <v>9.2994409573201597E-3</v>
      </c>
      <c r="V85" s="47">
        <v>9.2912645628541804E-3</v>
      </c>
      <c r="W85" s="47">
        <v>3.8987811138074899E-4</v>
      </c>
      <c r="X85" s="47">
        <v>1.8826148116686599E-2</v>
      </c>
      <c r="Y85" s="47">
        <v>-2.2695723648415499E-2</v>
      </c>
      <c r="Z85" s="47"/>
      <c r="AA85" s="46">
        <f t="shared" si="87"/>
        <v>4.6423650387324091</v>
      </c>
      <c r="AB85" s="46">
        <f t="shared" si="78"/>
        <v>4.6718863228388567</v>
      </c>
      <c r="AC85" s="46">
        <f t="shared" si="79"/>
        <v>-18.441259838283656</v>
      </c>
      <c r="AD85" s="46">
        <f t="shared" si="80"/>
        <v>38.540994981504021</v>
      </c>
      <c r="AE85" s="52">
        <f t="shared" si="81"/>
        <v>28.617716622715434</v>
      </c>
      <c r="AG85" s="50"/>
      <c r="AH85" s="47"/>
      <c r="AI85" s="47"/>
      <c r="AJ85" s="47">
        <v>1.02195660944894E-2</v>
      </c>
      <c r="AK85" s="47">
        <v>1.02191467035853E-2</v>
      </c>
      <c r="AL85" s="48">
        <v>9.2584071194705303E-5</v>
      </c>
      <c r="AM85" s="47">
        <v>2.585831124491E-2</v>
      </c>
      <c r="AN85" s="47">
        <v>-2.8474903358419301E-2</v>
      </c>
      <c r="AO85" s="47"/>
      <c r="AP85" s="46">
        <f t="shared" si="88"/>
        <v>4.7382904275258184</v>
      </c>
      <c r="AQ85" s="46">
        <f t="shared" si="82"/>
        <v>4.7377932001651795</v>
      </c>
      <c r="AR85" s="46">
        <f t="shared" si="83"/>
        <v>10.273305340255909</v>
      </c>
      <c r="AS85" s="46">
        <f t="shared" si="84"/>
        <v>-4.5803713044538039</v>
      </c>
      <c r="AT85" s="52">
        <f t="shared" si="85"/>
        <v>-8.0434357366387381</v>
      </c>
    </row>
    <row r="86" spans="3:76" x14ac:dyDescent="0.3">
      <c r="C86" s="11"/>
      <c r="D86" s="8"/>
      <c r="E86" s="12"/>
      <c r="F86" s="7">
        <f>SQRT(F83*F83+F84*F84+F85*F85)</f>
        <v>1.5683390685286042E-2</v>
      </c>
      <c r="G86" s="8"/>
      <c r="H86" s="8"/>
      <c r="I86" s="8"/>
      <c r="J86" s="8"/>
      <c r="K86" s="8"/>
      <c r="L86" s="7">
        <f t="shared" si="86"/>
        <v>7.434674275478752</v>
      </c>
      <c r="M86" s="8"/>
      <c r="N86" s="8"/>
      <c r="O86" s="8"/>
      <c r="P86" s="9"/>
      <c r="R86" s="50"/>
      <c r="S86" s="47"/>
      <c r="T86" s="53"/>
      <c r="U86" s="46">
        <f>SQRT(U83*U83+U84*U84+U85*U85)</f>
        <v>1.5416576428781E-2</v>
      </c>
      <c r="V86" s="47"/>
      <c r="W86" s="47"/>
      <c r="X86" s="47"/>
      <c r="Y86" s="47"/>
      <c r="Z86" s="47"/>
      <c r="AA86" s="46">
        <f t="shared" si="87"/>
        <v>9.7932048233237676</v>
      </c>
      <c r="AB86" s="47"/>
      <c r="AC86" s="47"/>
      <c r="AD86" s="47"/>
      <c r="AE86" s="49"/>
      <c r="AG86" s="50"/>
      <c r="AH86" s="47"/>
      <c r="AI86" s="53"/>
      <c r="AJ86" s="46">
        <f>SQRT(AJ83*AJ83+AJ84*AJ84+AJ85*AJ85)</f>
        <v>1.6058848756296283E-2</v>
      </c>
      <c r="AK86" s="47"/>
      <c r="AL86" s="47"/>
      <c r="AM86" s="47"/>
      <c r="AN86" s="47"/>
      <c r="AO86" s="47"/>
      <c r="AP86" s="46">
        <f t="shared" si="88"/>
        <v>7.332157312658544</v>
      </c>
      <c r="AQ86" s="47"/>
      <c r="AR86" s="47"/>
      <c r="AS86" s="47"/>
      <c r="AT86" s="49"/>
    </row>
    <row r="87" spans="3:76" x14ac:dyDescent="0.3">
      <c r="C87" s="11"/>
      <c r="D87" s="8"/>
      <c r="E87" s="12" t="s">
        <v>21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9"/>
      <c r="R87" s="50"/>
      <c r="S87" s="47"/>
      <c r="T87" s="53" t="s">
        <v>21</v>
      </c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9"/>
      <c r="AG87" s="50"/>
      <c r="AH87" s="47"/>
      <c r="AI87" s="53" t="s">
        <v>21</v>
      </c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9"/>
    </row>
    <row r="88" spans="3:76" x14ac:dyDescent="0.3">
      <c r="C88" s="11"/>
      <c r="D88" s="8"/>
      <c r="E88" s="8"/>
      <c r="F88" s="8">
        <v>9.8598328263820208E-3</v>
      </c>
      <c r="G88" s="8">
        <v>9.8593796884505792E-3</v>
      </c>
      <c r="H88" s="20">
        <v>-9.45278962464068E-5</v>
      </c>
      <c r="I88" s="8">
        <v>2.2656172222721101E-2</v>
      </c>
      <c r="J88" s="8">
        <v>-2.46468014663099E-2</v>
      </c>
      <c r="K88" s="8"/>
      <c r="L88" s="7">
        <f>-(F83-F88)/F88*100</f>
        <v>11.336796386203877</v>
      </c>
      <c r="M88" s="7">
        <f t="shared" ref="M88:M90" si="89">-(G83-G88)/G88*100</f>
        <v>11.333329376926141</v>
      </c>
      <c r="N88" s="7">
        <f t="shared" ref="N88:N90" si="90">-(H83-H88)/H88*100</f>
        <v>65.752984367602949</v>
      </c>
      <c r="O88" s="7">
        <f t="shared" ref="O88:O90" si="91">-(I83-I88)/I88*100</f>
        <v>-4.4904968260402267</v>
      </c>
      <c r="P88" s="10">
        <f t="shared" ref="P88:P90" si="92">-(J83-J88)/J88*100</f>
        <v>-10.262043832793047</v>
      </c>
      <c r="R88" s="50"/>
      <c r="S88" s="47"/>
      <c r="T88" s="47"/>
      <c r="U88" s="47">
        <v>1.00694467218769E-2</v>
      </c>
      <c r="V88" s="47">
        <v>1.00152048326671E-2</v>
      </c>
      <c r="W88" s="48">
        <v>-1.0437573685678899E-3</v>
      </c>
      <c r="X88" s="47">
        <v>3.1128117203614001E-2</v>
      </c>
      <c r="Y88" s="47">
        <v>-2.3184969787439301E-2</v>
      </c>
      <c r="Z88" s="47"/>
      <c r="AA88" s="46">
        <f>-(U83-U88)/U88*100</f>
        <v>9.8143153219497243</v>
      </c>
      <c r="AB88" s="46">
        <f t="shared" ref="AB88:AB90" si="93">-(V83-V88)/V88*100</f>
        <v>9.9185392272589485</v>
      </c>
      <c r="AC88" s="46">
        <f t="shared" ref="AC88:AC90" si="94">-(W83-W88)/W88*100</f>
        <v>0.68589248144640147</v>
      </c>
      <c r="AD88" s="46">
        <f t="shared" ref="AD88:AD90" si="95">-(X83-X88)/X88*100</f>
        <v>30.907187561999145</v>
      </c>
      <c r="AE88" s="52">
        <f t="shared" ref="AE88:AE90" si="96">-(Y83-Y88)/Y88*100</f>
        <v>-18.93530465603413</v>
      </c>
      <c r="AG88" s="50"/>
      <c r="AH88" s="47"/>
      <c r="AI88" s="47"/>
      <c r="AJ88" s="47">
        <v>9.57455334368572E-3</v>
      </c>
      <c r="AK88" s="47">
        <v>9.5153431224163192E-3</v>
      </c>
      <c r="AL88" s="48">
        <v>-1.06316367214451E-3</v>
      </c>
      <c r="AM88" s="47">
        <v>2.3726432566112701E-2</v>
      </c>
      <c r="AN88" s="47">
        <v>-2.8471950112810101E-2</v>
      </c>
      <c r="AO88" s="47"/>
      <c r="AP88" s="46">
        <f>-(AJ83-AJ88)/AJ88*100</f>
        <v>6.6716182521815908</v>
      </c>
      <c r="AQ88" s="46">
        <f t="shared" ref="AQ88:AQ90" si="97">-(AK83-AK88)/AK88*100</f>
        <v>6.7690277903487486</v>
      </c>
      <c r="AR88" s="46">
        <f t="shared" ref="AR88:AR90" si="98">-(AL83-AL88)/AL88*100</f>
        <v>-0.82594419952363596</v>
      </c>
      <c r="AS88" s="46">
        <f t="shared" ref="AS88:AS90" si="99">-(AM83-AM88)/AM88*100</f>
        <v>16.616439387409905</v>
      </c>
      <c r="AT88" s="52">
        <f t="shared" ref="AT88:AT90" si="100">-(AN83-AN88)/AN88*100</f>
        <v>16.90458809659162</v>
      </c>
    </row>
    <row r="89" spans="3:76" x14ac:dyDescent="0.3">
      <c r="C89" s="11"/>
      <c r="D89" s="8"/>
      <c r="E89" s="8"/>
      <c r="F89" s="8">
        <v>1.00796307930277E-2</v>
      </c>
      <c r="G89" s="8">
        <v>9.8137080724580092E-3</v>
      </c>
      <c r="H89" s="8">
        <v>2.3000197373771302E-3</v>
      </c>
      <c r="I89" s="8">
        <v>2.64192604444922E-2</v>
      </c>
      <c r="J89" s="8">
        <v>-2.2652160893560799E-2</v>
      </c>
      <c r="K89" s="8"/>
      <c r="L89" s="7">
        <f t="shared" ref="L89:L90" si="101">-(F84-F89)/F89*100</f>
        <v>6.4119783020594667</v>
      </c>
      <c r="M89" s="7">
        <f t="shared" si="89"/>
        <v>6.8198916222826407</v>
      </c>
      <c r="N89" s="7">
        <f t="shared" si="90"/>
        <v>-0.72591182478371485</v>
      </c>
      <c r="O89" s="7">
        <f t="shared" si="91"/>
        <v>3.1423367635223611</v>
      </c>
      <c r="P89" s="10">
        <f t="shared" si="92"/>
        <v>18.360958079116848</v>
      </c>
      <c r="R89" s="50"/>
      <c r="S89" s="47"/>
      <c r="T89" s="47"/>
      <c r="U89" s="47">
        <v>9.7811334711369706E-3</v>
      </c>
      <c r="V89" s="47">
        <v>9.7623599656895509E-3</v>
      </c>
      <c r="W89" s="47">
        <v>6.0572261019202695E-4</v>
      </c>
      <c r="X89" s="47">
        <v>2.66515272018709E-2</v>
      </c>
      <c r="Y89" s="47">
        <v>-2.2317073444980299E-2</v>
      </c>
      <c r="Z89" s="47"/>
      <c r="AA89" s="46">
        <f t="shared" ref="AA89:AA91" si="102">-(U84-U89)/U89*100</f>
        <v>15.245648529255289</v>
      </c>
      <c r="AB89" s="46">
        <f t="shared" si="93"/>
        <v>15.307391375747926</v>
      </c>
      <c r="AC89" s="46">
        <f t="shared" si="94"/>
        <v>0.49682884401804178</v>
      </c>
      <c r="AD89" s="46">
        <f t="shared" si="95"/>
        <v>19.895278286449859</v>
      </c>
      <c r="AE89" s="52">
        <f t="shared" si="96"/>
        <v>2.8549643525840955</v>
      </c>
      <c r="AG89" s="50"/>
      <c r="AH89" s="47"/>
      <c r="AI89" s="47"/>
      <c r="AJ89" s="47">
        <v>9.6767439307780204E-3</v>
      </c>
      <c r="AK89" s="47">
        <v>9.6752528390712401E-3</v>
      </c>
      <c r="AL89" s="47">
        <v>-1.69869367141363E-4</v>
      </c>
      <c r="AM89" s="47">
        <v>2.65017564990363E-2</v>
      </c>
      <c r="AN89" s="47">
        <v>-2.54545211237295E-2</v>
      </c>
      <c r="AO89" s="47"/>
      <c r="AP89" s="46">
        <f t="shared" ref="AP89:AP91" si="103">-(AJ84-AJ89)/AJ89*100</f>
        <v>11.344287877451654</v>
      </c>
      <c r="AQ89" s="46">
        <f t="shared" si="97"/>
        <v>11.361939360678306</v>
      </c>
      <c r="AR89" s="46">
        <f t="shared" si="98"/>
        <v>-34.209710445431355</v>
      </c>
      <c r="AS89" s="46">
        <f t="shared" si="99"/>
        <v>6.4767390654555861</v>
      </c>
      <c r="AT89" s="52">
        <f t="shared" si="100"/>
        <v>8.845177998103388</v>
      </c>
    </row>
    <row r="90" spans="3:76" ht="14.5" thickBot="1" x14ac:dyDescent="0.35">
      <c r="C90" s="14"/>
      <c r="D90" s="15"/>
      <c r="E90" s="15"/>
      <c r="F90" s="15">
        <v>9.4011203672501199E-3</v>
      </c>
      <c r="G90" s="15">
        <v>9.3735040410544892E-3</v>
      </c>
      <c r="H90" s="15">
        <v>7.2005982519528005E-4</v>
      </c>
      <c r="I90" s="15">
        <v>2.8694989851169899E-2</v>
      </c>
      <c r="J90" s="15">
        <v>-2.41624734885608E-2</v>
      </c>
      <c r="K90" s="15"/>
      <c r="L90" s="16">
        <f t="shared" si="101"/>
        <v>4.5284289889037597</v>
      </c>
      <c r="M90" s="16">
        <f t="shared" si="89"/>
        <v>4.4907635200119334</v>
      </c>
      <c r="N90" s="16">
        <f t="shared" si="90"/>
        <v>11.141508014820152</v>
      </c>
      <c r="O90" s="16">
        <f t="shared" si="91"/>
        <v>22.624784515578114</v>
      </c>
      <c r="P90" s="17">
        <f t="shared" si="92"/>
        <v>5.7498178056353915</v>
      </c>
      <c r="R90" s="55"/>
      <c r="S90" s="56"/>
      <c r="T90" s="56"/>
      <c r="U90" s="56">
        <v>9.7546820364374197E-3</v>
      </c>
      <c r="V90" s="56">
        <v>9.7491289926927797E-3</v>
      </c>
      <c r="W90" s="56">
        <v>3.29098033771022E-4</v>
      </c>
      <c r="X90" s="56">
        <v>3.06480880757539E-2</v>
      </c>
      <c r="Y90" s="56">
        <v>-3.18134790208335E-2</v>
      </c>
      <c r="Z90" s="56"/>
      <c r="AA90" s="57">
        <f t="shared" si="102"/>
        <v>4.6668981871142767</v>
      </c>
      <c r="AB90" s="57">
        <f t="shared" si="93"/>
        <v>4.6964649886341672</v>
      </c>
      <c r="AC90" s="57">
        <f t="shared" si="94"/>
        <v>-18.468684517275548</v>
      </c>
      <c r="AD90" s="57">
        <f t="shared" si="95"/>
        <v>38.573172753375736</v>
      </c>
      <c r="AE90" s="58">
        <f t="shared" si="96"/>
        <v>28.660038615855598</v>
      </c>
      <c r="AG90" s="55"/>
      <c r="AH90" s="56"/>
      <c r="AI90" s="56"/>
      <c r="AJ90" s="56">
        <v>1.0730376766350301E-2</v>
      </c>
      <c r="AK90" s="56">
        <v>1.0729879351789E-2</v>
      </c>
      <c r="AL90" s="56">
        <v>1.03318168211338E-4</v>
      </c>
      <c r="AM90" s="56">
        <v>2.4736138725608599E-2</v>
      </c>
      <c r="AN90" s="56">
        <v>-2.6364497637223899E-2</v>
      </c>
      <c r="AO90" s="56"/>
      <c r="AP90" s="57">
        <f t="shared" si="103"/>
        <v>4.760416926484508</v>
      </c>
      <c r="AQ90" s="57">
        <f t="shared" si="97"/>
        <v>4.7599104468825724</v>
      </c>
      <c r="AR90" s="57">
        <f t="shared" si="98"/>
        <v>10.389360557260391</v>
      </c>
      <c r="AS90" s="57">
        <f t="shared" si="99"/>
        <v>-4.5365710944192328</v>
      </c>
      <c r="AT90" s="58">
        <f t="shared" si="100"/>
        <v>-8.004725711957926</v>
      </c>
    </row>
    <row r="91" spans="3:76" ht="14.5" thickBot="1" x14ac:dyDescent="0.35">
      <c r="U91" s="46">
        <f>SQRT(U88*U88+U89*U89+U90*U90)</f>
        <v>1.7094389456687484E-2</v>
      </c>
      <c r="AA91" s="57">
        <f t="shared" si="102"/>
        <v>9.8149924111510654</v>
      </c>
      <c r="AJ91" s="46">
        <f>SQRT(AJ88*AJ88+AJ89*AJ89+AJ90*AJ90)</f>
        <v>1.7333563695350215E-2</v>
      </c>
      <c r="AP91" s="57">
        <f t="shared" si="103"/>
        <v>7.3540269125146951</v>
      </c>
    </row>
    <row r="92" spans="3:76" x14ac:dyDescent="0.3">
      <c r="C92" s="2" t="s">
        <v>22</v>
      </c>
      <c r="D92">
        <v>211000</v>
      </c>
      <c r="E92" s="4" t="s">
        <v>0</v>
      </c>
      <c r="F92" s="4" t="s">
        <v>9</v>
      </c>
      <c r="G92" s="4" t="s">
        <v>10</v>
      </c>
      <c r="H92" s="4" t="s">
        <v>11</v>
      </c>
      <c r="I92" s="4" t="s">
        <v>12</v>
      </c>
      <c r="J92" s="4" t="s">
        <v>13</v>
      </c>
      <c r="K92" s="3"/>
      <c r="L92" s="3"/>
      <c r="M92" s="3"/>
      <c r="N92" s="3"/>
      <c r="O92" s="3"/>
      <c r="P92" s="5"/>
      <c r="R92" s="40" t="s">
        <v>22</v>
      </c>
      <c r="S92" s="41">
        <v>1000</v>
      </c>
      <c r="T92" s="42" t="s">
        <v>0</v>
      </c>
      <c r="U92" s="42" t="s">
        <v>9</v>
      </c>
      <c r="V92" s="42" t="s">
        <v>10</v>
      </c>
      <c r="W92" s="42" t="s">
        <v>11</v>
      </c>
      <c r="X92" s="42" t="s">
        <v>12</v>
      </c>
      <c r="Y92" s="42" t="s">
        <v>13</v>
      </c>
      <c r="Z92" s="43"/>
      <c r="AA92" s="43"/>
      <c r="AB92" s="43"/>
      <c r="AC92" s="43"/>
      <c r="AD92" s="43"/>
      <c r="AE92" s="44"/>
      <c r="AG92" s="40" t="s">
        <v>22</v>
      </c>
      <c r="AH92" s="41">
        <v>999</v>
      </c>
      <c r="AI92" s="42" t="s">
        <v>0</v>
      </c>
      <c r="AJ92" s="42" t="s">
        <v>9</v>
      </c>
      <c r="AK92" s="42" t="s">
        <v>10</v>
      </c>
      <c r="AL92" s="42" t="s">
        <v>11</v>
      </c>
      <c r="AM92" s="42" t="s">
        <v>12</v>
      </c>
      <c r="AN92" s="42" t="s">
        <v>13</v>
      </c>
      <c r="AO92" s="43"/>
      <c r="AP92" s="43"/>
      <c r="AQ92" s="43"/>
      <c r="AR92" s="43"/>
      <c r="AS92" s="43"/>
      <c r="AT92" s="44"/>
      <c r="AV92" s="40" t="s">
        <v>22</v>
      </c>
      <c r="AW92" s="41">
        <v>1001</v>
      </c>
      <c r="AX92" s="42" t="s">
        <v>0</v>
      </c>
      <c r="AY92" s="42" t="s">
        <v>9</v>
      </c>
      <c r="AZ92" s="42" t="s">
        <v>10</v>
      </c>
      <c r="BA92" s="42" t="s">
        <v>11</v>
      </c>
      <c r="BB92" s="42" t="s">
        <v>12</v>
      </c>
      <c r="BC92" s="42" t="s">
        <v>13</v>
      </c>
      <c r="BD92" s="43"/>
      <c r="BE92" s="43"/>
      <c r="BF92" s="43"/>
      <c r="BG92" s="43"/>
      <c r="BH92" s="43"/>
      <c r="BI92" s="44"/>
      <c r="BK92" s="40" t="s">
        <v>22</v>
      </c>
      <c r="BL92" s="41">
        <v>998</v>
      </c>
      <c r="BM92" s="42" t="s">
        <v>0</v>
      </c>
      <c r="BN92" s="42" t="s">
        <v>9</v>
      </c>
      <c r="BO92" s="42" t="s">
        <v>10</v>
      </c>
      <c r="BP92" s="42" t="s">
        <v>11</v>
      </c>
      <c r="BQ92" s="42" t="s">
        <v>12</v>
      </c>
      <c r="BR92" s="42" t="s">
        <v>13</v>
      </c>
      <c r="BS92" s="43"/>
      <c r="BT92" s="43"/>
      <c r="BU92" s="43"/>
      <c r="BV92" s="43"/>
      <c r="BW92" s="43"/>
      <c r="BX92" s="44"/>
    </row>
    <row r="93" spans="3:76" x14ac:dyDescent="0.3">
      <c r="C93" s="6" t="s">
        <v>8</v>
      </c>
      <c r="D93" s="7">
        <v>8</v>
      </c>
      <c r="E93" s="8"/>
      <c r="F93" s="8">
        <v>1.0104709699954299E-2</v>
      </c>
      <c r="G93" s="8">
        <v>1.00389573008425E-2</v>
      </c>
      <c r="H93" s="20">
        <v>-1.1508668177555199E-3</v>
      </c>
      <c r="I93" s="8">
        <v>3.0295222942277201E-2</v>
      </c>
      <c r="J93" s="8">
        <v>-2.8472224438554902E-2</v>
      </c>
      <c r="K93" s="8"/>
      <c r="L93" s="8"/>
      <c r="M93" s="8"/>
      <c r="N93" s="8"/>
      <c r="O93" s="8"/>
      <c r="P93" s="9"/>
      <c r="R93" s="45" t="s">
        <v>8</v>
      </c>
      <c r="S93" s="46">
        <v>11</v>
      </c>
      <c r="T93" s="47"/>
      <c r="U93" s="47">
        <v>1.00880228409371E-2</v>
      </c>
      <c r="V93" s="47">
        <v>1.0030723453718899E-2</v>
      </c>
      <c r="W93" s="48">
        <v>-1.07368143985177E-3</v>
      </c>
      <c r="X93" s="47">
        <v>3.1109530113090301E-2</v>
      </c>
      <c r="Y93" s="47">
        <v>-2.3178561405115299E-2</v>
      </c>
      <c r="Z93" s="47"/>
      <c r="AA93" s="47"/>
      <c r="AB93" s="47"/>
      <c r="AC93" s="47"/>
      <c r="AD93" s="47"/>
      <c r="AE93" s="49"/>
      <c r="AG93" s="45" t="s">
        <v>8</v>
      </c>
      <c r="AH93" s="46">
        <v>10</v>
      </c>
      <c r="AI93" s="47"/>
      <c r="AJ93" s="47">
        <v>1.0345989443033299E-2</v>
      </c>
      <c r="AK93" s="47">
        <v>1.0324845527466001E-2</v>
      </c>
      <c r="AL93" s="48">
        <v>6.6110694242443597E-4</v>
      </c>
      <c r="AM93" s="47">
        <v>2.46295369379032E-2</v>
      </c>
      <c r="AN93" s="47">
        <v>-2.8971679391347201E-2</v>
      </c>
      <c r="AO93" s="47"/>
      <c r="AP93" s="47"/>
      <c r="AQ93" s="47"/>
      <c r="AR93" s="47"/>
      <c r="AS93" s="47"/>
      <c r="AT93" s="49"/>
      <c r="AV93" s="45" t="s">
        <v>8</v>
      </c>
      <c r="AW93" s="46">
        <v>9</v>
      </c>
      <c r="AX93" s="47"/>
      <c r="AY93" s="47">
        <v>9.5722730440678007E-3</v>
      </c>
      <c r="AZ93" s="47">
        <v>9.5130899359542193E-3</v>
      </c>
      <c r="BA93" s="48">
        <v>-1.06279400667931E-3</v>
      </c>
      <c r="BB93" s="47">
        <v>2.37183850753219E-2</v>
      </c>
      <c r="BC93" s="47">
        <v>-2.8459202980756999E-2</v>
      </c>
      <c r="BD93" s="47"/>
      <c r="BE93" s="47"/>
      <c r="BF93" s="47"/>
      <c r="BG93" s="47"/>
      <c r="BH93" s="47"/>
      <c r="BI93" s="49"/>
      <c r="BK93" s="45" t="s">
        <v>8</v>
      </c>
      <c r="BL93" s="46">
        <v>10</v>
      </c>
      <c r="BM93" s="47"/>
      <c r="BN93" s="47">
        <v>1.03573468234137E-2</v>
      </c>
      <c r="BO93" s="47">
        <v>1.0357264329841799E-2</v>
      </c>
      <c r="BP93" s="48">
        <v>-4.1337903483323502E-5</v>
      </c>
      <c r="BQ93" s="47">
        <v>3.4664876470288201E-2</v>
      </c>
      <c r="BR93" s="47">
        <v>-3.1746131156219097E-2</v>
      </c>
      <c r="BS93" s="47"/>
      <c r="BT93" s="47"/>
      <c r="BU93" s="47"/>
      <c r="BV93" s="47"/>
      <c r="BW93" s="47"/>
      <c r="BX93" s="49"/>
    </row>
    <row r="94" spans="3:76" x14ac:dyDescent="0.3">
      <c r="C94" s="6" t="s">
        <v>6</v>
      </c>
      <c r="D94" s="7">
        <v>0.01</v>
      </c>
      <c r="E94" s="8"/>
      <c r="F94" s="8">
        <v>1.05529882851765E-2</v>
      </c>
      <c r="G94" s="8">
        <v>1.05316972065821E-2</v>
      </c>
      <c r="H94" s="8">
        <v>-6.7001171328771002E-4</v>
      </c>
      <c r="I94" s="8">
        <v>3.7381378972938702E-2</v>
      </c>
      <c r="J94" s="8">
        <v>-2.55104876326415E-2</v>
      </c>
      <c r="K94" s="8"/>
      <c r="L94" s="8"/>
      <c r="M94" s="8"/>
      <c r="N94" s="8"/>
      <c r="O94" s="8"/>
      <c r="P94" s="9"/>
      <c r="R94" s="45" t="s">
        <v>6</v>
      </c>
      <c r="S94" s="46">
        <v>0.01</v>
      </c>
      <c r="T94" s="47"/>
      <c r="U94" s="47">
        <v>9.7611770178582108E-3</v>
      </c>
      <c r="V94" s="47">
        <v>9.7377417879667798E-3</v>
      </c>
      <c r="W94" s="47">
        <v>6.7598938220122401E-4</v>
      </c>
      <c r="X94" s="47">
        <v>2.6638808883247499E-2</v>
      </c>
      <c r="Y94" s="47">
        <v>-2.2307498093026699E-2</v>
      </c>
      <c r="Z94" s="47"/>
      <c r="AA94" s="47"/>
      <c r="AB94" s="47"/>
      <c r="AC94" s="47"/>
      <c r="AD94" s="47"/>
      <c r="AE94" s="49"/>
      <c r="AG94" s="45" t="s">
        <v>6</v>
      </c>
      <c r="AH94" s="46">
        <v>0.01</v>
      </c>
      <c r="AI94" s="47"/>
      <c r="AJ94" s="47">
        <v>1.00883779343637E-2</v>
      </c>
      <c r="AK94" s="47">
        <v>1.0076775034346799E-2</v>
      </c>
      <c r="AL94" s="47">
        <v>4.8370885222365998E-4</v>
      </c>
      <c r="AM94" s="47">
        <v>2.3410937588858399E-2</v>
      </c>
      <c r="AN94" s="47">
        <v>-2.54682607689392E-2</v>
      </c>
      <c r="AO94" s="47"/>
      <c r="AP94" s="47"/>
      <c r="AQ94" s="47"/>
      <c r="AR94" s="47"/>
      <c r="AS94" s="47"/>
      <c r="AT94" s="49"/>
      <c r="AV94" s="45" t="s">
        <v>6</v>
      </c>
      <c r="AW94" s="46">
        <v>0.01</v>
      </c>
      <c r="AX94" s="47"/>
      <c r="AY94" s="47">
        <v>9.6744363345746508E-3</v>
      </c>
      <c r="AZ94" s="47">
        <v>9.6729439918214408E-3</v>
      </c>
      <c r="BA94" s="48">
        <v>-1.6992034258384801E-4</v>
      </c>
      <c r="BB94" s="47">
        <v>2.64904134112081E-2</v>
      </c>
      <c r="BC94" s="47">
        <v>-2.5446255845759901E-2</v>
      </c>
      <c r="BD94" s="47"/>
      <c r="BE94" s="47"/>
      <c r="BF94" s="47"/>
      <c r="BG94" s="47"/>
      <c r="BH94" s="47"/>
      <c r="BI94" s="49"/>
      <c r="BK94" s="45" t="s">
        <v>6</v>
      </c>
      <c r="BL94" s="46">
        <v>0.01</v>
      </c>
      <c r="BM94" s="47"/>
      <c r="BN94" s="47">
        <v>9.8170371611630593E-3</v>
      </c>
      <c r="BO94" s="47">
        <v>9.7771476641662792E-3</v>
      </c>
      <c r="BP94" s="48">
        <v>-8.8408267528795805E-4</v>
      </c>
      <c r="BQ94" s="47">
        <v>2.43873317064855E-2</v>
      </c>
      <c r="BR94" s="47">
        <v>-2.5180322124960901E-2</v>
      </c>
      <c r="BS94" s="47"/>
      <c r="BT94" s="47"/>
      <c r="BU94" s="47"/>
      <c r="BV94" s="47"/>
      <c r="BW94" s="47"/>
      <c r="BX94" s="49"/>
    </row>
    <row r="95" spans="3:76" x14ac:dyDescent="0.3">
      <c r="C95" s="6" t="s">
        <v>7</v>
      </c>
      <c r="D95" s="7">
        <v>0.01</v>
      </c>
      <c r="E95" s="8"/>
      <c r="F95" s="8">
        <v>9.5591639356778606E-3</v>
      </c>
      <c r="G95" s="8">
        <v>9.5298451249192506E-3</v>
      </c>
      <c r="H95" s="8">
        <v>-7.4810897883739302E-4</v>
      </c>
      <c r="I95" s="8">
        <v>2.33272958096854E-2</v>
      </c>
      <c r="J95" s="8">
        <v>-2.8612791179817298E-2</v>
      </c>
      <c r="K95" s="8"/>
      <c r="L95" s="8"/>
      <c r="M95" s="8"/>
      <c r="N95" s="8"/>
      <c r="O95" s="8"/>
      <c r="P95" s="9"/>
      <c r="R95" s="45" t="s">
        <v>7</v>
      </c>
      <c r="S95" s="46">
        <v>0.01</v>
      </c>
      <c r="T95" s="47"/>
      <c r="U95" s="47">
        <v>9.7651138226374293E-3</v>
      </c>
      <c r="V95" s="47">
        <v>9.7606719531491502E-3</v>
      </c>
      <c r="W95" s="47">
        <v>2.94501259881982E-4</v>
      </c>
      <c r="X95" s="47">
        <v>3.0632041815549901E-2</v>
      </c>
      <c r="Y95" s="47">
        <v>-3.1794617059893303E-2</v>
      </c>
      <c r="Z95" s="47"/>
      <c r="AA95" s="47"/>
      <c r="AB95" s="47"/>
      <c r="AC95" s="47"/>
      <c r="AD95" s="47"/>
      <c r="AE95" s="49"/>
      <c r="AG95" s="45" t="s">
        <v>7</v>
      </c>
      <c r="AH95" s="46">
        <v>0.01</v>
      </c>
      <c r="AI95" s="47"/>
      <c r="AJ95" s="47">
        <v>1.05644235086934E-2</v>
      </c>
      <c r="AK95" s="47">
        <v>1.0562574836028399E-2</v>
      </c>
      <c r="AL95" s="47">
        <v>1.97628197211842E-4</v>
      </c>
      <c r="AM95" s="47">
        <v>2.9297118041988202E-2</v>
      </c>
      <c r="AN95" s="47">
        <v>-2.9941044036872599E-2</v>
      </c>
      <c r="AO95" s="47"/>
      <c r="AP95" s="47"/>
      <c r="AQ95" s="47"/>
      <c r="AR95" s="47"/>
      <c r="AS95" s="47"/>
      <c r="AT95" s="49"/>
      <c r="AV95" s="45" t="s">
        <v>7</v>
      </c>
      <c r="AW95" s="46">
        <v>0.01</v>
      </c>
      <c r="AX95" s="47"/>
      <c r="AY95" s="47">
        <v>1.07278844147915E-2</v>
      </c>
      <c r="AZ95" s="47">
        <v>1.0727388170901599E-2</v>
      </c>
      <c r="BA95" s="48">
        <v>1.03184533371921E-4</v>
      </c>
      <c r="BB95" s="47">
        <v>2.4725778769355701E-2</v>
      </c>
      <c r="BC95" s="47">
        <v>-2.6355051710710401E-2</v>
      </c>
      <c r="BD95" s="47"/>
      <c r="BE95" s="47"/>
      <c r="BF95" s="47"/>
      <c r="BG95" s="47"/>
      <c r="BH95" s="47"/>
      <c r="BI95" s="49"/>
      <c r="BK95" s="45" t="s">
        <v>7</v>
      </c>
      <c r="BL95" s="46">
        <v>0.01</v>
      </c>
      <c r="BM95" s="47"/>
      <c r="BN95" s="47">
        <v>1.001089285395E-2</v>
      </c>
      <c r="BO95" s="47">
        <v>9.9945424727500703E-3</v>
      </c>
      <c r="BP95" s="47">
        <v>5.7192350333114402E-4</v>
      </c>
      <c r="BQ95" s="47">
        <v>2.30821289866859E-2</v>
      </c>
      <c r="BR95" s="47">
        <v>-2.4141982592123599E-2</v>
      </c>
      <c r="BS95" s="47"/>
      <c r="BT95" s="47"/>
      <c r="BU95" s="47"/>
      <c r="BV95" s="47"/>
      <c r="BW95" s="47"/>
      <c r="BX95" s="49"/>
    </row>
    <row r="96" spans="3:76" ht="14.5" x14ac:dyDescent="0.3">
      <c r="C96" s="11"/>
      <c r="D96" s="8"/>
      <c r="E96" s="7"/>
      <c r="F96" s="7">
        <f>SQRT(F93*F93+F94*F94+F95*F95)</f>
        <v>1.7459906500797397E-2</v>
      </c>
      <c r="G96" s="7"/>
      <c r="H96" s="7"/>
      <c r="I96" s="8"/>
      <c r="J96" s="8"/>
      <c r="K96" s="8"/>
      <c r="L96" s="19" t="s">
        <v>20</v>
      </c>
      <c r="M96" s="19"/>
      <c r="N96" s="19"/>
      <c r="O96" s="7"/>
      <c r="P96" s="10"/>
      <c r="R96" s="50"/>
      <c r="S96" s="47"/>
      <c r="T96" s="46"/>
      <c r="U96" s="46">
        <f>SQRT(U93*U93+U94*U94+U95*U95)</f>
        <v>1.7099889753512929E-2</v>
      </c>
      <c r="V96" s="46"/>
      <c r="W96" s="46"/>
      <c r="X96" s="47"/>
      <c r="Y96" s="47"/>
      <c r="Z96" s="47"/>
      <c r="AA96" s="51" t="s">
        <v>20</v>
      </c>
      <c r="AB96" s="51"/>
      <c r="AC96" s="51"/>
      <c r="AD96" s="46"/>
      <c r="AE96" s="52"/>
      <c r="AG96" s="50"/>
      <c r="AH96" s="47"/>
      <c r="AI96" s="46"/>
      <c r="AJ96" s="46">
        <f>SQRT(AJ93*AJ93+AJ94*AJ94+AJ95*AJ95)</f>
        <v>1.790033270564954E-2</v>
      </c>
      <c r="AK96" s="46"/>
      <c r="AL96" s="46"/>
      <c r="AM96" s="47"/>
      <c r="AN96" s="47"/>
      <c r="AO96" s="47"/>
      <c r="AP96" s="51" t="s">
        <v>20</v>
      </c>
      <c r="AQ96" s="51"/>
      <c r="AR96" s="51"/>
      <c r="AS96" s="46"/>
      <c r="AT96" s="52"/>
      <c r="AV96" s="50"/>
      <c r="AW96" s="47"/>
      <c r="AX96" s="46"/>
      <c r="AY96" s="46">
        <f>SQRT(AY93*AY93+AY94*AY94+AY95*AY95)</f>
        <v>1.7329472976379046E-2</v>
      </c>
      <c r="AZ96" s="46"/>
      <c r="BA96" s="46"/>
      <c r="BB96" s="47"/>
      <c r="BC96" s="47"/>
      <c r="BD96" s="47"/>
      <c r="BE96" s="51" t="s">
        <v>20</v>
      </c>
      <c r="BF96" s="51"/>
      <c r="BG96" s="51"/>
      <c r="BH96" s="46"/>
      <c r="BI96" s="52"/>
      <c r="BK96" s="50"/>
      <c r="BL96" s="47"/>
      <c r="BM96" s="46"/>
      <c r="BN96" s="46">
        <f>SQRT(BN93*BN93+BN94*BN94+BN95*BN95)</f>
        <v>1.7431776374695767E-2</v>
      </c>
      <c r="BO96" s="46"/>
      <c r="BP96" s="46"/>
      <c r="BQ96" s="47"/>
      <c r="BR96" s="47"/>
      <c r="BS96" s="47"/>
      <c r="BT96" s="51" t="s">
        <v>20</v>
      </c>
      <c r="BU96" s="51"/>
      <c r="BV96" s="51"/>
      <c r="BW96" s="46"/>
      <c r="BX96" s="52"/>
    </row>
    <row r="97" spans="3:76" x14ac:dyDescent="0.3">
      <c r="C97" s="11"/>
      <c r="D97" s="8"/>
      <c r="E97" s="12" t="s">
        <v>14</v>
      </c>
      <c r="F97" s="12"/>
      <c r="G97" s="12"/>
      <c r="H97" s="12"/>
      <c r="I97" s="12"/>
      <c r="J97" s="12"/>
      <c r="K97" s="8"/>
      <c r="L97" s="12" t="s">
        <v>1</v>
      </c>
      <c r="M97" s="12" t="s">
        <v>2</v>
      </c>
      <c r="N97" s="12" t="s">
        <v>3</v>
      </c>
      <c r="O97" s="12" t="s">
        <v>4</v>
      </c>
      <c r="P97" s="13" t="s">
        <v>5</v>
      </c>
      <c r="R97" s="50"/>
      <c r="S97" s="47"/>
      <c r="T97" s="53" t="s">
        <v>14</v>
      </c>
      <c r="U97" s="53"/>
      <c r="V97" s="53"/>
      <c r="W97" s="53"/>
      <c r="X97" s="53"/>
      <c r="Y97" s="53"/>
      <c r="Z97" s="47"/>
      <c r="AA97" s="53" t="s">
        <v>1</v>
      </c>
      <c r="AB97" s="53" t="s">
        <v>2</v>
      </c>
      <c r="AC97" s="53" t="s">
        <v>3</v>
      </c>
      <c r="AD97" s="53" t="s">
        <v>4</v>
      </c>
      <c r="AE97" s="54" t="s">
        <v>5</v>
      </c>
      <c r="AG97" s="50"/>
      <c r="AH97" s="47"/>
      <c r="AI97" s="53" t="s">
        <v>14</v>
      </c>
      <c r="AJ97" s="53"/>
      <c r="AK97" s="53"/>
      <c r="AL97" s="53"/>
      <c r="AM97" s="53"/>
      <c r="AN97" s="53"/>
      <c r="AO97" s="47"/>
      <c r="AP97" s="53" t="s">
        <v>1</v>
      </c>
      <c r="AQ97" s="53" t="s">
        <v>2</v>
      </c>
      <c r="AR97" s="53" t="s">
        <v>3</v>
      </c>
      <c r="AS97" s="53" t="s">
        <v>4</v>
      </c>
      <c r="AT97" s="54" t="s">
        <v>5</v>
      </c>
      <c r="AV97" s="50"/>
      <c r="AW97" s="47"/>
      <c r="AX97" s="53" t="s">
        <v>14</v>
      </c>
      <c r="AY97" s="53"/>
      <c r="AZ97" s="53"/>
      <c r="BA97" s="53"/>
      <c r="BB97" s="53"/>
      <c r="BC97" s="53"/>
      <c r="BD97" s="47"/>
      <c r="BE97" s="53" t="s">
        <v>1</v>
      </c>
      <c r="BF97" s="53" t="s">
        <v>2</v>
      </c>
      <c r="BG97" s="53" t="s">
        <v>3</v>
      </c>
      <c r="BH97" s="53" t="s">
        <v>4</v>
      </c>
      <c r="BI97" s="54" t="s">
        <v>5</v>
      </c>
      <c r="BK97" s="50"/>
      <c r="BL97" s="47"/>
      <c r="BM97" s="53" t="s">
        <v>14</v>
      </c>
      <c r="BN97" s="53"/>
      <c r="BO97" s="53"/>
      <c r="BP97" s="53"/>
      <c r="BQ97" s="53"/>
      <c r="BR97" s="53"/>
      <c r="BS97" s="47"/>
      <c r="BT97" s="53" t="s">
        <v>1</v>
      </c>
      <c r="BU97" s="53" t="s">
        <v>2</v>
      </c>
      <c r="BV97" s="53" t="s">
        <v>3</v>
      </c>
      <c r="BW97" s="53" t="s">
        <v>4</v>
      </c>
      <c r="BX97" s="54" t="s">
        <v>5</v>
      </c>
    </row>
    <row r="98" spans="3:76" x14ac:dyDescent="0.3">
      <c r="C98" s="11"/>
      <c r="D98" s="8"/>
      <c r="E98" s="8"/>
      <c r="F98" s="8">
        <v>9.7657538897054797E-3</v>
      </c>
      <c r="G98" s="8">
        <v>9.6943041205464608E-3</v>
      </c>
      <c r="H98" s="20">
        <v>-1.1791592990998299E-3</v>
      </c>
      <c r="I98" s="8">
        <v>2.6479243224930098E-2</v>
      </c>
      <c r="J98" s="8">
        <v>-2.9405824771299601E-2</v>
      </c>
      <c r="K98" s="8"/>
      <c r="L98" s="7">
        <f>(F93-F98)/F93*100</f>
        <v>3.3544339255026054</v>
      </c>
      <c r="M98" s="7">
        <f t="shared" ref="M98:M100" si="104">(G93-G98)/G93*100</f>
        <v>3.4331571493696309</v>
      </c>
      <c r="N98" s="7">
        <f t="shared" ref="N98:N100" si="105">(H93-H98)/H93*100</f>
        <v>-2.4583627669001209</v>
      </c>
      <c r="O98" s="7">
        <f t="shared" ref="O98:O100" si="106">(I93-I98)/I93*100</f>
        <v>12.595978331692272</v>
      </c>
      <c r="P98" s="10">
        <f t="shared" ref="P98:P100" si="107">(J93-J98)/J93*100</f>
        <v>-3.2789862792753546</v>
      </c>
      <c r="R98" s="50"/>
      <c r="S98" s="47"/>
      <c r="T98" s="47"/>
      <c r="U98" s="47">
        <v>8.7823674181621396E-3</v>
      </c>
      <c r="V98" s="47">
        <v>8.7140289945812494E-3</v>
      </c>
      <c r="W98" s="47">
        <v>-1.09346977516218E-3</v>
      </c>
      <c r="X98" s="47">
        <v>2.0189954835965099E-2</v>
      </c>
      <c r="Y98" s="47">
        <v>-2.5323045000290999E-2</v>
      </c>
      <c r="Z98" s="47"/>
      <c r="AA98" s="46">
        <f>(U93-U98)/U93*100</f>
        <v>12.942629525744362</v>
      </c>
      <c r="AB98" s="46">
        <f t="shared" ref="AB98:AB100" si="108">(V93-V98)/V93*100</f>
        <v>13.126615096236996</v>
      </c>
      <c r="AC98" s="46">
        <f t="shared" ref="AC98:AC100" si="109">(W93-W98)/W93*100</f>
        <v>-1.8430359859011793</v>
      </c>
      <c r="AD98" s="46">
        <f t="shared" ref="AD98:AD100" si="110">(X93-X98)/X93*100</f>
        <v>35.10041854515331</v>
      </c>
      <c r="AE98" s="52">
        <f t="shared" ref="AE98:AE100" si="111">(Y93-Y98)/Y93*100</f>
        <v>-9.2520133484316727</v>
      </c>
      <c r="AG98" s="50"/>
      <c r="AH98" s="47"/>
      <c r="AI98" s="47"/>
      <c r="AJ98" s="47">
        <v>9.6402061168060198E-3</v>
      </c>
      <c r="AK98" s="47">
        <v>9.6194207187112E-3</v>
      </c>
      <c r="AL98" s="47">
        <v>6.32707682056982E-4</v>
      </c>
      <c r="AM98" s="47">
        <v>2.3990485886317799E-2</v>
      </c>
      <c r="AN98" s="47">
        <v>-2.5026914443675202E-2</v>
      </c>
      <c r="AO98" s="47"/>
      <c r="AP98" s="46">
        <f>(AJ93-AJ98)/AJ93*100</f>
        <v>6.8218059772188742</v>
      </c>
      <c r="AQ98" s="46">
        <f t="shared" ref="AQ98:AQ100" si="112">(AK93-AK98)/AK93*100</f>
        <v>6.8323037558115516</v>
      </c>
      <c r="AR98" s="46">
        <f t="shared" ref="AR98:AR100" si="113">(AL93-AL98)/AL93*100</f>
        <v>4.2957135290861022</v>
      </c>
      <c r="AS98" s="46">
        <f t="shared" ref="AS98:AS100" si="114">(AM93-AM98)/AM93*100</f>
        <v>2.5946531321177386</v>
      </c>
      <c r="AT98" s="52">
        <f t="shared" ref="AT98:AT100" si="115">(AN93-AN98)/AN93*100</f>
        <v>13.6159347008726</v>
      </c>
      <c r="AV98" s="50"/>
      <c r="AW98" s="47"/>
      <c r="AX98" s="47"/>
      <c r="AY98" s="47">
        <v>8.9357756952435207E-3</v>
      </c>
      <c r="AZ98" s="47">
        <v>8.8712469021129201E-3</v>
      </c>
      <c r="BA98" s="47">
        <v>-1.07194481082603E-3</v>
      </c>
      <c r="BB98" s="47">
        <v>1.9783944279969899E-2</v>
      </c>
      <c r="BC98" s="47">
        <v>-2.3658884223172499E-2</v>
      </c>
      <c r="BD98" s="47"/>
      <c r="BE98" s="46">
        <f>(AY93-AY98)/AY93*100</f>
        <v>6.6493856359303782</v>
      </c>
      <c r="BF98" s="46">
        <f t="shared" ref="BF98:BF100" si="116">(AZ93-AZ98)/AZ93*100</f>
        <v>6.7469459256922129</v>
      </c>
      <c r="BG98" s="46">
        <f t="shared" ref="BG98:BG100" si="117">(BA93-BA98)/BA93*100</f>
        <v>-0.86101390196126582</v>
      </c>
      <c r="BH98" s="46">
        <f t="shared" ref="BH98:BH100" si="118">(BB93-BB98)/BB93*100</f>
        <v>16.588147898170522</v>
      </c>
      <c r="BI98" s="52">
        <f t="shared" ref="BI98:BI100" si="119">(BC93-BC98)/BC93*100</f>
        <v>16.867368916938002</v>
      </c>
      <c r="BK98" s="50"/>
      <c r="BL98" s="47"/>
      <c r="BM98" s="47"/>
      <c r="BN98" s="47">
        <v>9.2958925906939105E-3</v>
      </c>
      <c r="BO98" s="47">
        <v>9.2957228077589094E-3</v>
      </c>
      <c r="BP98" s="48">
        <v>5.6183084900063597E-5</v>
      </c>
      <c r="BQ98" s="47">
        <v>2.4165979877335601E-2</v>
      </c>
      <c r="BR98" s="47">
        <v>-2.69313189797423E-2</v>
      </c>
      <c r="BS98" s="47"/>
      <c r="BT98" s="46">
        <f>(BN93-BN98)/BN93*100</f>
        <v>10.248321803034328</v>
      </c>
      <c r="BU98" s="46">
        <f t="shared" ref="BU98:BU100" si="120">(BO93-BO98)/BO93*100</f>
        <v>10.249246212866563</v>
      </c>
      <c r="BV98" s="46">
        <f t="shared" ref="BV98:BV100" si="121">(BP93-BP98)/BP93*100</f>
        <v>235.91179079202439</v>
      </c>
      <c r="BW98" s="46">
        <f t="shared" ref="BW98:BW100" si="122">(BQ93-BQ98)/BQ93*100</f>
        <v>30.286842654556601</v>
      </c>
      <c r="BX98" s="52">
        <f t="shared" ref="BX98:BX100" si="123">(BR93-BR98)/BR93*100</f>
        <v>15.166610862859647</v>
      </c>
    </row>
    <row r="99" spans="3:76" x14ac:dyDescent="0.3">
      <c r="C99" s="11"/>
      <c r="D99" s="8"/>
      <c r="E99" s="8"/>
      <c r="F99" s="8">
        <v>9.1447220738423707E-3</v>
      </c>
      <c r="G99" s="8">
        <v>9.1174749962976195E-3</v>
      </c>
      <c r="H99" s="8">
        <v>-7.0540165842417502E-4</v>
      </c>
      <c r="I99" s="8">
        <v>3.01976570251812E-2</v>
      </c>
      <c r="J99" s="8">
        <v>-2.5953400196525801E-2</v>
      </c>
      <c r="K99" s="8"/>
      <c r="L99" s="7">
        <f t="shared" ref="L99:L101" si="124">(F94-F99)/F94*100</f>
        <v>13.344715006575747</v>
      </c>
      <c r="M99" s="7">
        <f t="shared" si="104"/>
        <v>13.428246013383482</v>
      </c>
      <c r="N99" s="7">
        <f t="shared" si="105"/>
        <v>-5.2819890211782301</v>
      </c>
      <c r="O99" s="7">
        <f t="shared" si="106"/>
        <v>19.217380805983574</v>
      </c>
      <c r="P99" s="10">
        <f t="shared" si="107"/>
        <v>-1.7361979522397664</v>
      </c>
      <c r="R99" s="50"/>
      <c r="S99" s="47"/>
      <c r="T99" s="47"/>
      <c r="U99" s="47">
        <v>8.5140493468415894E-3</v>
      </c>
      <c r="V99" s="47">
        <v>8.4948065556893701E-3</v>
      </c>
      <c r="W99" s="47">
        <v>5.7209952094949997E-4</v>
      </c>
      <c r="X99" s="47">
        <v>2.11074928132884E-2</v>
      </c>
      <c r="Y99" s="47">
        <v>-2.2824023735089499E-2</v>
      </c>
      <c r="Z99" s="47"/>
      <c r="AA99" s="46">
        <f t="shared" ref="AA99:AA101" si="125">(U94-U99)/U94*100</f>
        <v>12.776406664226903</v>
      </c>
      <c r="AB99" s="46">
        <f t="shared" si="108"/>
        <v>12.76410136293963</v>
      </c>
      <c r="AC99" s="46">
        <f t="shared" si="109"/>
        <v>15.368564061380303</v>
      </c>
      <c r="AD99" s="46">
        <f t="shared" si="110"/>
        <v>20.764126857930236</v>
      </c>
      <c r="AE99" s="52">
        <f t="shared" si="111"/>
        <v>-2.3154799337370089</v>
      </c>
      <c r="AG99" s="50"/>
      <c r="AH99" s="47"/>
      <c r="AI99" s="47"/>
      <c r="AJ99" s="47">
        <v>9.0150508003351906E-3</v>
      </c>
      <c r="AK99" s="47">
        <v>9.0025254905822596E-3</v>
      </c>
      <c r="AL99" s="47">
        <v>4.7505339072641598E-4</v>
      </c>
      <c r="AM99" s="47">
        <v>2.54824119487236E-2</v>
      </c>
      <c r="AN99" s="47">
        <v>-2.1839445207663E-2</v>
      </c>
      <c r="AO99" s="47"/>
      <c r="AP99" s="46">
        <f t="shared" ref="AP99:AP101" si="126">(AJ94-AJ99)/AJ94*100</f>
        <v>10.639243900374426</v>
      </c>
      <c r="AQ99" s="46">
        <f t="shared" si="112"/>
        <v>10.660648273906565</v>
      </c>
      <c r="AR99" s="46">
        <f t="shared" si="113"/>
        <v>1.7893948927033161</v>
      </c>
      <c r="AS99" s="46">
        <f t="shared" si="114"/>
        <v>-8.8483186630297315</v>
      </c>
      <c r="AT99" s="52">
        <f t="shared" si="115"/>
        <v>14.248383877480403</v>
      </c>
      <c r="AV99" s="50"/>
      <c r="AW99" s="47"/>
      <c r="AX99" s="47"/>
      <c r="AY99" s="47">
        <v>8.5789862421067307E-3</v>
      </c>
      <c r="AZ99" s="47">
        <v>8.5759564785036595E-3</v>
      </c>
      <c r="BA99" s="48">
        <v>-2.2798118577590999E-4</v>
      </c>
      <c r="BB99" s="47">
        <v>2.4785306882831301E-2</v>
      </c>
      <c r="BC99" s="47">
        <v>-2.3203023421770799E-2</v>
      </c>
      <c r="BD99" s="47"/>
      <c r="BE99" s="46">
        <f t="shared" ref="BE99:BE101" si="127">(AY94-AY99)/AY94*100</f>
        <v>11.323141262018371</v>
      </c>
      <c r="BF99" s="46">
        <f t="shared" si="116"/>
        <v>11.340782229746123</v>
      </c>
      <c r="BG99" s="46">
        <f t="shared" si="117"/>
        <v>-34.169448053820624</v>
      </c>
      <c r="BH99" s="46">
        <f t="shared" si="118"/>
        <v>6.436692783568895</v>
      </c>
      <c r="BI99" s="52">
        <f t="shared" si="119"/>
        <v>8.8155697151920709</v>
      </c>
      <c r="BK99" s="50"/>
      <c r="BL99" s="47"/>
      <c r="BM99" s="47"/>
      <c r="BN99" s="47">
        <v>9.1443775290380898E-3</v>
      </c>
      <c r="BO99" s="47">
        <v>9.0962173743969008E-3</v>
      </c>
      <c r="BP99" s="48">
        <v>-9.3726723579598905E-4</v>
      </c>
      <c r="BQ99" s="47">
        <v>3.11788755960072E-2</v>
      </c>
      <c r="BR99" s="47">
        <v>-2.9767957653446E-2</v>
      </c>
      <c r="BS99" s="47"/>
      <c r="BT99" s="46">
        <f t="shared" ref="BT99:BT101" si="128">(BN94-BN99)/BN94*100</f>
        <v>6.8519617587479642</v>
      </c>
      <c r="BU99" s="46">
        <f t="shared" si="120"/>
        <v>6.9645085986071473</v>
      </c>
      <c r="BV99" s="46">
        <f t="shared" si="121"/>
        <v>-6.0157903773770993</v>
      </c>
      <c r="BW99" s="46">
        <f t="shared" si="122"/>
        <v>-27.8486550774047</v>
      </c>
      <c r="BX99" s="52">
        <f t="shared" si="123"/>
        <v>-18.219129627168034</v>
      </c>
    </row>
    <row r="100" spans="3:76" x14ac:dyDescent="0.3">
      <c r="C100" s="11"/>
      <c r="D100" s="8"/>
      <c r="E100" s="8"/>
      <c r="F100" s="8">
        <v>9.2994907372835299E-3</v>
      </c>
      <c r="G100" s="8">
        <v>9.2704509448530807E-3</v>
      </c>
      <c r="H100" s="8">
        <v>-7.34348181651386E-4</v>
      </c>
      <c r="I100" s="8">
        <v>2.1666437830646101E-2</v>
      </c>
      <c r="J100" s="8">
        <v>-2.6349434282596701E-2</v>
      </c>
      <c r="K100" s="8"/>
      <c r="L100" s="7">
        <f t="shared" si="124"/>
        <v>2.7164844137168433</v>
      </c>
      <c r="M100" s="7">
        <f t="shared" si="104"/>
        <v>2.721913910100064</v>
      </c>
      <c r="N100" s="7">
        <f t="shared" si="105"/>
        <v>1.8394107777441908</v>
      </c>
      <c r="O100" s="7">
        <f t="shared" si="106"/>
        <v>7.1198050240770625</v>
      </c>
      <c r="P100" s="10">
        <f t="shared" si="107"/>
        <v>7.9102974714927816</v>
      </c>
      <c r="R100" s="50"/>
      <c r="S100" s="47"/>
      <c r="T100" s="47"/>
      <c r="U100" s="47">
        <v>9.5225734812022095E-3</v>
      </c>
      <c r="V100" s="47">
        <v>9.5142601433624192E-3</v>
      </c>
      <c r="W100" s="47">
        <v>3.9781858845573301E-4</v>
      </c>
      <c r="X100" s="47">
        <v>2.1813070087061799E-2</v>
      </c>
      <c r="Y100" s="47">
        <v>-2.2754650527291E-2</v>
      </c>
      <c r="Z100" s="47"/>
      <c r="AA100" s="46">
        <f t="shared" si="125"/>
        <v>2.483743106741513</v>
      </c>
      <c r="AB100" s="46">
        <f t="shared" si="108"/>
        <v>2.5245373573612362</v>
      </c>
      <c r="AC100" s="46">
        <f t="shared" si="109"/>
        <v>-35.082134662226657</v>
      </c>
      <c r="AD100" s="46">
        <f t="shared" si="110"/>
        <v>28.790022492105905</v>
      </c>
      <c r="AE100" s="52">
        <f t="shared" si="111"/>
        <v>28.432380599436723</v>
      </c>
      <c r="AG100" s="50"/>
      <c r="AH100" s="47"/>
      <c r="AI100" s="47"/>
      <c r="AJ100" s="47">
        <v>9.7630595979555802E-3</v>
      </c>
      <c r="AK100" s="47">
        <v>9.7589185201607496E-3</v>
      </c>
      <c r="AL100" s="48">
        <v>2.8432732914034401E-4</v>
      </c>
      <c r="AM100" s="47">
        <v>3.1454152658083503E-2</v>
      </c>
      <c r="AN100" s="47">
        <v>-2.6607073630900601E-2</v>
      </c>
      <c r="AO100" s="47"/>
      <c r="AP100" s="46">
        <f t="shared" si="126"/>
        <v>7.5854958870058748</v>
      </c>
      <c r="AQ100" s="46">
        <f t="shared" si="112"/>
        <v>7.6085265983292185</v>
      </c>
      <c r="AR100" s="46">
        <f t="shared" si="113"/>
        <v>-43.869818756463843</v>
      </c>
      <c r="AS100" s="46">
        <f t="shared" si="114"/>
        <v>-7.362617077228796</v>
      </c>
      <c r="AT100" s="52">
        <f t="shared" si="115"/>
        <v>11.135117405612812</v>
      </c>
      <c r="AV100" s="50"/>
      <c r="AW100" s="47"/>
      <c r="AX100" s="47"/>
      <c r="AY100" s="47">
        <v>1.02195660944894E-2</v>
      </c>
      <c r="AZ100" s="47">
        <v>1.02191467035853E-2</v>
      </c>
      <c r="BA100" s="48">
        <v>9.2584071194705303E-5</v>
      </c>
      <c r="BB100" s="47">
        <v>2.585831124491E-2</v>
      </c>
      <c r="BC100" s="47">
        <v>-2.8474903358419301E-2</v>
      </c>
      <c r="BD100" s="47"/>
      <c r="BE100" s="46">
        <f t="shared" si="127"/>
        <v>4.7382904275258184</v>
      </c>
      <c r="BF100" s="46">
        <f t="shared" si="116"/>
        <v>4.7377932001651795</v>
      </c>
      <c r="BG100" s="46">
        <f t="shared" si="117"/>
        <v>10.273305340255909</v>
      </c>
      <c r="BH100" s="46">
        <f t="shared" si="118"/>
        <v>-4.5803713044538039</v>
      </c>
      <c r="BI100" s="52">
        <f t="shared" si="119"/>
        <v>-8.0434357366387381</v>
      </c>
      <c r="BK100" s="50"/>
      <c r="BL100" s="47"/>
      <c r="BM100" s="47"/>
      <c r="BN100" s="47">
        <v>9.5004046421319904E-3</v>
      </c>
      <c r="BO100" s="47">
        <v>9.4743058499798007E-3</v>
      </c>
      <c r="BP100" s="48">
        <v>7.0371658022356305E-4</v>
      </c>
      <c r="BQ100" s="47">
        <v>2.59163303573351E-2</v>
      </c>
      <c r="BR100" s="47">
        <v>-2.1984279056734599E-2</v>
      </c>
      <c r="BS100" s="47"/>
      <c r="BT100" s="46">
        <f t="shared" si="128"/>
        <v>5.099327495215233</v>
      </c>
      <c r="BU100" s="46">
        <f t="shared" si="120"/>
        <v>5.2052069835981474</v>
      </c>
      <c r="BV100" s="46">
        <f t="shared" si="121"/>
        <v>-23.04382948502656</v>
      </c>
      <c r="BW100" s="46">
        <f t="shared" si="122"/>
        <v>-12.278769312328199</v>
      </c>
      <c r="BX100" s="52">
        <f t="shared" si="123"/>
        <v>8.9375573325653832</v>
      </c>
    </row>
    <row r="101" spans="3:76" x14ac:dyDescent="0.3">
      <c r="C101" s="11"/>
      <c r="D101" s="8"/>
      <c r="E101" s="12"/>
      <c r="F101" s="7">
        <f>SQRT(F98*F98+F99*F99+F100*F100)</f>
        <v>1.6293447112718039E-2</v>
      </c>
      <c r="G101" s="8"/>
      <c r="H101" s="8"/>
      <c r="I101" s="8"/>
      <c r="J101" s="8"/>
      <c r="K101" s="8"/>
      <c r="L101" s="7">
        <f t="shared" si="124"/>
        <v>6.6807882850122136</v>
      </c>
      <c r="M101" s="8"/>
      <c r="N101" s="8"/>
      <c r="O101" s="8"/>
      <c r="P101" s="9"/>
      <c r="R101" s="50"/>
      <c r="S101" s="47"/>
      <c r="T101" s="53"/>
      <c r="U101" s="46">
        <f>SQRT(U98*U98+U99*U99+U100*U100)</f>
        <v>1.5501561839148506E-2</v>
      </c>
      <c r="V101" s="47"/>
      <c r="W101" s="47"/>
      <c r="X101" s="47"/>
      <c r="Y101" s="47"/>
      <c r="Z101" s="47"/>
      <c r="AA101" s="46">
        <f t="shared" si="125"/>
        <v>9.3470071293066024</v>
      </c>
      <c r="AB101" s="47"/>
      <c r="AC101" s="47"/>
      <c r="AD101" s="47"/>
      <c r="AE101" s="49"/>
      <c r="AG101" s="50"/>
      <c r="AH101" s="47"/>
      <c r="AI101" s="53"/>
      <c r="AJ101" s="46">
        <f>SQRT(AJ98*AJ98+AJ99*AJ99+AJ100*AJ100)</f>
        <v>1.641712665542789E-2</v>
      </c>
      <c r="AK101" s="47"/>
      <c r="AL101" s="47"/>
      <c r="AM101" s="47"/>
      <c r="AN101" s="47"/>
      <c r="AO101" s="47"/>
      <c r="AP101" s="46">
        <f t="shared" si="126"/>
        <v>8.2859133101673272</v>
      </c>
      <c r="AQ101" s="47"/>
      <c r="AR101" s="47"/>
      <c r="AS101" s="47"/>
      <c r="AT101" s="49"/>
      <c r="AV101" s="50"/>
      <c r="AW101" s="47"/>
      <c r="AX101" s="53"/>
      <c r="AY101" s="46">
        <f>SQRT(AY98*AY98+AY99*AY99+AY100*AY100)</f>
        <v>1.6058848756296283E-2</v>
      </c>
      <c r="AZ101" s="47"/>
      <c r="BA101" s="47"/>
      <c r="BB101" s="47"/>
      <c r="BC101" s="47"/>
      <c r="BD101" s="47"/>
      <c r="BE101" s="46">
        <f t="shared" si="127"/>
        <v>7.332157312658544</v>
      </c>
      <c r="BF101" s="47"/>
      <c r="BG101" s="47"/>
      <c r="BH101" s="47"/>
      <c r="BI101" s="49"/>
      <c r="BK101" s="50"/>
      <c r="BL101" s="47"/>
      <c r="BM101" s="53"/>
      <c r="BN101" s="46">
        <f>SQRT(BN98*BN98+BN99*BN99+BN100*BN100)</f>
        <v>1.6133534882831407E-2</v>
      </c>
      <c r="BO101" s="47"/>
      <c r="BP101" s="47"/>
      <c r="BQ101" s="47"/>
      <c r="BR101" s="47"/>
      <c r="BS101" s="47"/>
      <c r="BT101" s="46">
        <f t="shared" si="128"/>
        <v>7.447557058779779</v>
      </c>
      <c r="BU101" s="47"/>
      <c r="BV101" s="47"/>
      <c r="BW101" s="47"/>
      <c r="BX101" s="49"/>
    </row>
    <row r="102" spans="3:76" x14ac:dyDescent="0.3">
      <c r="C102" s="11"/>
      <c r="D102" s="8"/>
      <c r="E102" s="12" t="s">
        <v>21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9"/>
      <c r="R102" s="50"/>
      <c r="S102" s="47"/>
      <c r="T102" s="53" t="s">
        <v>21</v>
      </c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9"/>
      <c r="AG102" s="50"/>
      <c r="AH102" s="47"/>
      <c r="AI102" s="53" t="s">
        <v>21</v>
      </c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9"/>
      <c r="AV102" s="50"/>
      <c r="AW102" s="47"/>
      <c r="AX102" s="53" t="s">
        <v>21</v>
      </c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9"/>
      <c r="BK102" s="50"/>
      <c r="BL102" s="47"/>
      <c r="BM102" s="53" t="s">
        <v>21</v>
      </c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9"/>
    </row>
    <row r="103" spans="3:76" x14ac:dyDescent="0.3">
      <c r="C103" s="11"/>
      <c r="D103" s="8"/>
      <c r="E103" s="8"/>
      <c r="F103" s="8">
        <v>1.01074125400762E-2</v>
      </c>
      <c r="G103" s="8">
        <v>1.00416459162244E-2</v>
      </c>
      <c r="H103" s="20">
        <v>-1.15114532030639E-3</v>
      </c>
      <c r="I103" s="8">
        <v>3.03139549601028E-2</v>
      </c>
      <c r="J103" s="8">
        <v>-2.84854314377673E-2</v>
      </c>
      <c r="K103" s="8"/>
      <c r="L103" s="7">
        <f>-(F98-F103)/F103*100</f>
        <v>3.3802780782523092</v>
      </c>
      <c r="M103" s="7">
        <f t="shared" ref="M103:M105" si="129">-(G98-G103)/G103*100</f>
        <v>3.459012581958655</v>
      </c>
      <c r="N103" s="7">
        <f t="shared" ref="N103:N105" si="130">-(H98-H103)/H103*100</f>
        <v>-2.4335744844085925</v>
      </c>
      <c r="O103" s="7">
        <f t="shared" ref="O103:O105" si="131">-(I98-I103)/I103*100</f>
        <v>12.649988232217449</v>
      </c>
      <c r="P103" s="10">
        <f t="shared" ref="P103:P105" si="132">-(J98-J103)/J103*100</f>
        <v>-3.231101960112849</v>
      </c>
      <c r="R103" s="50"/>
      <c r="S103" s="47"/>
      <c r="T103" s="47"/>
      <c r="U103" s="47">
        <v>1.00904214992122E-2</v>
      </c>
      <c r="V103" s="47">
        <v>1.0033123207581001E-2</v>
      </c>
      <c r="W103" s="48">
        <v>-1.07379920528124E-3</v>
      </c>
      <c r="X103" s="47">
        <v>3.1128117203614001E-2</v>
      </c>
      <c r="Y103" s="47">
        <v>-2.3184969787439301E-2</v>
      </c>
      <c r="Z103" s="47"/>
      <c r="AA103" s="46">
        <f>-(U98-U103)/U103*100</f>
        <v>12.96332448701162</v>
      </c>
      <c r="AB103" s="46">
        <f t="shared" ref="AB103:AB105" si="133">-(V98-V103)/V103*100</f>
        <v>13.147393744781757</v>
      </c>
      <c r="AC103" s="46">
        <f t="shared" ref="AC103:AC105" si="134">-(W98-W103)/W103*100</f>
        <v>-1.8318666827275294</v>
      </c>
      <c r="AD103" s="46">
        <f t="shared" ref="AD103:AD105" si="135">-(X98-X103)/X103*100</f>
        <v>35.139171110480696</v>
      </c>
      <c r="AE103" s="52">
        <f t="shared" ref="AE103:AE105" si="136">-(Y98-Y103)/Y103*100</f>
        <v>-9.2218158248798847</v>
      </c>
      <c r="AG103" s="50"/>
      <c r="AH103" s="47"/>
      <c r="AI103" s="47"/>
      <c r="AJ103" s="47">
        <v>1.03484198410843E-2</v>
      </c>
      <c r="AK103" s="47">
        <v>1.03272745064926E-2</v>
      </c>
      <c r="AL103" s="48">
        <v>6.6120683216038196E-4</v>
      </c>
      <c r="AM103" s="47">
        <v>2.4637063634162602E-2</v>
      </c>
      <c r="AN103" s="47">
        <v>-2.8990151429542501E-2</v>
      </c>
      <c r="AO103" s="47"/>
      <c r="AP103" s="46">
        <f>-(AJ98-AJ103)/AJ103*100</f>
        <v>6.8436895212407087</v>
      </c>
      <c r="AQ103" s="46">
        <f t="shared" ref="AQ103:AQ105" si="137">-(AK98-AK103)/AK103*100</f>
        <v>6.8542168346196624</v>
      </c>
      <c r="AR103" s="46">
        <f t="shared" ref="AR103:AR105" si="138">-(AL98-AL103)/AL103*100</f>
        <v>4.310171752201013</v>
      </c>
      <c r="AS103" s="46">
        <f t="shared" ref="AS103:AS105" si="139">-(AM98-AM103)/AM103*100</f>
        <v>2.6244107554612772</v>
      </c>
      <c r="AT103" s="52">
        <f t="shared" ref="AT103:AT105" si="140">-(AN98-AN103)/AN103*100</f>
        <v>13.670977178230782</v>
      </c>
      <c r="AV103" s="50"/>
      <c r="AW103" s="47"/>
      <c r="AX103" s="47"/>
      <c r="AY103" s="47">
        <v>9.57455334368572E-3</v>
      </c>
      <c r="AZ103" s="47">
        <v>9.5153431224163192E-3</v>
      </c>
      <c r="BA103" s="48">
        <v>-1.06316367214451E-3</v>
      </c>
      <c r="BB103" s="47">
        <v>2.3726432566112701E-2</v>
      </c>
      <c r="BC103" s="47">
        <v>-2.8471950112810101E-2</v>
      </c>
      <c r="BD103" s="47"/>
      <c r="BE103" s="46">
        <f>-(AY98-AY103)/AY103*100</f>
        <v>6.6716182521815908</v>
      </c>
      <c r="BF103" s="46">
        <f t="shared" ref="BF103:BF105" si="141">-(AZ98-AZ103)/AZ103*100</f>
        <v>6.7690277903487486</v>
      </c>
      <c r="BG103" s="46">
        <f t="shared" ref="BG103:BG105" si="142">-(BA98-BA103)/BA103*100</f>
        <v>-0.82594419952363596</v>
      </c>
      <c r="BH103" s="46">
        <f t="shared" ref="BH103:BH105" si="143">-(BB98-BB103)/BB103*100</f>
        <v>16.616439387409905</v>
      </c>
      <c r="BI103" s="52">
        <f t="shared" ref="BI103:BI105" si="144">-(BC98-BC103)/BC103*100</f>
        <v>16.90458809659162</v>
      </c>
      <c r="BK103" s="50"/>
      <c r="BL103" s="47"/>
      <c r="BM103" s="47"/>
      <c r="BN103" s="47">
        <v>1.0360186941288501E-2</v>
      </c>
      <c r="BO103" s="47">
        <v>1.03601049233671E-2</v>
      </c>
      <c r="BP103" s="48">
        <v>-4.12242073322089E-5</v>
      </c>
      <c r="BQ103" s="47">
        <v>3.4686870392537303E-2</v>
      </c>
      <c r="BR103" s="47">
        <v>-3.1763024375133002E-2</v>
      </c>
      <c r="BS103" s="47"/>
      <c r="BT103" s="46">
        <f>-(BN98-BN103)/BN103*100</f>
        <v>10.272926122144119</v>
      </c>
      <c r="BU103" s="46">
        <f t="shared" ref="BU103:BU105" si="145">-(BO98-BO103)/BO103*100</f>
        <v>10.273854593957719</v>
      </c>
      <c r="BV103" s="46">
        <f t="shared" ref="BV103:BV105" si="146">-(BP98-BP103)/BP103*100</f>
        <v>236.28663480975453</v>
      </c>
      <c r="BW103" s="46">
        <f t="shared" ref="BW103:BW105" si="147">-(BQ98-BQ103)/BQ103*100</f>
        <v>30.331045713092685</v>
      </c>
      <c r="BX103" s="52">
        <f t="shared" ref="BX103:BX105" si="148">-(BR98-BR103)/BR103*100</f>
        <v>15.211729646164935</v>
      </c>
    </row>
    <row r="104" spans="3:76" x14ac:dyDescent="0.3">
      <c r="C104" s="11"/>
      <c r="D104" s="8"/>
      <c r="E104" s="8"/>
      <c r="F104" s="8">
        <v>1.05562790805597E-2</v>
      </c>
      <c r="G104" s="8">
        <v>1.05349893841049E-2</v>
      </c>
      <c r="H104" s="8">
        <v>-6.7009454814907505E-4</v>
      </c>
      <c r="I104" s="8">
        <v>3.7410684178902601E-2</v>
      </c>
      <c r="J104" s="8">
        <v>-2.5519113854340799E-2</v>
      </c>
      <c r="K104" s="8"/>
      <c r="L104" s="7">
        <f t="shared" ref="L104:L105" si="149">-(F99-F104)/F104*100</f>
        <v>13.3717287686798</v>
      </c>
      <c r="M104" s="7">
        <f t="shared" si="129"/>
        <v>13.455299631777647</v>
      </c>
      <c r="N104" s="7">
        <f t="shared" si="130"/>
        <v>-5.2689744115400927</v>
      </c>
      <c r="O104" s="7">
        <f t="shared" si="131"/>
        <v>19.280660891492378</v>
      </c>
      <c r="P104" s="10">
        <f t="shared" si="132"/>
        <v>-1.7018080826154136</v>
      </c>
      <c r="R104" s="50"/>
      <c r="S104" s="47"/>
      <c r="T104" s="47"/>
      <c r="U104" s="47">
        <v>9.7634331921004503E-3</v>
      </c>
      <c r="V104" s="47">
        <v>9.7399975114315605E-3</v>
      </c>
      <c r="W104" s="47">
        <v>6.7607408907286099E-4</v>
      </c>
      <c r="X104" s="47">
        <v>2.66515272018709E-2</v>
      </c>
      <c r="Y104" s="47">
        <v>-2.2317073444980299E-2</v>
      </c>
      <c r="Z104" s="47"/>
      <c r="AA104" s="46">
        <f t="shared" ref="AA104:AA106" si="150">-(U99-U104)/U104*100</f>
        <v>12.796562650418213</v>
      </c>
      <c r="AB104" s="46">
        <f t="shared" si="133"/>
        <v>12.784304660044779</v>
      </c>
      <c r="AC104" s="46">
        <f t="shared" si="134"/>
        <v>15.379167727896107</v>
      </c>
      <c r="AD104" s="46">
        <f t="shared" si="135"/>
        <v>20.801938840462832</v>
      </c>
      <c r="AE104" s="52">
        <f t="shared" si="136"/>
        <v>-2.2715805070006891</v>
      </c>
      <c r="AG104" s="50"/>
      <c r="AH104" s="47"/>
      <c r="AI104" s="47"/>
      <c r="AJ104" s="47">
        <v>1.0090842360116301E-2</v>
      </c>
      <c r="AK104" s="47">
        <v>1.00792361890724E-2</v>
      </c>
      <c r="AL104" s="47">
        <v>4.8383611028000699E-4</v>
      </c>
      <c r="AM104" s="47">
        <v>2.3420906721469799E-2</v>
      </c>
      <c r="AN104" s="47">
        <v>-2.5478460547773401E-2</v>
      </c>
      <c r="AO104" s="47"/>
      <c r="AP104" s="46">
        <f t="shared" ref="AP104:AP106" si="151">-(AJ99-AJ104)/AJ104*100</f>
        <v>10.661067940503543</v>
      </c>
      <c r="AQ104" s="46">
        <f t="shared" si="137"/>
        <v>10.682463217376306</v>
      </c>
      <c r="AR104" s="46">
        <f t="shared" si="138"/>
        <v>1.8152261410394217</v>
      </c>
      <c r="AS104" s="46">
        <f t="shared" si="139"/>
        <v>-8.8019872662061882</v>
      </c>
      <c r="AT104" s="52">
        <f t="shared" si="140"/>
        <v>14.28271277727735</v>
      </c>
      <c r="AV104" s="50"/>
      <c r="AW104" s="47"/>
      <c r="AX104" s="47"/>
      <c r="AY104" s="47">
        <v>9.6767439307780204E-3</v>
      </c>
      <c r="AZ104" s="47">
        <v>9.6752528390712401E-3</v>
      </c>
      <c r="BA104" s="48">
        <v>-1.69869367141363E-4</v>
      </c>
      <c r="BB104" s="47">
        <v>2.65017564990363E-2</v>
      </c>
      <c r="BC104" s="47">
        <v>-2.54545211237295E-2</v>
      </c>
      <c r="BD104" s="47"/>
      <c r="BE104" s="46">
        <f t="shared" ref="BE104:BE106" si="152">-(AY99-AY104)/AY104*100</f>
        <v>11.344287877451654</v>
      </c>
      <c r="BF104" s="46">
        <f t="shared" si="141"/>
        <v>11.361939360678306</v>
      </c>
      <c r="BG104" s="46">
        <f t="shared" si="142"/>
        <v>-34.209710445431355</v>
      </c>
      <c r="BH104" s="46">
        <f t="shared" si="143"/>
        <v>6.4767390654555861</v>
      </c>
      <c r="BI104" s="52">
        <f t="shared" si="144"/>
        <v>8.845177998103388</v>
      </c>
      <c r="BK104" s="50"/>
      <c r="BL104" s="47"/>
      <c r="BM104" s="47"/>
      <c r="BN104" s="47">
        <v>9.8192739614404601E-3</v>
      </c>
      <c r="BO104" s="47">
        <v>9.7793824147768098E-3</v>
      </c>
      <c r="BP104" s="48">
        <v>-8.84206262914266E-4</v>
      </c>
      <c r="BQ104" s="47">
        <v>2.4397038193253801E-2</v>
      </c>
      <c r="BR104" s="47">
        <v>-2.51932558087259E-2</v>
      </c>
      <c r="BS104" s="47"/>
      <c r="BT104" s="46">
        <f t="shared" ref="BT104:BT105" si="153">-(BN99-BN104)/BN104*100</f>
        <v>6.8731805941318793</v>
      </c>
      <c r="BU104" s="46">
        <f t="shared" si="145"/>
        <v>6.9857687469879002</v>
      </c>
      <c r="BV104" s="46">
        <f t="shared" si="146"/>
        <v>-6.0009722965361902</v>
      </c>
      <c r="BW104" s="46">
        <f t="shared" si="147"/>
        <v>-27.797789834295106</v>
      </c>
      <c r="BX104" s="52">
        <f t="shared" si="148"/>
        <v>-18.158438430715307</v>
      </c>
    </row>
    <row r="105" spans="3:76" ht="14.5" thickBot="1" x14ac:dyDescent="0.35">
      <c r="C105" s="14"/>
      <c r="D105" s="15"/>
      <c r="E105" s="15"/>
      <c r="F105" s="15">
        <v>9.5618097608036398E-3</v>
      </c>
      <c r="G105" s="15">
        <v>9.5324672003202805E-3</v>
      </c>
      <c r="H105" s="15">
        <v>-7.48515181287497E-4</v>
      </c>
      <c r="I105" s="15">
        <v>2.33346839705235E-2</v>
      </c>
      <c r="J105" s="15">
        <v>-2.8624758739919001E-2</v>
      </c>
      <c r="K105" s="15"/>
      <c r="L105" s="16">
        <f t="shared" si="149"/>
        <v>2.7434034987333069</v>
      </c>
      <c r="M105" s="16">
        <f t="shared" si="129"/>
        <v>2.7486719855526633</v>
      </c>
      <c r="N105" s="16">
        <f t="shared" si="130"/>
        <v>1.8926803343845076</v>
      </c>
      <c r="O105" s="16">
        <f t="shared" si="131"/>
        <v>7.149212485520426</v>
      </c>
      <c r="P105" s="17">
        <f t="shared" si="132"/>
        <v>7.948798723495333</v>
      </c>
      <c r="R105" s="55"/>
      <c r="S105" s="56"/>
      <c r="T105" s="56"/>
      <c r="U105" s="56">
        <v>9.7676304443851808E-3</v>
      </c>
      <c r="V105" s="56">
        <v>9.7631921565276506E-3</v>
      </c>
      <c r="W105" s="56">
        <v>2.9442046939221302E-4</v>
      </c>
      <c r="X105" s="56">
        <v>3.06480880757539E-2</v>
      </c>
      <c r="Y105" s="56">
        <v>-3.18134790208335E-2</v>
      </c>
      <c r="Z105" s="56"/>
      <c r="AA105" s="57">
        <f t="shared" si="150"/>
        <v>2.5088680881025729</v>
      </c>
      <c r="AB105" s="57">
        <f t="shared" si="133"/>
        <v>2.5496990039143697</v>
      </c>
      <c r="AC105" s="57">
        <f t="shared" si="134"/>
        <v>-35.119201894137973</v>
      </c>
      <c r="AD105" s="57">
        <f t="shared" si="135"/>
        <v>28.827305529970719</v>
      </c>
      <c r="AE105" s="58">
        <f t="shared" si="136"/>
        <v>28.474812476844168</v>
      </c>
      <c r="AG105" s="55"/>
      <c r="AH105" s="56"/>
      <c r="AI105" s="56"/>
      <c r="AJ105" s="56">
        <v>1.05672174034472E-2</v>
      </c>
      <c r="AK105" s="56">
        <v>1.0565371098290199E-2</v>
      </c>
      <c r="AL105" s="56">
        <v>1.97527737628794E-4</v>
      </c>
      <c r="AM105" s="56">
        <v>2.93104565678378E-2</v>
      </c>
      <c r="AN105" s="56">
        <v>-2.99576320481677E-2</v>
      </c>
      <c r="AO105" s="56"/>
      <c r="AP105" s="57">
        <f t="shared" si="151"/>
        <v>7.6099296038831366</v>
      </c>
      <c r="AQ105" s="57">
        <f t="shared" si="137"/>
        <v>7.6329791980516273</v>
      </c>
      <c r="AR105" s="57">
        <f t="shared" si="138"/>
        <v>-43.94298874351967</v>
      </c>
      <c r="AS105" s="57">
        <f t="shared" si="139"/>
        <v>-7.3137587784898903</v>
      </c>
      <c r="AT105" s="58">
        <f t="shared" si="140"/>
        <v>11.184323286566402</v>
      </c>
      <c r="AV105" s="55"/>
      <c r="AW105" s="56"/>
      <c r="AX105" s="56"/>
      <c r="AY105" s="56">
        <v>1.0730376766350301E-2</v>
      </c>
      <c r="AZ105" s="56">
        <v>1.0729879351789E-2</v>
      </c>
      <c r="BA105" s="78">
        <v>1.03318168211338E-4</v>
      </c>
      <c r="BB105" s="56">
        <v>2.4736138725608599E-2</v>
      </c>
      <c r="BC105" s="56">
        <v>-2.6364497637223899E-2</v>
      </c>
      <c r="BD105" s="56"/>
      <c r="BE105" s="57">
        <f t="shared" si="152"/>
        <v>4.760416926484508</v>
      </c>
      <c r="BF105" s="57">
        <f t="shared" si="141"/>
        <v>4.7599104468825724</v>
      </c>
      <c r="BG105" s="57">
        <f t="shared" si="142"/>
        <v>10.389360557260391</v>
      </c>
      <c r="BH105" s="57">
        <f t="shared" si="143"/>
        <v>-4.5365710944192328</v>
      </c>
      <c r="BI105" s="58">
        <f t="shared" si="144"/>
        <v>-8.004725711957926</v>
      </c>
      <c r="BK105" s="55"/>
      <c r="BL105" s="56"/>
      <c r="BM105" s="56"/>
      <c r="BN105" s="56">
        <v>1.0013097353812801E-2</v>
      </c>
      <c r="BO105" s="56">
        <v>9.9967515081430692E-3</v>
      </c>
      <c r="BP105" s="56">
        <v>5.7190724892475903E-4</v>
      </c>
      <c r="BQ105" s="56">
        <v>2.3090341665773801E-2</v>
      </c>
      <c r="BR105" s="56">
        <v>-2.4149781774557198E-2</v>
      </c>
      <c r="BS105" s="56"/>
      <c r="BT105" s="57">
        <f t="shared" si="153"/>
        <v>5.1202209822277052</v>
      </c>
      <c r="BU105" s="57">
        <f t="shared" si="145"/>
        <v>5.2261542935992678</v>
      </c>
      <c r="BV105" s="57">
        <f t="shared" si="146"/>
        <v>-23.047326563287722</v>
      </c>
      <c r="BW105" s="57">
        <f t="shared" si="147"/>
        <v>-12.238834454971219</v>
      </c>
      <c r="BX105" s="58">
        <f t="shared" si="148"/>
        <v>8.966965987676323</v>
      </c>
    </row>
    <row r="106" spans="3:76" ht="14.5" thickBot="1" x14ac:dyDescent="0.35">
      <c r="U106" s="46">
        <f>SQRT(U103*U103+U104*U104+U105*U105)</f>
        <v>1.7104029882646161E-2</v>
      </c>
      <c r="AA106" s="57">
        <f t="shared" si="150"/>
        <v>9.3689502093511123</v>
      </c>
      <c r="AJ106" s="46">
        <f>SQRT(AJ103*AJ103+AJ104*AJ104+AJ105*AJ105)</f>
        <v>1.7904775240024158E-2</v>
      </c>
      <c r="AP106" s="57">
        <f t="shared" si="151"/>
        <v>8.3086694172557571</v>
      </c>
      <c r="AY106" s="46">
        <f>SQRT(AY103*AY103+AY104*AY104+AY105*AY105)</f>
        <v>1.7333563695350215E-2</v>
      </c>
      <c r="BE106" s="57">
        <f t="shared" si="152"/>
        <v>7.3540269125146951</v>
      </c>
    </row>
    <row r="107" spans="3:76" x14ac:dyDescent="0.3">
      <c r="C107" s="2" t="s">
        <v>22</v>
      </c>
      <c r="D107">
        <v>211000</v>
      </c>
      <c r="E107" s="4" t="s">
        <v>0</v>
      </c>
      <c r="F107" s="4" t="s">
        <v>9</v>
      </c>
      <c r="G107" s="4" t="s">
        <v>10</v>
      </c>
      <c r="H107" s="4" t="s">
        <v>11</v>
      </c>
      <c r="I107" s="4" t="s">
        <v>12</v>
      </c>
      <c r="J107" s="4" t="s">
        <v>13</v>
      </c>
      <c r="K107" s="3"/>
      <c r="L107" s="3"/>
      <c r="M107" s="3"/>
      <c r="N107" s="3"/>
      <c r="O107" s="3"/>
      <c r="P107" s="5"/>
      <c r="R107" s="40" t="s">
        <v>22</v>
      </c>
      <c r="S107" s="41">
        <v>1000</v>
      </c>
      <c r="T107" s="42" t="s">
        <v>0</v>
      </c>
      <c r="U107" s="42" t="s">
        <v>9</v>
      </c>
      <c r="V107" s="42" t="s">
        <v>10</v>
      </c>
      <c r="W107" s="42" t="s">
        <v>11</v>
      </c>
      <c r="X107" s="42" t="s">
        <v>12</v>
      </c>
      <c r="Y107" s="42" t="s">
        <v>13</v>
      </c>
      <c r="Z107" s="43"/>
      <c r="AA107" s="43"/>
      <c r="AB107" s="43"/>
      <c r="AC107" s="43"/>
      <c r="AD107" s="43"/>
      <c r="AE107" s="44"/>
      <c r="AG107" s="40" t="s">
        <v>22</v>
      </c>
      <c r="AH107" s="41">
        <v>999</v>
      </c>
      <c r="AI107" s="42" t="s">
        <v>0</v>
      </c>
      <c r="AJ107" s="42" t="s">
        <v>9</v>
      </c>
      <c r="AK107" s="42" t="s">
        <v>10</v>
      </c>
      <c r="AL107" s="42" t="s">
        <v>11</v>
      </c>
      <c r="AM107" s="42" t="s">
        <v>12</v>
      </c>
      <c r="AN107" s="42" t="s">
        <v>13</v>
      </c>
      <c r="AO107" s="43"/>
      <c r="AP107" s="43"/>
      <c r="AQ107" s="43"/>
      <c r="AR107" s="43"/>
      <c r="AS107" s="43"/>
      <c r="AT107" s="44"/>
      <c r="AV107" s="40" t="s">
        <v>22</v>
      </c>
      <c r="AW107" s="41">
        <v>1001</v>
      </c>
      <c r="AX107" s="42" t="s">
        <v>0</v>
      </c>
      <c r="AY107" s="42" t="s">
        <v>9</v>
      </c>
      <c r="AZ107" s="42" t="s">
        <v>10</v>
      </c>
      <c r="BA107" s="42" t="s">
        <v>11</v>
      </c>
      <c r="BB107" s="42" t="s">
        <v>12</v>
      </c>
      <c r="BC107" s="42" t="s">
        <v>13</v>
      </c>
      <c r="BD107" s="43"/>
      <c r="BE107" s="43"/>
      <c r="BF107" s="43"/>
      <c r="BG107" s="43"/>
      <c r="BH107" s="43"/>
      <c r="BI107" s="44"/>
      <c r="BK107" s="40" t="s">
        <v>22</v>
      </c>
      <c r="BL107" s="41">
        <v>998</v>
      </c>
      <c r="BM107" s="42" t="s">
        <v>0</v>
      </c>
      <c r="BN107" s="42" t="s">
        <v>9</v>
      </c>
      <c r="BO107" s="42" t="s">
        <v>10</v>
      </c>
      <c r="BP107" s="42" t="s">
        <v>11</v>
      </c>
      <c r="BQ107" s="42" t="s">
        <v>12</v>
      </c>
      <c r="BR107" s="42" t="s">
        <v>13</v>
      </c>
      <c r="BS107" s="43"/>
      <c r="BT107" s="43"/>
      <c r="BU107" s="43"/>
      <c r="BV107" s="43"/>
      <c r="BW107" s="43"/>
      <c r="BX107" s="44"/>
    </row>
    <row r="108" spans="3:76" x14ac:dyDescent="0.3">
      <c r="C108" s="6" t="s">
        <v>8</v>
      </c>
      <c r="D108" s="7">
        <v>8</v>
      </c>
      <c r="E108" s="8"/>
      <c r="F108" s="8">
        <v>1.00262008403688E-2</v>
      </c>
      <c r="G108" s="8">
        <v>1.00259010130753E-2</v>
      </c>
      <c r="H108" s="20">
        <v>-7.7538167550682396E-5</v>
      </c>
      <c r="I108" s="8">
        <v>3.22021347864671E-2</v>
      </c>
      <c r="J108" s="8">
        <v>-2.1842517559354201E-2</v>
      </c>
      <c r="K108" s="8"/>
      <c r="L108" s="8"/>
      <c r="M108" s="8"/>
      <c r="N108" s="8"/>
      <c r="O108" s="8"/>
      <c r="P108" s="9"/>
      <c r="R108" s="45" t="s">
        <v>8</v>
      </c>
      <c r="S108" s="46">
        <v>11</v>
      </c>
      <c r="T108" s="47"/>
      <c r="U108" s="47">
        <v>1.00952000893088E-2</v>
      </c>
      <c r="V108" s="47">
        <v>1.00421612995796E-2</v>
      </c>
      <c r="W108" s="48">
        <v>-1.03347050098496E-3</v>
      </c>
      <c r="X108" s="47">
        <v>3.1109530113090301E-2</v>
      </c>
      <c r="Y108" s="47">
        <v>-2.3178561405115299E-2</v>
      </c>
      <c r="Z108" s="47"/>
      <c r="AA108" s="47"/>
      <c r="AB108" s="47"/>
      <c r="AC108" s="47"/>
      <c r="AD108" s="47"/>
      <c r="AE108" s="49"/>
      <c r="AG108" s="45" t="s">
        <v>8</v>
      </c>
      <c r="AH108" s="46">
        <v>9</v>
      </c>
      <c r="AI108" s="47"/>
      <c r="AJ108" s="47">
        <v>1.0322964511771299E-2</v>
      </c>
      <c r="AK108" s="47">
        <v>1.03006304848598E-2</v>
      </c>
      <c r="AL108" s="48">
        <v>6.7868101908584596E-4</v>
      </c>
      <c r="AM108" s="47">
        <v>2.46295369379032E-2</v>
      </c>
      <c r="AN108" s="47">
        <v>-2.8971679391347201E-2</v>
      </c>
      <c r="AO108" s="47"/>
      <c r="AP108" s="47"/>
      <c r="AQ108" s="47"/>
      <c r="AR108" s="47"/>
      <c r="AS108" s="47"/>
      <c r="AT108" s="49"/>
      <c r="AV108" s="45" t="s">
        <v>8</v>
      </c>
      <c r="AW108" s="46">
        <v>9</v>
      </c>
      <c r="AX108" s="47"/>
      <c r="AY108" s="47">
        <v>9.5826635168542798E-3</v>
      </c>
      <c r="AZ108" s="47">
        <v>9.5305929056154603E-3</v>
      </c>
      <c r="BA108" s="48">
        <v>-9.9761663211989809E-4</v>
      </c>
      <c r="BB108" s="47">
        <v>2.37183850753219E-2</v>
      </c>
      <c r="BC108" s="47">
        <v>-2.8459202980756999E-2</v>
      </c>
      <c r="BD108" s="47"/>
      <c r="BE108" s="47"/>
      <c r="BF108" s="47"/>
      <c r="BG108" s="47"/>
      <c r="BH108" s="47"/>
      <c r="BI108" s="49"/>
      <c r="BK108" s="45" t="s">
        <v>8</v>
      </c>
      <c r="BL108" s="46">
        <v>9</v>
      </c>
      <c r="BM108" s="47"/>
      <c r="BN108" s="47">
        <v>1.0404347509433301E-2</v>
      </c>
      <c r="BO108" s="47">
        <v>1.04035247784003E-2</v>
      </c>
      <c r="BP108" s="48">
        <v>-1.3084067510200201E-4</v>
      </c>
      <c r="BQ108" s="47">
        <v>3.4664876470288201E-2</v>
      </c>
      <c r="BR108" s="47">
        <v>-3.1746131156219097E-2</v>
      </c>
      <c r="BS108" s="47"/>
      <c r="BT108" s="47"/>
      <c r="BU108" s="47"/>
      <c r="BV108" s="47"/>
      <c r="BW108" s="47"/>
      <c r="BX108" s="49"/>
    </row>
    <row r="109" spans="3:76" x14ac:dyDescent="0.3">
      <c r="C109" s="6" t="s">
        <v>6</v>
      </c>
      <c r="D109" s="7">
        <v>0.01</v>
      </c>
      <c r="E109" s="8"/>
      <c r="F109" s="8">
        <v>9.8442570660759506E-3</v>
      </c>
      <c r="G109" s="8">
        <v>9.8242567068933303E-3</v>
      </c>
      <c r="H109" s="20">
        <v>-6.2719800705018502E-4</v>
      </c>
      <c r="I109" s="8">
        <v>3.1197865824023101E-2</v>
      </c>
      <c r="J109" s="8">
        <v>-2.95311362999085E-2</v>
      </c>
      <c r="K109" s="8"/>
      <c r="L109" s="8"/>
      <c r="M109" s="8"/>
      <c r="N109" s="8"/>
      <c r="O109" s="8"/>
      <c r="P109" s="9"/>
      <c r="R109" s="45" t="s">
        <v>6</v>
      </c>
      <c r="S109" s="46">
        <v>0.01</v>
      </c>
      <c r="T109" s="47"/>
      <c r="U109" s="47">
        <v>9.7853913617927894E-3</v>
      </c>
      <c r="V109" s="47">
        <v>9.7626848005429104E-3</v>
      </c>
      <c r="W109" s="47">
        <v>6.6623538535368401E-4</v>
      </c>
      <c r="X109" s="47">
        <v>2.6638808883247499E-2</v>
      </c>
      <c r="Y109" s="47">
        <v>-2.2307498093026699E-2</v>
      </c>
      <c r="Z109" s="47"/>
      <c r="AA109" s="47"/>
      <c r="AB109" s="47"/>
      <c r="AC109" s="47"/>
      <c r="AD109" s="47"/>
      <c r="AE109" s="49"/>
      <c r="AG109" s="45" t="s">
        <v>6</v>
      </c>
      <c r="AH109" s="46">
        <v>0.01</v>
      </c>
      <c r="AI109" s="47"/>
      <c r="AJ109" s="47">
        <v>1.0062839502022299E-2</v>
      </c>
      <c r="AK109" s="47">
        <v>1.0051791542608801E-2</v>
      </c>
      <c r="AL109" s="47">
        <v>4.7140813251304902E-4</v>
      </c>
      <c r="AM109" s="47">
        <v>2.3410937588858399E-2</v>
      </c>
      <c r="AN109" s="47">
        <v>-2.54682607689392E-2</v>
      </c>
      <c r="AO109" s="47"/>
      <c r="AP109" s="47"/>
      <c r="AQ109" s="47"/>
      <c r="AR109" s="47"/>
      <c r="AS109" s="47"/>
      <c r="AT109" s="49"/>
      <c r="AV109" s="45" t="s">
        <v>6</v>
      </c>
      <c r="AW109" s="46">
        <v>0.01</v>
      </c>
      <c r="AX109" s="47"/>
      <c r="AY109" s="47">
        <v>9.7044969333337297E-3</v>
      </c>
      <c r="AZ109" s="47">
        <v>9.70404076035177E-3</v>
      </c>
      <c r="BA109" s="48">
        <v>-9.4093838880342302E-5</v>
      </c>
      <c r="BB109" s="47">
        <v>2.64904134112081E-2</v>
      </c>
      <c r="BC109" s="47">
        <v>-2.5446255845759901E-2</v>
      </c>
      <c r="BD109" s="47"/>
      <c r="BE109" s="47"/>
      <c r="BF109" s="47"/>
      <c r="BG109" s="47"/>
      <c r="BH109" s="47"/>
      <c r="BI109" s="49"/>
      <c r="BK109" s="45" t="s">
        <v>6</v>
      </c>
      <c r="BL109" s="46">
        <v>0.01</v>
      </c>
      <c r="BM109" s="47"/>
      <c r="BN109" s="47">
        <v>9.7943305943848508E-3</v>
      </c>
      <c r="BO109" s="47">
        <v>9.7531624447749904E-3</v>
      </c>
      <c r="BP109" s="48">
        <v>-8.9706973972686604E-4</v>
      </c>
      <c r="BQ109" s="47">
        <v>2.43873317064855E-2</v>
      </c>
      <c r="BR109" s="47">
        <v>-2.5180322124960901E-2</v>
      </c>
      <c r="BS109" s="47"/>
      <c r="BT109" s="47"/>
      <c r="BU109" s="47"/>
      <c r="BV109" s="47"/>
      <c r="BW109" s="47"/>
      <c r="BX109" s="49"/>
    </row>
    <row r="110" spans="3:76" x14ac:dyDescent="0.3">
      <c r="C110" s="6" t="s">
        <v>7</v>
      </c>
      <c r="D110" s="7">
        <v>0.01</v>
      </c>
      <c r="E110" s="8"/>
      <c r="F110" s="8">
        <v>9.8921402914736601E-3</v>
      </c>
      <c r="G110" s="8">
        <v>9.8917337519215699E-3</v>
      </c>
      <c r="H110" s="20">
        <v>-8.9682368904301E-5</v>
      </c>
      <c r="I110" s="8">
        <v>2.7459296061691001E-2</v>
      </c>
      <c r="J110" s="8">
        <v>-2.5976852374032099E-2</v>
      </c>
      <c r="K110" s="8"/>
      <c r="L110" s="8"/>
      <c r="M110" s="8"/>
      <c r="N110" s="8"/>
      <c r="O110" s="8"/>
      <c r="P110" s="9"/>
      <c r="R110" s="45" t="s">
        <v>7</v>
      </c>
      <c r="S110" s="46">
        <v>0.01</v>
      </c>
      <c r="T110" s="47"/>
      <c r="U110" s="47">
        <v>9.7859154887360595E-3</v>
      </c>
      <c r="V110" s="47">
        <v>9.7821083418228299E-3</v>
      </c>
      <c r="W110" s="47">
        <v>2.72943843170182E-4</v>
      </c>
      <c r="X110" s="47">
        <v>3.0632041815549901E-2</v>
      </c>
      <c r="Y110" s="47">
        <v>-3.1794617059893303E-2</v>
      </c>
      <c r="Z110" s="47"/>
      <c r="AA110" s="47"/>
      <c r="AB110" s="47"/>
      <c r="AC110" s="47"/>
      <c r="AD110" s="47"/>
      <c r="AE110" s="49"/>
      <c r="AG110" s="45" t="s">
        <v>7</v>
      </c>
      <c r="AH110" s="46">
        <v>0.01</v>
      </c>
      <c r="AI110" s="47"/>
      <c r="AJ110" s="47">
        <v>1.05376119297056E-2</v>
      </c>
      <c r="AK110" s="47">
        <v>1.05355894036841E-2</v>
      </c>
      <c r="AL110" s="47">
        <v>2.06448778282446E-4</v>
      </c>
      <c r="AM110" s="47">
        <v>2.9297118041988202E-2</v>
      </c>
      <c r="AN110" s="47">
        <v>-2.9941044036872599E-2</v>
      </c>
      <c r="AO110" s="47"/>
      <c r="AP110" s="47"/>
      <c r="AQ110" s="47"/>
      <c r="AR110" s="47"/>
      <c r="AS110" s="47"/>
      <c r="AT110" s="49"/>
      <c r="AV110" s="45" t="s">
        <v>7</v>
      </c>
      <c r="AW110" s="46">
        <v>0.01</v>
      </c>
      <c r="AX110" s="47"/>
      <c r="AY110" s="47">
        <v>1.07136854536884E-2</v>
      </c>
      <c r="AZ110" s="47">
        <v>1.0713499409922399E-2</v>
      </c>
      <c r="BA110" s="48">
        <v>6.3137898021017603E-5</v>
      </c>
      <c r="BB110" s="47">
        <v>2.4725778769355701E-2</v>
      </c>
      <c r="BC110" s="47">
        <v>-2.6355051710710401E-2</v>
      </c>
      <c r="BD110" s="47"/>
      <c r="BE110" s="47"/>
      <c r="BF110" s="47"/>
      <c r="BG110" s="47"/>
      <c r="BH110" s="47"/>
      <c r="BI110" s="49"/>
      <c r="BK110" s="45" t="s">
        <v>7</v>
      </c>
      <c r="BL110" s="46">
        <v>0.01</v>
      </c>
      <c r="BM110" s="47"/>
      <c r="BN110" s="47">
        <v>1.0014117955563701E-2</v>
      </c>
      <c r="BO110" s="47">
        <v>9.9946280752186492E-3</v>
      </c>
      <c r="BP110" s="47">
        <v>6.2447423164930398E-4</v>
      </c>
      <c r="BQ110" s="47">
        <v>2.30821289866859E-2</v>
      </c>
      <c r="BR110" s="47">
        <v>-2.4141982592123599E-2</v>
      </c>
      <c r="BS110" s="47"/>
      <c r="BT110" s="47"/>
      <c r="BU110" s="47"/>
      <c r="BV110" s="47"/>
      <c r="BW110" s="47"/>
      <c r="BX110" s="49"/>
    </row>
    <row r="111" spans="3:76" ht="14.5" x14ac:dyDescent="0.3">
      <c r="C111" s="11"/>
      <c r="D111" s="8"/>
      <c r="E111" s="7"/>
      <c r="F111" s="7">
        <f>SQRT(F108*F108+F109*F109+F110*F110)</f>
        <v>1.7183961709122692E-2</v>
      </c>
      <c r="G111" s="7"/>
      <c r="H111" s="7"/>
      <c r="I111" s="8"/>
      <c r="J111" s="8"/>
      <c r="K111" s="8"/>
      <c r="L111" s="19" t="s">
        <v>20</v>
      </c>
      <c r="M111" s="19"/>
      <c r="N111" s="19"/>
      <c r="O111" s="7"/>
      <c r="P111" s="10"/>
      <c r="R111" s="50"/>
      <c r="S111" s="47"/>
      <c r="T111" s="46"/>
      <c r="U111" s="46">
        <f>SQRT(U108*U108+U109*U109+U110*U110)</f>
        <v>1.7129830439888003E-2</v>
      </c>
      <c r="V111" s="46"/>
      <c r="W111" s="46"/>
      <c r="X111" s="47"/>
      <c r="Y111" s="47"/>
      <c r="Z111" s="47"/>
      <c r="AA111" s="51" t="s">
        <v>20</v>
      </c>
      <c r="AB111" s="51"/>
      <c r="AC111" s="51"/>
      <c r="AD111" s="46"/>
      <c r="AE111" s="52"/>
      <c r="AG111" s="50"/>
      <c r="AH111" s="47"/>
      <c r="AI111" s="46"/>
      <c r="AJ111" s="46">
        <f>SQRT(AJ108*AJ108+AJ109*AJ109+AJ110*AJ110)</f>
        <v>1.7856808234839275E-2</v>
      </c>
      <c r="AK111" s="46"/>
      <c r="AL111" s="46"/>
      <c r="AM111" s="47"/>
      <c r="AN111" s="47"/>
      <c r="AO111" s="47"/>
      <c r="AP111" s="51" t="s">
        <v>20</v>
      </c>
      <c r="AQ111" s="51"/>
      <c r="AR111" s="51"/>
      <c r="AS111" s="46"/>
      <c r="AT111" s="52"/>
      <c r="AV111" s="50"/>
      <c r="AW111" s="47"/>
      <c r="AX111" s="46"/>
      <c r="AY111" s="46">
        <f>SQRT(AY108*AY108+AY109*AY109+AY110*AY110)</f>
        <v>1.7343233747110377E-2</v>
      </c>
      <c r="AZ111" s="46"/>
      <c r="BA111" s="46"/>
      <c r="BB111" s="47"/>
      <c r="BC111" s="47"/>
      <c r="BD111" s="47"/>
      <c r="BE111" s="51" t="s">
        <v>20</v>
      </c>
      <c r="BF111" s="51"/>
      <c r="BG111" s="51"/>
      <c r="BH111" s="46"/>
      <c r="BI111" s="52"/>
      <c r="BK111" s="50"/>
      <c r="BL111" s="47"/>
      <c r="BM111" s="46"/>
      <c r="BN111" s="46">
        <f>SQRT(BN108*BN108+BN109*BN109+BN110*BN110)</f>
        <v>1.7448837133663016E-2</v>
      </c>
      <c r="BO111" s="46"/>
      <c r="BP111" s="46"/>
      <c r="BQ111" s="47"/>
      <c r="BR111" s="47"/>
      <c r="BS111" s="47"/>
      <c r="BT111" s="51" t="s">
        <v>20</v>
      </c>
      <c r="BU111" s="51"/>
      <c r="BV111" s="51"/>
      <c r="BW111" s="46"/>
      <c r="BX111" s="52"/>
    </row>
    <row r="112" spans="3:76" x14ac:dyDescent="0.3">
      <c r="C112" s="11"/>
      <c r="D112" s="8"/>
      <c r="E112" s="12" t="s">
        <v>14</v>
      </c>
      <c r="F112" s="12"/>
      <c r="G112" s="12"/>
      <c r="H112" s="12"/>
      <c r="I112" s="12"/>
      <c r="J112" s="12"/>
      <c r="K112" s="8"/>
      <c r="L112" s="12" t="s">
        <v>1</v>
      </c>
      <c r="M112" s="12" t="s">
        <v>2</v>
      </c>
      <c r="N112" s="12" t="s">
        <v>3</v>
      </c>
      <c r="O112" s="12" t="s">
        <v>4</v>
      </c>
      <c r="P112" s="13" t="s">
        <v>5</v>
      </c>
      <c r="R112" s="50"/>
      <c r="S112" s="47"/>
      <c r="T112" s="53" t="s">
        <v>14</v>
      </c>
      <c r="U112" s="53"/>
      <c r="V112" s="53"/>
      <c r="W112" s="53"/>
      <c r="X112" s="53"/>
      <c r="Y112" s="53"/>
      <c r="Z112" s="47"/>
      <c r="AA112" s="53" t="s">
        <v>1</v>
      </c>
      <c r="AB112" s="53" t="s">
        <v>2</v>
      </c>
      <c r="AC112" s="53" t="s">
        <v>3</v>
      </c>
      <c r="AD112" s="53" t="s">
        <v>4</v>
      </c>
      <c r="AE112" s="54" t="s">
        <v>5</v>
      </c>
      <c r="AG112" s="50"/>
      <c r="AH112" s="47"/>
      <c r="AI112" s="53" t="s">
        <v>14</v>
      </c>
      <c r="AJ112" s="53"/>
      <c r="AK112" s="53"/>
      <c r="AL112" s="53"/>
      <c r="AM112" s="53"/>
      <c r="AN112" s="53"/>
      <c r="AO112" s="47"/>
      <c r="AP112" s="53" t="s">
        <v>1</v>
      </c>
      <c r="AQ112" s="53" t="s">
        <v>2</v>
      </c>
      <c r="AR112" s="53" t="s">
        <v>3</v>
      </c>
      <c r="AS112" s="53" t="s">
        <v>4</v>
      </c>
      <c r="AT112" s="54" t="s">
        <v>5</v>
      </c>
      <c r="AV112" s="50"/>
      <c r="AW112" s="47"/>
      <c r="AX112" s="53" t="s">
        <v>14</v>
      </c>
      <c r="AY112" s="53"/>
      <c r="AZ112" s="53"/>
      <c r="BA112" s="53"/>
      <c r="BB112" s="53"/>
      <c r="BC112" s="53"/>
      <c r="BD112" s="47"/>
      <c r="BE112" s="53" t="s">
        <v>1</v>
      </c>
      <c r="BF112" s="53" t="s">
        <v>2</v>
      </c>
      <c r="BG112" s="53" t="s">
        <v>3</v>
      </c>
      <c r="BH112" s="53" t="s">
        <v>4</v>
      </c>
      <c r="BI112" s="54" t="s">
        <v>5</v>
      </c>
      <c r="BK112" s="50"/>
      <c r="BL112" s="47"/>
      <c r="BM112" s="53" t="s">
        <v>14</v>
      </c>
      <c r="BN112" s="53"/>
      <c r="BO112" s="53"/>
      <c r="BP112" s="53"/>
      <c r="BQ112" s="53"/>
      <c r="BR112" s="53"/>
      <c r="BS112" s="47"/>
      <c r="BT112" s="53" t="s">
        <v>1</v>
      </c>
      <c r="BU112" s="53" t="s">
        <v>2</v>
      </c>
      <c r="BV112" s="53" t="s">
        <v>3</v>
      </c>
      <c r="BW112" s="53" t="s">
        <v>4</v>
      </c>
      <c r="BX112" s="54" t="s">
        <v>5</v>
      </c>
    </row>
    <row r="113" spans="3:106" x14ac:dyDescent="0.3">
      <c r="C113" s="11"/>
      <c r="D113" s="8"/>
      <c r="E113" s="8"/>
      <c r="F113" s="8">
        <v>9.6289156101669708E-3</v>
      </c>
      <c r="G113" s="8">
        <v>9.6288908726417793E-3</v>
      </c>
      <c r="H113" s="20">
        <v>-2.1826371048442399E-5</v>
      </c>
      <c r="I113" s="8">
        <v>2.5055357098925399E-2</v>
      </c>
      <c r="J113" s="8">
        <v>-2.6313124783944899E-2</v>
      </c>
      <c r="K113" s="8"/>
      <c r="L113" s="7">
        <f>(F108-F113)/F108*100</f>
        <v>3.9624702968469081</v>
      </c>
      <c r="M113" s="7">
        <f t="shared" ref="M113:M115" si="154">(G108-G113)/G108*100</f>
        <v>3.9598450046111449</v>
      </c>
      <c r="N113" s="7">
        <f t="shared" ref="N113:N115" si="155">(H108-H113)/H108*100</f>
        <v>71.850803626258369</v>
      </c>
      <c r="O113" s="7">
        <f t="shared" ref="O113:O115" si="156">(I108-I113)/I108*100</f>
        <v>22.193490384821082</v>
      </c>
      <c r="P113" s="10">
        <f t="shared" ref="P113:P115" si="157">(J108-J113)/J108*100</f>
        <v>-20.467453957367344</v>
      </c>
      <c r="R113" s="50"/>
      <c r="S113" s="47"/>
      <c r="T113" s="47"/>
      <c r="U113" s="47">
        <v>8.8458522070483797E-3</v>
      </c>
      <c r="V113" s="47">
        <v>8.7784767281400503E-3</v>
      </c>
      <c r="W113" s="47">
        <v>-1.08970069397351E-3</v>
      </c>
      <c r="X113" s="47">
        <v>2.46409790787398E-2</v>
      </c>
      <c r="Y113" s="47">
        <v>-2.33670550518012E-2</v>
      </c>
      <c r="Z113" s="47"/>
      <c r="AA113" s="46">
        <f>(U108-U113)/U108*100</f>
        <v>12.375662405973779</v>
      </c>
      <c r="AB113" s="46">
        <f t="shared" ref="AB113:AB115" si="158">(V108-V113)/V108*100</f>
        <v>12.583790816947459</v>
      </c>
      <c r="AC113" s="46">
        <f t="shared" ref="AC113:AC115" si="159">(W108-W113)/W108*100</f>
        <v>-5.4409093375146433</v>
      </c>
      <c r="AD113" s="46">
        <f t="shared" ref="AD113:AD115" si="160">(X108-X113)/X108*100</f>
        <v>20.792827827472255</v>
      </c>
      <c r="AE113" s="52">
        <f t="shared" ref="AE113:AE115" si="161">(Y108-Y113)/Y108*100</f>
        <v>-0.8132240970067357</v>
      </c>
      <c r="AG113" s="50"/>
      <c r="AH113" s="47"/>
      <c r="AI113" s="47"/>
      <c r="AJ113" s="47">
        <v>9.4205332244933094E-3</v>
      </c>
      <c r="AK113" s="47">
        <v>9.4000402039666094E-3</v>
      </c>
      <c r="AL113" s="47">
        <v>6.21039771346196E-4</v>
      </c>
      <c r="AM113" s="47">
        <v>2.3559349262661001E-2</v>
      </c>
      <c r="AN113" s="47">
        <v>-2.6398183837290499E-2</v>
      </c>
      <c r="AO113" s="47"/>
      <c r="AP113" s="46">
        <f>(AJ108-AJ113)/AJ108*100</f>
        <v>8.7419780068888695</v>
      </c>
      <c r="AQ113" s="46">
        <f t="shared" ref="AQ113:AQ115" si="162">(AK108-AK113)/AK108*100</f>
        <v>8.7430597788835076</v>
      </c>
      <c r="AR113" s="46">
        <f t="shared" ref="AR113:AR115" si="163">(AL108-AL113)/AL108*100</f>
        <v>8.4931280113432717</v>
      </c>
      <c r="AS113" s="46">
        <f t="shared" ref="AS113:AS115" si="164">(AM108-AM113)/AM108*100</f>
        <v>4.3451392445598618</v>
      </c>
      <c r="AT113" s="52">
        <f t="shared" ref="AT113:AT115" si="165">(AN108-AN113)/AN108*100</f>
        <v>8.8827972976440996</v>
      </c>
      <c r="AV113" s="50"/>
      <c r="AW113" s="47"/>
      <c r="AX113" s="47"/>
      <c r="AY113" s="47">
        <v>9.0214288955650507E-3</v>
      </c>
      <c r="AZ113" s="47">
        <v>8.9625275442686402E-3</v>
      </c>
      <c r="BA113" s="47">
        <v>-1.0292129691962899E-3</v>
      </c>
      <c r="BB113" s="47">
        <v>2.0487862153272401E-2</v>
      </c>
      <c r="BC113" s="47">
        <v>-2.2965849062427299E-2</v>
      </c>
      <c r="BD113" s="47"/>
      <c r="BE113" s="46">
        <f>(AY108-AY113)/AY108*100</f>
        <v>5.8567706181283796</v>
      </c>
      <c r="BF113" s="46">
        <f t="shared" ref="BF113:BF115" si="166">(AZ108-AZ113)/AZ108*100</f>
        <v>5.9604409397458769</v>
      </c>
      <c r="BG113" s="46">
        <f t="shared" ref="BG113:BG115" si="167">(BA108-BA113)/BA108*100</f>
        <v>-3.1671822681274642</v>
      </c>
      <c r="BH113" s="46">
        <f t="shared" ref="BH113:BH115" si="168">(BB108-BB113)/BB108*100</f>
        <v>13.620332547053291</v>
      </c>
      <c r="BI113" s="52">
        <f t="shared" ref="BI113:BI115" si="169">(BC108-BC113)/BC108*100</f>
        <v>19.302557144850795</v>
      </c>
      <c r="BK113" s="50"/>
      <c r="BL113" s="47"/>
      <c r="BM113" s="47"/>
      <c r="BN113" s="47">
        <v>9.0242840752692999E-3</v>
      </c>
      <c r="BO113" s="47">
        <v>9.0242734147964205E-3</v>
      </c>
      <c r="BP113" s="48">
        <v>1.3871054663850999E-5</v>
      </c>
      <c r="BQ113" s="47">
        <v>2.2817829899593099E-2</v>
      </c>
      <c r="BR113" s="47">
        <v>-2.86503965642445E-2</v>
      </c>
      <c r="BS113" s="47"/>
      <c r="BT113" s="46">
        <f>(BN108-BN113)/BN108*100</f>
        <v>13.26429584279783</v>
      </c>
      <c r="BU113" s="46">
        <f t="shared" ref="BU113:BU115" si="170">(BO108-BO113)/BO108*100</f>
        <v>13.257539083940745</v>
      </c>
      <c r="BV113" s="46">
        <f t="shared" ref="BV113:BV115" si="171">(BP108-BP113)/BP108*100</f>
        <v>110.60148509096064</v>
      </c>
      <c r="BW113" s="46">
        <f t="shared" ref="BW113:BW115" si="172">(BQ108-BQ113)/BQ108*100</f>
        <v>34.175937655076858</v>
      </c>
      <c r="BX113" s="52">
        <f t="shared" ref="BX113:BX115" si="173">(BR108-BR113)/BR108*100</f>
        <v>9.7515334285643807</v>
      </c>
    </row>
    <row r="114" spans="3:106" x14ac:dyDescent="0.3">
      <c r="C114" s="11"/>
      <c r="D114" s="8"/>
      <c r="E114" s="8"/>
      <c r="F114" s="8">
        <v>8.1621558211104894E-3</v>
      </c>
      <c r="G114" s="8">
        <v>8.1422396167526792E-3</v>
      </c>
      <c r="H114" s="20">
        <v>-5.6984354999518796E-4</v>
      </c>
      <c r="I114" s="8">
        <v>1.93444664762552E-2</v>
      </c>
      <c r="J114" s="8">
        <v>-2.7353021871589701E-2</v>
      </c>
      <c r="K114" s="8"/>
      <c r="L114" s="7">
        <f t="shared" ref="L114:L116" si="174">(F109-F114)/F109*100</f>
        <v>17.087132463881996</v>
      </c>
      <c r="M114" s="7">
        <f t="shared" si="154"/>
        <v>17.121062084630175</v>
      </c>
      <c r="N114" s="7">
        <f t="shared" si="155"/>
        <v>9.1445534600379972</v>
      </c>
      <c r="O114" s="7">
        <f t="shared" si="156"/>
        <v>37.994263500679914</v>
      </c>
      <c r="P114" s="10">
        <f t="shared" si="157"/>
        <v>7.3756539748372223</v>
      </c>
      <c r="R114" s="50"/>
      <c r="S114" s="47"/>
      <c r="T114" s="47"/>
      <c r="U114" s="47">
        <v>8.9219384173621005E-3</v>
      </c>
      <c r="V114" s="47">
        <v>8.9059825130459302E-3</v>
      </c>
      <c r="W114" s="47">
        <v>5.3334847944084001E-4</v>
      </c>
      <c r="X114" s="47">
        <v>2.22369356710693E-2</v>
      </c>
      <c r="Y114" s="47">
        <v>-2.6451859787572699E-2</v>
      </c>
      <c r="Z114" s="47"/>
      <c r="AA114" s="46">
        <f t="shared" ref="AA114:AA116" si="175">(U109-U114)/U109*100</f>
        <v>8.8238979158468211</v>
      </c>
      <c r="AB114" s="46">
        <f t="shared" si="158"/>
        <v>8.7752734519231677</v>
      </c>
      <c r="AC114" s="46">
        <f t="shared" si="159"/>
        <v>19.945939353296044</v>
      </c>
      <c r="AD114" s="46">
        <f t="shared" si="160"/>
        <v>16.524286920900696</v>
      </c>
      <c r="AE114" s="52">
        <f t="shared" si="161"/>
        <v>-18.578334859710345</v>
      </c>
      <c r="AG114" s="50"/>
      <c r="AH114" s="47"/>
      <c r="AI114" s="47"/>
      <c r="AJ114" s="47">
        <v>8.9456019243984095E-3</v>
      </c>
      <c r="AK114" s="47">
        <v>8.9303796477156593E-3</v>
      </c>
      <c r="AL114" s="47">
        <v>5.2164464673410402E-4</v>
      </c>
      <c r="AM114" s="47">
        <v>2.4633026402210201E-2</v>
      </c>
      <c r="AN114" s="47">
        <v>-2.22475479810086E-2</v>
      </c>
      <c r="AO114" s="47"/>
      <c r="AP114" s="46">
        <f t="shared" ref="AP114:AP116" si="176">(AJ109-AJ114)/AJ109*100</f>
        <v>11.102607543321762</v>
      </c>
      <c r="AQ114" s="46">
        <f t="shared" si="162"/>
        <v>11.156338550591299</v>
      </c>
      <c r="AR114" s="46">
        <f t="shared" si="163"/>
        <v>-10.65669231314426</v>
      </c>
      <c r="AS114" s="46">
        <f t="shared" si="164"/>
        <v>-5.220161767179337</v>
      </c>
      <c r="AT114" s="52">
        <f t="shared" si="165"/>
        <v>12.645986379480394</v>
      </c>
      <c r="AV114" s="50"/>
      <c r="AW114" s="47"/>
      <c r="AX114" s="47"/>
      <c r="AY114" s="47">
        <v>8.6268544218293906E-3</v>
      </c>
      <c r="AZ114" s="47">
        <v>8.6248695580537701E-3</v>
      </c>
      <c r="BA114" s="48">
        <v>-1.85046810279723E-4</v>
      </c>
      <c r="BB114" s="47">
        <v>2.6224045697500999E-2</v>
      </c>
      <c r="BC114" s="47">
        <v>-2.5432747950648101E-2</v>
      </c>
      <c r="BD114" s="47"/>
      <c r="BE114" s="46">
        <f t="shared" ref="BE114:BE116" si="177">(AY109-AY114)/AY109*100</f>
        <v>11.104568520216358</v>
      </c>
      <c r="BF114" s="46">
        <f t="shared" si="166"/>
        <v>11.120843666560196</v>
      </c>
      <c r="BG114" s="46">
        <f t="shared" si="167"/>
        <v>-96.661983910598224</v>
      </c>
      <c r="BH114" s="46">
        <f t="shared" si="168"/>
        <v>1.0055249405598183</v>
      </c>
      <c r="BI114" s="52">
        <f t="shared" si="169"/>
        <v>5.3084018307749892E-2</v>
      </c>
      <c r="BK114" s="50"/>
      <c r="BL114" s="47"/>
      <c r="BM114" s="47"/>
      <c r="BN114" s="47">
        <v>9.0175233235767795E-3</v>
      </c>
      <c r="BO114" s="47">
        <v>8.9708706090159598E-3</v>
      </c>
      <c r="BP114" s="48">
        <v>-9.16082642311765E-4</v>
      </c>
      <c r="BQ114" s="47">
        <v>3.0912348497959999E-2</v>
      </c>
      <c r="BR114" s="47">
        <v>-3.0365532253505401E-2</v>
      </c>
      <c r="BS114" s="47"/>
      <c r="BT114" s="46">
        <f t="shared" ref="BT114:BT116" si="178">(BN109-BN114)/BN109*100</f>
        <v>7.9311930848384833</v>
      </c>
      <c r="BU114" s="46">
        <f t="shared" si="170"/>
        <v>8.0209044008912578</v>
      </c>
      <c r="BV114" s="46">
        <f t="shared" si="171"/>
        <v>-2.1194453165578735</v>
      </c>
      <c r="BW114" s="46">
        <f t="shared" si="172"/>
        <v>-26.755763484117672</v>
      </c>
      <c r="BX114" s="52">
        <f t="shared" si="173"/>
        <v>-20.592310546355062</v>
      </c>
    </row>
    <row r="115" spans="3:106" x14ac:dyDescent="0.3">
      <c r="C115" s="11"/>
      <c r="D115" s="8"/>
      <c r="E115" s="8"/>
      <c r="F115" s="8">
        <v>9.4019474476301507E-3</v>
      </c>
      <c r="G115" s="8">
        <v>9.40147834948395E-3</v>
      </c>
      <c r="H115" s="20">
        <v>-9.3918327197599206E-5</v>
      </c>
      <c r="I115" s="8">
        <v>2.2168968900741701E-2</v>
      </c>
      <c r="J115" s="8">
        <v>-2.34816198296766E-2</v>
      </c>
      <c r="K115" s="8"/>
      <c r="L115" s="7">
        <f t="shared" si="174"/>
        <v>4.9553769902153695</v>
      </c>
      <c r="M115" s="7">
        <f t="shared" si="154"/>
        <v>4.9562130839033429</v>
      </c>
      <c r="N115" s="7">
        <f t="shared" si="155"/>
        <v>-4.7232899231490499</v>
      </c>
      <c r="O115" s="7">
        <f t="shared" si="156"/>
        <v>19.266069855046062</v>
      </c>
      <c r="P115" s="10">
        <f t="shared" si="157"/>
        <v>9.6056000489492366</v>
      </c>
      <c r="R115" s="50"/>
      <c r="S115" s="47"/>
      <c r="T115" s="47"/>
      <c r="U115" s="47">
        <v>9.5173455391791492E-3</v>
      </c>
      <c r="V115" s="47">
        <v>9.5097056548563395E-3</v>
      </c>
      <c r="W115" s="47">
        <v>3.8126692765925497E-4</v>
      </c>
      <c r="X115" s="47">
        <v>2.05654006797082E-2</v>
      </c>
      <c r="Y115" s="47">
        <v>-2.49182369128206E-2</v>
      </c>
      <c r="Z115" s="47"/>
      <c r="AA115" s="46">
        <f t="shared" si="175"/>
        <v>2.7444540050038642</v>
      </c>
      <c r="AB115" s="46">
        <f t="shared" si="158"/>
        <v>2.7847032300986552</v>
      </c>
      <c r="AC115" s="46">
        <f t="shared" si="159"/>
        <v>-39.686949238687511</v>
      </c>
      <c r="AD115" s="46">
        <f t="shared" si="160"/>
        <v>32.863108494228811</v>
      </c>
      <c r="AE115" s="52">
        <f t="shared" si="161"/>
        <v>21.627497931864628</v>
      </c>
      <c r="AG115" s="50"/>
      <c r="AH115" s="47"/>
      <c r="AI115" s="47"/>
      <c r="AJ115" s="47">
        <v>9.5193369358524803E-3</v>
      </c>
      <c r="AK115" s="47">
        <v>9.5132132486087807E-3</v>
      </c>
      <c r="AL115" s="48">
        <v>3.4139329925993102E-4</v>
      </c>
      <c r="AM115" s="47">
        <v>3.8122542301118903E-2</v>
      </c>
      <c r="AN115" s="47">
        <v>-2.4885532605342899E-2</v>
      </c>
      <c r="AO115" s="47"/>
      <c r="AP115" s="46">
        <f t="shared" si="176"/>
        <v>9.6632424940853543</v>
      </c>
      <c r="AQ115" s="46">
        <f t="shared" si="162"/>
        <v>9.7040242923458386</v>
      </c>
      <c r="AR115" s="46">
        <f t="shared" si="163"/>
        <v>-65.364649817818332</v>
      </c>
      <c r="AS115" s="46">
        <f t="shared" si="164"/>
        <v>-30.123864901940976</v>
      </c>
      <c r="AT115" s="52">
        <f t="shared" si="165"/>
        <v>16.884886930809103</v>
      </c>
      <c r="AV115" s="50"/>
      <c r="AW115" s="47"/>
      <c r="AX115" s="47"/>
      <c r="AY115" s="47">
        <v>1.0104336753176501E-2</v>
      </c>
      <c r="AZ115" s="47">
        <v>1.01038509952867E-2</v>
      </c>
      <c r="BA115" s="48">
        <v>9.9077175153951307E-5</v>
      </c>
      <c r="BB115" s="47">
        <v>2.8257934968362802E-2</v>
      </c>
      <c r="BC115" s="47">
        <v>-3.01101621510135E-2</v>
      </c>
      <c r="BD115" s="47"/>
      <c r="BE115" s="46">
        <f t="shared" si="177"/>
        <v>5.6875731805446925</v>
      </c>
      <c r="BF115" s="46">
        <f t="shared" si="166"/>
        <v>5.6904694844251233</v>
      </c>
      <c r="BG115" s="46">
        <f t="shared" si="167"/>
        <v>-56.921877761863549</v>
      </c>
      <c r="BH115" s="46">
        <f t="shared" si="168"/>
        <v>-14.285318298587773</v>
      </c>
      <c r="BI115" s="52">
        <f t="shared" si="169"/>
        <v>-14.248161914161841</v>
      </c>
      <c r="BK115" s="50"/>
      <c r="BL115" s="47"/>
      <c r="BM115" s="47"/>
      <c r="BN115" s="47">
        <v>9.0307248359778793E-3</v>
      </c>
      <c r="BO115" s="47">
        <v>9.0046419602386307E-3</v>
      </c>
      <c r="BP115" s="48">
        <v>6.8586750255254401E-4</v>
      </c>
      <c r="BQ115" s="47">
        <v>2.2462490840536201E-2</v>
      </c>
      <c r="BR115" s="47">
        <v>-2.22991550083169E-2</v>
      </c>
      <c r="BS115" s="47"/>
      <c r="BT115" s="46">
        <f t="shared" si="178"/>
        <v>9.8200672685252535</v>
      </c>
      <c r="BU115" s="46">
        <f t="shared" si="170"/>
        <v>9.9051821391398889</v>
      </c>
      <c r="BV115" s="46">
        <f t="shared" si="171"/>
        <v>-9.8311936332574934</v>
      </c>
      <c r="BW115" s="46">
        <f t="shared" si="172"/>
        <v>2.6844930400792526</v>
      </c>
      <c r="BX115" s="52">
        <f t="shared" si="173"/>
        <v>7.6332901690018105</v>
      </c>
    </row>
    <row r="116" spans="3:106" x14ac:dyDescent="0.3">
      <c r="C116" s="11"/>
      <c r="D116" s="8"/>
      <c r="E116" s="12"/>
      <c r="F116" s="7">
        <f>SQRT(F113*F113+F114*F114+F115*F115)</f>
        <v>1.5739549526076157E-2</v>
      </c>
      <c r="G116" s="8"/>
      <c r="H116" s="8"/>
      <c r="I116" s="8"/>
      <c r="J116" s="8"/>
      <c r="K116" s="8"/>
      <c r="L116" s="7">
        <f t="shared" si="174"/>
        <v>8.4055831099746925</v>
      </c>
      <c r="M116" s="8"/>
      <c r="N116" s="8"/>
      <c r="O116" s="8"/>
      <c r="P116" s="9"/>
      <c r="R116" s="50"/>
      <c r="S116" s="47"/>
      <c r="T116" s="53"/>
      <c r="U116" s="46">
        <f>SQRT(U113*U113+U114*U114+U115*U115)</f>
        <v>1.5761660842191653E-2</v>
      </c>
      <c r="V116" s="47"/>
      <c r="W116" s="47"/>
      <c r="X116" s="47"/>
      <c r="Y116" s="47"/>
      <c r="Z116" s="47"/>
      <c r="AA116" s="46">
        <f t="shared" si="175"/>
        <v>7.9870586139047326</v>
      </c>
      <c r="AB116" s="47"/>
      <c r="AC116" s="47"/>
      <c r="AD116" s="47"/>
      <c r="AE116" s="49"/>
      <c r="AG116" s="50"/>
      <c r="AH116" s="47"/>
      <c r="AI116" s="53"/>
      <c r="AJ116" s="46">
        <f>SQRT(AJ113*AJ113+AJ114*AJ114+AJ115*AJ115)</f>
        <v>1.6105527489711974E-2</v>
      </c>
      <c r="AK116" s="47"/>
      <c r="AL116" s="47"/>
      <c r="AM116" s="47"/>
      <c r="AN116" s="47"/>
      <c r="AO116" s="47"/>
      <c r="AP116" s="46">
        <f t="shared" si="176"/>
        <v>9.8073559512751523</v>
      </c>
      <c r="AQ116" s="47"/>
      <c r="AR116" s="47"/>
      <c r="AS116" s="47"/>
      <c r="AT116" s="49"/>
      <c r="AV116" s="50"/>
      <c r="AW116" s="47"/>
      <c r="AX116" s="53"/>
      <c r="AY116" s="46">
        <f>SQRT(AY113*AY113+AY114*AY114+AY115*AY115)</f>
        <v>1.605946505194886E-2</v>
      </c>
      <c r="AZ116" s="47"/>
      <c r="BA116" s="47"/>
      <c r="BB116" s="47"/>
      <c r="BC116" s="47"/>
      <c r="BD116" s="47"/>
      <c r="BE116" s="46">
        <f t="shared" si="177"/>
        <v>7.4021299250228347</v>
      </c>
      <c r="BF116" s="47"/>
      <c r="BG116" s="47"/>
      <c r="BH116" s="47"/>
      <c r="BI116" s="49"/>
      <c r="BK116" s="50"/>
      <c r="BL116" s="47"/>
      <c r="BM116" s="53"/>
      <c r="BN116" s="46">
        <f>SQRT(BN113*BN113+BN114*BN114+BN115*BN115)</f>
        <v>1.5630336561493419E-2</v>
      </c>
      <c r="BO116" s="47"/>
      <c r="BP116" s="47"/>
      <c r="BQ116" s="47"/>
      <c r="BR116" s="47"/>
      <c r="BS116" s="47"/>
      <c r="BT116" s="46">
        <f t="shared" si="178"/>
        <v>10.421901231809143</v>
      </c>
      <c r="BU116" s="47"/>
      <c r="BV116" s="47"/>
      <c r="BW116" s="47"/>
      <c r="BX116" s="49"/>
    </row>
    <row r="117" spans="3:106" x14ac:dyDescent="0.3">
      <c r="C117" s="11"/>
      <c r="D117" s="8"/>
      <c r="E117" s="12" t="s">
        <v>21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9"/>
      <c r="R117" s="50"/>
      <c r="S117" s="47"/>
      <c r="T117" s="53" t="s">
        <v>21</v>
      </c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9"/>
      <c r="AG117" s="50"/>
      <c r="AH117" s="47"/>
      <c r="AI117" s="53" t="s">
        <v>21</v>
      </c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9"/>
      <c r="AV117" s="50"/>
      <c r="AW117" s="47"/>
      <c r="AX117" s="53" t="s">
        <v>21</v>
      </c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9"/>
      <c r="BK117" s="50"/>
      <c r="BL117" s="47"/>
      <c r="BM117" s="53" t="s">
        <v>21</v>
      </c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9"/>
    </row>
    <row r="118" spans="3:106" x14ac:dyDescent="0.3">
      <c r="C118" s="11"/>
      <c r="D118" s="8"/>
      <c r="E118" s="8"/>
      <c r="F118" s="8">
        <v>9.1043170136232594E-3</v>
      </c>
      <c r="G118" s="8">
        <v>9.1030995159901099E-3</v>
      </c>
      <c r="H118" s="20">
        <v>1.4888749621967299E-4</v>
      </c>
      <c r="I118" s="8">
        <v>3.0411899008833801E-2</v>
      </c>
      <c r="J118" s="8">
        <v>-2.6130828923530199E-2</v>
      </c>
      <c r="K118" s="8"/>
      <c r="L118" s="7">
        <f>-(F113-F118)/F118*100</f>
        <v>-5.7620862252349889</v>
      </c>
      <c r="M118" s="7">
        <f t="shared" ref="M118:M120" si="179">-(G113-G118)/G118*100</f>
        <v>-5.775959668770918</v>
      </c>
      <c r="N118" s="7">
        <f t="shared" ref="N118:N120" si="180">-(H113-H118)/H118*100</f>
        <v>114.65964006556946</v>
      </c>
      <c r="O118" s="7">
        <f t="shared" ref="O118:O120" si="181">-(I113-I118)/I118*100</f>
        <v>17.613309541612239</v>
      </c>
      <c r="P118" s="10">
        <f t="shared" ref="P118:P120" si="182">-(J113-J118)/J118*100</f>
        <v>-0.69762754541072802</v>
      </c>
      <c r="R118" s="50"/>
      <c r="S118" s="47"/>
      <c r="T118" s="47"/>
      <c r="U118" s="47">
        <v>1.0097607832798399E-2</v>
      </c>
      <c r="V118" s="47">
        <v>1.0044569810584599E-2</v>
      </c>
      <c r="W118" s="48">
        <v>-1.03358660270109E-3</v>
      </c>
      <c r="X118" s="47">
        <v>3.1128117203614001E-2</v>
      </c>
      <c r="Y118" s="47">
        <v>-2.3184969787439301E-2</v>
      </c>
      <c r="Z118" s="47"/>
      <c r="AA118" s="46">
        <f>-(U113-U118)/U118*100</f>
        <v>12.396556159411814</v>
      </c>
      <c r="AB118" s="46">
        <f t="shared" ref="AB118:AB120" si="183">-(V113-V118)/V118*100</f>
        <v>12.604751684939124</v>
      </c>
      <c r="AC118" s="46">
        <f t="shared" ref="AC118:AC120" si="184">-(W113-W118)/W118*100</f>
        <v>-5.4290652690133703</v>
      </c>
      <c r="AD118" s="46">
        <f t="shared" ref="AD118:AD120" si="185">-(X113-X118)/X118*100</f>
        <v>20.840123681239028</v>
      </c>
      <c r="AE118" s="52">
        <f t="shared" ref="AE118:AE120" si="186">-(Y113-Y118)/Y118*100</f>
        <v>-0.78535907543233252</v>
      </c>
      <c r="AG118" s="50"/>
      <c r="AH118" s="47"/>
      <c r="AI118" s="47"/>
      <c r="AJ118" s="47">
        <v>1.0325387672781501E-2</v>
      </c>
      <c r="AK118" s="47">
        <v>1.0303052336576799E-2</v>
      </c>
      <c r="AL118" s="48">
        <v>6.7878062950189303E-4</v>
      </c>
      <c r="AM118" s="47">
        <v>2.4637063634162602E-2</v>
      </c>
      <c r="AN118" s="47">
        <v>-2.8990151429542501E-2</v>
      </c>
      <c r="AO118" s="47"/>
      <c r="AP118" s="46">
        <f>-(AJ113-AJ118)/AJ118*100</f>
        <v>8.7633944309273328</v>
      </c>
      <c r="AQ118" s="46">
        <f t="shared" ref="AQ118:AQ120" si="187">-(AK113-AK118)/AK118*100</f>
        <v>8.7645107790476082</v>
      </c>
      <c r="AR118" s="46">
        <f t="shared" ref="AR118:AR120" si="188">-(AL113-AL118)/AL118*100</f>
        <v>8.5065565583491658</v>
      </c>
      <c r="AS118" s="46">
        <f t="shared" ref="AS118:AS120" si="189">-(AM113-AM118)/AM118*100</f>
        <v>4.374362089186655</v>
      </c>
      <c r="AT118" s="52">
        <f t="shared" ref="AT118:AT120" si="190">-(AN113-AN118)/AN118*100</f>
        <v>8.9408556507595502</v>
      </c>
      <c r="AV118" s="50"/>
      <c r="AW118" s="47"/>
      <c r="AX118" s="47"/>
      <c r="AY118" s="47">
        <v>9.5849432855542697E-3</v>
      </c>
      <c r="AZ118" s="47">
        <v>9.5328478585793696E-3</v>
      </c>
      <c r="BA118" s="48">
        <v>-9.9797269124488205E-4</v>
      </c>
      <c r="BB118" s="47">
        <v>2.3726432566112701E-2</v>
      </c>
      <c r="BC118" s="47">
        <v>-2.8471950112810101E-2</v>
      </c>
      <c r="BD118" s="47"/>
      <c r="BE118" s="46">
        <f>-(AY113-AY118)/AY118*100</f>
        <v>5.8791624864229197</v>
      </c>
      <c r="BF118" s="46">
        <f t="shared" ref="BF118:BF120" si="191">-(AZ113-AZ118)/AZ118*100</f>
        <v>5.9826855811765913</v>
      </c>
      <c r="BG118" s="46">
        <f t="shared" ref="BG118:BG120" si="192">-(BA113-BA118)/BA118*100</f>
        <v>-3.1303740298182294</v>
      </c>
      <c r="BH118" s="46">
        <f t="shared" ref="BH118:BH120" si="193">-(BB113-BB118)/BB118*100</f>
        <v>13.649630654824152</v>
      </c>
      <c r="BI118" s="52">
        <f t="shared" ref="BI118:BI120" si="194">-(BC113-BC118)/BC118*100</f>
        <v>19.338686070208784</v>
      </c>
      <c r="BK118" s="50"/>
      <c r="BL118" s="47"/>
      <c r="BM118" s="47"/>
      <c r="BN118" s="47">
        <v>1.04071908540998E-2</v>
      </c>
      <c r="BO118" s="47">
        <v>1.0406369533896599E-2</v>
      </c>
      <c r="BP118" s="48">
        <v>-1.30746310268608E-4</v>
      </c>
      <c r="BQ118" s="47">
        <v>3.4686870392537303E-2</v>
      </c>
      <c r="BR118" s="47">
        <v>-3.1763024375133002E-2</v>
      </c>
      <c r="BS118" s="47"/>
      <c r="BT118" s="46">
        <f>-(BN113-BN118)/BN118*100</f>
        <v>13.287992871637583</v>
      </c>
      <c r="BU118" s="46">
        <f t="shared" ref="BU118:BU120" si="195">-(BO113-BO118)/BO118*100</f>
        <v>13.281251589214529</v>
      </c>
      <c r="BV118" s="46">
        <f t="shared" ref="BV118:BV120" si="196">-(BP113-BP118)/BP118*100</f>
        <v>110.60913660611453</v>
      </c>
      <c r="BW118" s="46">
        <f t="shared" ref="BW118:BW120" si="197">-(BQ113-BQ118)/BQ118*100</f>
        <v>34.21767475308976</v>
      </c>
      <c r="BX118" s="52">
        <f t="shared" ref="BX118:BX120" si="198">-(BR113-BR118)/BR118*100</f>
        <v>9.7995322300774088</v>
      </c>
    </row>
    <row r="119" spans="3:106" x14ac:dyDescent="0.3">
      <c r="C119" s="11"/>
      <c r="D119" s="8"/>
      <c r="E119" s="8"/>
      <c r="F119" s="8">
        <v>9.4227426282449001E-3</v>
      </c>
      <c r="G119" s="8">
        <v>9.25081994205397E-3</v>
      </c>
      <c r="H119" s="8">
        <v>-1.7917614344103599E-3</v>
      </c>
      <c r="I119" s="8">
        <v>2.7348828151446299E-2</v>
      </c>
      <c r="J119" s="8">
        <v>-2.62698316345969E-2</v>
      </c>
      <c r="K119" s="8"/>
      <c r="L119" s="7">
        <f t="shared" ref="L119:L120" si="199">-(F114-F119)/F119*100</f>
        <v>13.378130517496798</v>
      </c>
      <c r="M119" s="7">
        <f t="shared" si="179"/>
        <v>11.983589911438179</v>
      </c>
      <c r="N119" s="7">
        <f t="shared" si="180"/>
        <v>68.196460809375864</v>
      </c>
      <c r="O119" s="7">
        <f t="shared" si="181"/>
        <v>29.267658675780599</v>
      </c>
      <c r="P119" s="10">
        <f t="shared" si="182"/>
        <v>-4.1233238646503523</v>
      </c>
      <c r="R119" s="50"/>
      <c r="S119" s="47"/>
      <c r="T119" s="47"/>
      <c r="U119" s="47">
        <v>9.7876537534652992E-3</v>
      </c>
      <c r="V119" s="47">
        <v>9.7649466879843206E-3</v>
      </c>
      <c r="W119" s="47">
        <v>6.6631987704657899E-4</v>
      </c>
      <c r="X119" s="47">
        <v>2.66515272018709E-2</v>
      </c>
      <c r="Y119" s="47">
        <v>-2.2317073444980299E-2</v>
      </c>
      <c r="Z119" s="47"/>
      <c r="AA119" s="46">
        <f t="shared" ref="AA119:AA121" si="200">-(U114-U119)/U119*100</f>
        <v>8.8449730436846909</v>
      </c>
      <c r="AB119" s="46">
        <f t="shared" si="183"/>
        <v>8.7964041421274537</v>
      </c>
      <c r="AC119" s="46">
        <f t="shared" si="184"/>
        <v>19.956090488419218</v>
      </c>
      <c r="AD119" s="46">
        <f t="shared" si="185"/>
        <v>16.56412218843392</v>
      </c>
      <c r="AE119" s="52">
        <f t="shared" si="186"/>
        <v>-18.527457700877097</v>
      </c>
      <c r="AG119" s="50"/>
      <c r="AH119" s="47"/>
      <c r="AI119" s="47"/>
      <c r="AJ119" s="47">
        <v>1.00652972677588E-2</v>
      </c>
      <c r="AK119" s="47">
        <v>1.0054246078092801E-2</v>
      </c>
      <c r="AL119" s="47">
        <v>4.7153461114684701E-4</v>
      </c>
      <c r="AM119" s="47">
        <v>2.3420906721469799E-2</v>
      </c>
      <c r="AN119" s="47">
        <v>-2.5478460547773401E-2</v>
      </c>
      <c r="AO119" s="47"/>
      <c r="AP119" s="46">
        <f t="shared" ref="AP119:AP121" si="201">-(AJ114-AJ119)/AJ119*100</f>
        <v>11.124314698056692</v>
      </c>
      <c r="AQ119" s="46">
        <f t="shared" si="187"/>
        <v>11.178027886406463</v>
      </c>
      <c r="AR119" s="46">
        <f t="shared" si="188"/>
        <v>-10.627011125520871</v>
      </c>
      <c r="AS119" s="46">
        <f t="shared" si="189"/>
        <v>-5.1753746990045437</v>
      </c>
      <c r="AT119" s="52">
        <f t="shared" si="190"/>
        <v>12.680956766232701</v>
      </c>
      <c r="AV119" s="50"/>
      <c r="AW119" s="47"/>
      <c r="AX119" s="47"/>
      <c r="AY119" s="47">
        <v>9.70680697532386E-3</v>
      </c>
      <c r="AZ119" s="47">
        <v>9.70635154448014E-3</v>
      </c>
      <c r="BA119" s="48">
        <v>-9.4028459330428905E-5</v>
      </c>
      <c r="BB119" s="47">
        <v>2.65017564990363E-2</v>
      </c>
      <c r="BC119" s="47">
        <v>-2.54545211237295E-2</v>
      </c>
      <c r="BD119" s="47"/>
      <c r="BE119" s="46">
        <f t="shared" ref="BE119:BE121" si="202">-(AY114-AY119)/AY119*100</f>
        <v>11.125724002134467</v>
      </c>
      <c r="BF119" s="46">
        <f t="shared" si="191"/>
        <v>11.14200306335899</v>
      </c>
      <c r="BG119" s="46">
        <f t="shared" si="192"/>
        <v>-96.798726255253342</v>
      </c>
      <c r="BH119" s="46">
        <f t="shared" si="193"/>
        <v>1.0478958311514142</v>
      </c>
      <c r="BI119" s="52">
        <f t="shared" si="194"/>
        <v>8.5537547438287939E-2</v>
      </c>
      <c r="BK119" s="50"/>
      <c r="BL119" s="47"/>
      <c r="BM119" s="47"/>
      <c r="BN119" s="47">
        <v>9.7965621059062594E-3</v>
      </c>
      <c r="BO119" s="47">
        <v>9.7553917291045705E-3</v>
      </c>
      <c r="BP119" s="48">
        <v>-8.9719635899659E-4</v>
      </c>
      <c r="BQ119" s="47">
        <v>2.4397038193253801E-2</v>
      </c>
      <c r="BR119" s="47">
        <v>-2.51932558087259E-2</v>
      </c>
      <c r="BS119" s="47"/>
      <c r="BT119" s="46">
        <f t="shared" ref="BT119:BT120" si="203">-(BN114-BN119)/BN119*100</f>
        <v>7.9521649932664085</v>
      </c>
      <c r="BU119" s="46">
        <f t="shared" si="195"/>
        <v>8.0419232960993607</v>
      </c>
      <c r="BV119" s="46">
        <f t="shared" si="196"/>
        <v>-2.1050334328482023</v>
      </c>
      <c r="BW119" s="46">
        <f t="shared" si="197"/>
        <v>-26.705333053533494</v>
      </c>
      <c r="BX119" s="52">
        <f t="shared" si="198"/>
        <v>-20.530401009098789</v>
      </c>
    </row>
    <row r="120" spans="3:106" ht="14.5" thickBot="1" x14ac:dyDescent="0.35">
      <c r="C120" s="14"/>
      <c r="D120" s="15"/>
      <c r="E120" s="15"/>
      <c r="F120" s="15">
        <v>1.0611744772142599E-2</v>
      </c>
      <c r="G120" s="15">
        <v>1.0589472780681E-2</v>
      </c>
      <c r="H120" s="15">
        <v>-6.8716325302719996E-4</v>
      </c>
      <c r="I120" s="15">
        <v>3.03411246469707E-2</v>
      </c>
      <c r="J120" s="15">
        <v>-2.5118242979696101E-2</v>
      </c>
      <c r="K120" s="15"/>
      <c r="L120" s="16">
        <f t="shared" si="199"/>
        <v>11.400550526698924</v>
      </c>
      <c r="M120" s="16">
        <f t="shared" si="179"/>
        <v>11.218636241875782</v>
      </c>
      <c r="N120" s="16">
        <f t="shared" si="180"/>
        <v>86.332457857160534</v>
      </c>
      <c r="O120" s="16">
        <f t="shared" si="181"/>
        <v>26.934254551585706</v>
      </c>
      <c r="P120" s="17">
        <f t="shared" si="182"/>
        <v>6.5156752856576654</v>
      </c>
      <c r="R120" s="55"/>
      <c r="S120" s="56"/>
      <c r="T120" s="56"/>
      <c r="U120" s="56">
        <v>9.7884396062835905E-3</v>
      </c>
      <c r="V120" s="56">
        <v>9.7846357389625507E-3</v>
      </c>
      <c r="W120" s="56">
        <v>2.7286146975698098E-4</v>
      </c>
      <c r="X120" s="56">
        <v>3.06480880757539E-2</v>
      </c>
      <c r="Y120" s="56">
        <v>-3.18134790208335E-2</v>
      </c>
      <c r="Z120" s="56"/>
      <c r="AA120" s="57">
        <f t="shared" si="200"/>
        <v>2.7695330206707838</v>
      </c>
      <c r="AB120" s="57">
        <f t="shared" si="183"/>
        <v>2.8098141968784378</v>
      </c>
      <c r="AC120" s="57">
        <f t="shared" si="184"/>
        <v>-39.729118955059249</v>
      </c>
      <c r="AD120" s="57">
        <f t="shared" si="185"/>
        <v>32.898259007622222</v>
      </c>
      <c r="AE120" s="58">
        <f t="shared" si="186"/>
        <v>21.673964370565869</v>
      </c>
      <c r="AG120" s="55"/>
      <c r="AH120" s="56"/>
      <c r="AI120" s="56"/>
      <c r="AJ120" s="56">
        <v>1.05403982886694E-2</v>
      </c>
      <c r="AK120" s="56">
        <v>1.05383782524151E-2</v>
      </c>
      <c r="AL120" s="56">
        <v>2.06348958824391E-4</v>
      </c>
      <c r="AM120" s="56">
        <v>2.93104565678378E-2</v>
      </c>
      <c r="AN120" s="56">
        <v>-2.99576320481677E-2</v>
      </c>
      <c r="AO120" s="56"/>
      <c r="AP120" s="57">
        <f t="shared" si="201"/>
        <v>9.6871230560094599</v>
      </c>
      <c r="AQ120" s="57">
        <f t="shared" si="187"/>
        <v>9.7279199821033231</v>
      </c>
      <c r="AR120" s="57">
        <f t="shared" si="188"/>
        <v>-65.444643483986127</v>
      </c>
      <c r="AS120" s="57">
        <f t="shared" si="189"/>
        <v>-30.064648474123583</v>
      </c>
      <c r="AT120" s="58">
        <f t="shared" si="190"/>
        <v>16.930909074086937</v>
      </c>
      <c r="AV120" s="55"/>
      <c r="AW120" s="56"/>
      <c r="AX120" s="56"/>
      <c r="AY120" s="56">
        <v>1.07161734896033E-2</v>
      </c>
      <c r="AZ120" s="56">
        <v>1.07159867506272E-2</v>
      </c>
      <c r="BA120" s="78">
        <v>6.3263098714893201E-5</v>
      </c>
      <c r="BB120" s="56">
        <v>2.4736138725608599E-2</v>
      </c>
      <c r="BC120" s="56">
        <v>-2.6364497637223899E-2</v>
      </c>
      <c r="BD120" s="56"/>
      <c r="BE120" s="57">
        <f t="shared" si="202"/>
        <v>5.7094702415969243</v>
      </c>
      <c r="BF120" s="57">
        <f t="shared" si="191"/>
        <v>5.712360136173853</v>
      </c>
      <c r="BG120" s="57">
        <f t="shared" si="192"/>
        <v>-56.611321871002296</v>
      </c>
      <c r="BH120" s="57">
        <f t="shared" si="193"/>
        <v>-14.237453475744744</v>
      </c>
      <c r="BI120" s="58">
        <f t="shared" si="194"/>
        <v>-14.207228847406961</v>
      </c>
      <c r="BK120" s="55"/>
      <c r="BL120" s="56"/>
      <c r="BM120" s="56"/>
      <c r="BN120" s="56">
        <v>1.00163224959566E-2</v>
      </c>
      <c r="BO120" s="56">
        <v>9.9968371990581395E-3</v>
      </c>
      <c r="BP120" s="56">
        <v>6.2446966181949602E-4</v>
      </c>
      <c r="BQ120" s="56">
        <v>2.3090341665773801E-2</v>
      </c>
      <c r="BR120" s="56">
        <v>-2.4149781774557198E-2</v>
      </c>
      <c r="BS120" s="56"/>
      <c r="BT120" s="57">
        <f t="shared" si="203"/>
        <v>9.8399154018512061</v>
      </c>
      <c r="BU120" s="57">
        <f t="shared" si="195"/>
        <v>9.9250914970685855</v>
      </c>
      <c r="BV120" s="57">
        <f t="shared" si="196"/>
        <v>-9.8319973710420445</v>
      </c>
      <c r="BW120" s="57">
        <f t="shared" si="197"/>
        <v>2.7191058249616389</v>
      </c>
      <c r="BX120" s="58">
        <f t="shared" si="198"/>
        <v>7.6631200377554149</v>
      </c>
    </row>
    <row r="121" spans="3:106" ht="14.5" thickBot="1" x14ac:dyDescent="0.35">
      <c r="U121" s="46">
        <f>SQRT(U118*U118+U119*U119+U120*U120)</f>
        <v>1.713398377110753E-2</v>
      </c>
      <c r="AA121" s="57">
        <f t="shared" si="200"/>
        <v>8.0093628384893165</v>
      </c>
      <c r="AJ121" s="46">
        <f>SQRT(AJ118*AJ118+AJ119*AJ119+AJ120*AJ120)</f>
        <v>1.7861238360353568E-2</v>
      </c>
      <c r="AP121" s="57">
        <f t="shared" si="201"/>
        <v>9.8297264457246705</v>
      </c>
      <c r="AY121" s="46">
        <f>SQRT(AY118*AY118+AY119*AY119+AY120*AY120)</f>
        <v>1.7347322954933547E-2</v>
      </c>
      <c r="BE121" s="57">
        <f t="shared" si="202"/>
        <v>7.4239576119635355</v>
      </c>
    </row>
    <row r="122" spans="3:106" x14ac:dyDescent="0.3">
      <c r="AG122" s="59" t="s">
        <v>22</v>
      </c>
      <c r="AH122" s="60">
        <v>999</v>
      </c>
      <c r="AI122" s="61" t="s">
        <v>0</v>
      </c>
      <c r="AJ122" s="61" t="s">
        <v>9</v>
      </c>
      <c r="AK122" s="61" t="s">
        <v>10</v>
      </c>
      <c r="AL122" s="61" t="s">
        <v>11</v>
      </c>
      <c r="AM122" s="61" t="s">
        <v>12</v>
      </c>
      <c r="AN122" s="61" t="s">
        <v>13</v>
      </c>
      <c r="AO122" s="62"/>
      <c r="AP122" s="62"/>
      <c r="AQ122" s="62"/>
      <c r="AR122" s="62"/>
      <c r="AS122" s="62"/>
      <c r="AT122" s="63"/>
      <c r="AV122" s="40" t="s">
        <v>22</v>
      </c>
      <c r="AW122" s="41">
        <v>1001</v>
      </c>
      <c r="AX122" s="42" t="s">
        <v>0</v>
      </c>
      <c r="AY122" s="42" t="s">
        <v>9</v>
      </c>
      <c r="AZ122" s="42" t="s">
        <v>10</v>
      </c>
      <c r="BA122" s="42" t="s">
        <v>11</v>
      </c>
      <c r="BB122" s="42" t="s">
        <v>12</v>
      </c>
      <c r="BC122" s="42" t="s">
        <v>13</v>
      </c>
      <c r="BD122" s="43"/>
      <c r="BE122" s="43"/>
      <c r="BF122" s="43"/>
      <c r="BG122" s="43"/>
      <c r="BH122" s="43"/>
      <c r="BI122" s="44"/>
      <c r="BK122" s="83" t="s">
        <v>22</v>
      </c>
      <c r="BL122" s="80">
        <v>998</v>
      </c>
      <c r="BM122" s="81" t="s">
        <v>0</v>
      </c>
      <c r="BN122" s="81" t="s">
        <v>9</v>
      </c>
      <c r="BO122" s="81" t="s">
        <v>10</v>
      </c>
      <c r="BP122" s="81" t="s">
        <v>11</v>
      </c>
      <c r="BQ122" s="81" t="s">
        <v>12</v>
      </c>
      <c r="BR122" s="81" t="s">
        <v>13</v>
      </c>
      <c r="BS122" s="91"/>
      <c r="BT122" s="91"/>
      <c r="BU122" s="91"/>
      <c r="BV122" s="91"/>
      <c r="BW122" s="91"/>
      <c r="BX122" s="92"/>
      <c r="BZ122" s="40" t="s">
        <v>22</v>
      </c>
      <c r="CA122" s="41">
        <v>997</v>
      </c>
      <c r="CB122" s="42" t="s">
        <v>0</v>
      </c>
      <c r="CC122" s="42" t="s">
        <v>9</v>
      </c>
      <c r="CD122" s="42" t="s">
        <v>10</v>
      </c>
      <c r="CE122" s="42" t="s">
        <v>11</v>
      </c>
      <c r="CF122" s="42" t="s">
        <v>12</v>
      </c>
      <c r="CG122" s="42" t="s">
        <v>13</v>
      </c>
      <c r="CH122" s="43"/>
      <c r="CI122" s="43"/>
      <c r="CJ122" s="43"/>
      <c r="CK122" s="43"/>
      <c r="CL122" s="43"/>
      <c r="CM122" s="44"/>
      <c r="CO122" s="40" t="s">
        <v>22</v>
      </c>
      <c r="CP122" s="41">
        <v>996</v>
      </c>
      <c r="CQ122" s="42" t="s">
        <v>0</v>
      </c>
      <c r="CR122" s="42" t="s">
        <v>9</v>
      </c>
      <c r="CS122" s="42" t="s">
        <v>10</v>
      </c>
      <c r="CT122" s="42" t="s">
        <v>11</v>
      </c>
      <c r="CU122" s="42" t="s">
        <v>12</v>
      </c>
      <c r="CV122" s="42" t="s">
        <v>13</v>
      </c>
      <c r="CW122" s="43"/>
      <c r="CX122" s="43"/>
      <c r="CY122" s="43"/>
      <c r="CZ122" s="43"/>
      <c r="DA122" s="43"/>
      <c r="DB122" s="44"/>
    </row>
    <row r="123" spans="3:106" x14ac:dyDescent="0.3">
      <c r="AG123" s="64" t="s">
        <v>8</v>
      </c>
      <c r="AH123" s="65">
        <v>8</v>
      </c>
      <c r="AI123" s="66"/>
      <c r="AJ123" s="66">
        <v>1.0302457660052E-2</v>
      </c>
      <c r="AK123" s="66">
        <v>1.02785558865333E-2</v>
      </c>
      <c r="AL123" s="67">
        <v>7.0137203007689997E-4</v>
      </c>
      <c r="AM123" s="66">
        <v>2.46295369379032E-2</v>
      </c>
      <c r="AN123" s="66">
        <v>-2.8971679391347201E-2</v>
      </c>
      <c r="AO123" s="66"/>
      <c r="AP123" s="66"/>
      <c r="AQ123" s="66"/>
      <c r="AR123" s="66"/>
      <c r="AS123" s="66"/>
      <c r="AT123" s="68"/>
      <c r="AV123" s="45" t="s">
        <v>8</v>
      </c>
      <c r="AW123" s="46">
        <v>8</v>
      </c>
      <c r="AX123" s="47"/>
      <c r="AY123" s="47">
        <v>9.5762184300245395E-3</v>
      </c>
      <c r="AZ123" s="47">
        <v>9.5200783114707307E-3</v>
      </c>
      <c r="BA123" s="48">
        <v>-1.0354073415841699E-3</v>
      </c>
      <c r="BB123" s="47">
        <v>2.37183850753219E-2</v>
      </c>
      <c r="BC123" s="47">
        <v>-2.8459202980756999E-2</v>
      </c>
      <c r="BD123" s="47"/>
      <c r="BE123" s="47"/>
      <c r="BF123" s="47"/>
      <c r="BG123" s="47"/>
      <c r="BH123" s="47"/>
      <c r="BI123" s="49"/>
      <c r="BK123" s="85" t="s">
        <v>8</v>
      </c>
      <c r="BL123" s="86">
        <v>8</v>
      </c>
      <c r="BM123" s="93"/>
      <c r="BN123" s="93">
        <v>1.0383157134371501E-2</v>
      </c>
      <c r="BO123" s="93">
        <v>1.0382628063708699E-2</v>
      </c>
      <c r="BP123" s="94">
        <v>-1.04816829456356E-4</v>
      </c>
      <c r="BQ123" s="93">
        <v>3.4664876470288201E-2</v>
      </c>
      <c r="BR123" s="93">
        <v>-3.1746131156219097E-2</v>
      </c>
      <c r="BS123" s="93"/>
      <c r="BT123" s="93"/>
      <c r="BU123" s="93"/>
      <c r="BV123" s="93"/>
      <c r="BW123" s="93"/>
      <c r="BX123" s="95"/>
      <c r="BZ123" s="45" t="s">
        <v>8</v>
      </c>
      <c r="CA123" s="46">
        <v>8</v>
      </c>
      <c r="CB123" s="47"/>
      <c r="CC123" s="47">
        <v>9.9025659864384798E-3</v>
      </c>
      <c r="CD123" s="47">
        <v>9.8735151668440501E-3</v>
      </c>
      <c r="CE123" s="48">
        <v>7.5796528012103497E-4</v>
      </c>
      <c r="CF123" s="47">
        <v>3.6989230871382298E-2</v>
      </c>
      <c r="CG123" s="47">
        <v>-2.3907894644967499E-2</v>
      </c>
      <c r="CH123" s="47"/>
      <c r="CI123" s="47"/>
      <c r="CJ123" s="47"/>
      <c r="CK123" s="47"/>
      <c r="CL123" s="47"/>
      <c r="CM123" s="49"/>
      <c r="CO123" s="45" t="s">
        <v>8</v>
      </c>
      <c r="CP123" s="46">
        <v>8</v>
      </c>
      <c r="CQ123" s="47"/>
      <c r="CR123" s="47">
        <v>9.9657573010769399E-3</v>
      </c>
      <c r="CS123" s="47">
        <v>9.9657247428837793E-3</v>
      </c>
      <c r="CT123" s="48">
        <v>2.54741642161968E-5</v>
      </c>
      <c r="CU123" s="47">
        <v>2.7782693202793401E-2</v>
      </c>
      <c r="CV123" s="47">
        <v>-2.7925819931760201E-2</v>
      </c>
      <c r="CW123" s="47"/>
      <c r="CX123" s="47"/>
      <c r="CY123" s="47"/>
      <c r="CZ123" s="47"/>
      <c r="DA123" s="47"/>
      <c r="DB123" s="49"/>
    </row>
    <row r="124" spans="3:106" x14ac:dyDescent="0.3">
      <c r="AG124" s="64" t="s">
        <v>6</v>
      </c>
      <c r="AH124" s="65">
        <v>0.01</v>
      </c>
      <c r="AI124" s="66"/>
      <c r="AJ124" s="66">
        <v>1.0049890048277201E-2</v>
      </c>
      <c r="AK124" s="66">
        <v>1.0037131587570599E-2</v>
      </c>
      <c r="AL124" s="66">
        <v>5.0624053201225796E-4</v>
      </c>
      <c r="AM124" s="66">
        <v>2.3410937588858399E-2</v>
      </c>
      <c r="AN124" s="66">
        <v>-2.54682607689392E-2</v>
      </c>
      <c r="AO124" s="66"/>
      <c r="AP124" s="66"/>
      <c r="AQ124" s="66"/>
      <c r="AR124" s="66"/>
      <c r="AS124" s="66"/>
      <c r="AT124" s="68"/>
      <c r="AV124" s="45" t="s">
        <v>6</v>
      </c>
      <c r="AW124" s="46">
        <v>0.01</v>
      </c>
      <c r="AX124" s="47"/>
      <c r="AY124" s="47">
        <v>9.7460563447661804E-3</v>
      </c>
      <c r="AZ124" s="47">
        <v>9.7444697179038999E-3</v>
      </c>
      <c r="BA124" s="48">
        <v>-1.7585275718958899E-4</v>
      </c>
      <c r="BB124" s="47">
        <v>2.64904134112081E-2</v>
      </c>
      <c r="BC124" s="47">
        <v>-2.5446255845759901E-2</v>
      </c>
      <c r="BD124" s="47"/>
      <c r="BE124" s="47"/>
      <c r="BF124" s="47"/>
      <c r="BG124" s="47"/>
      <c r="BH124" s="47"/>
      <c r="BI124" s="49"/>
      <c r="BK124" s="85" t="s">
        <v>6</v>
      </c>
      <c r="BL124" s="86">
        <v>0.01</v>
      </c>
      <c r="BM124" s="93"/>
      <c r="BN124" s="93">
        <v>9.7691172647522695E-3</v>
      </c>
      <c r="BO124" s="93">
        <v>9.7287987986942794E-3</v>
      </c>
      <c r="BP124" s="94">
        <v>-8.8663750597725902E-4</v>
      </c>
      <c r="BQ124" s="93">
        <v>2.43873317064855E-2</v>
      </c>
      <c r="BR124" s="93">
        <v>-2.5180322124960901E-2</v>
      </c>
      <c r="BS124" s="93"/>
      <c r="BT124" s="93"/>
      <c r="BU124" s="93"/>
      <c r="BV124" s="93"/>
      <c r="BW124" s="93"/>
      <c r="BX124" s="95"/>
      <c r="BZ124" s="45" t="s">
        <v>6</v>
      </c>
      <c r="CA124" s="46">
        <v>0.01</v>
      </c>
      <c r="CB124" s="47"/>
      <c r="CC124" s="47">
        <v>1.0388042596283901E-2</v>
      </c>
      <c r="CD124" s="47">
        <v>1.03488451795957E-2</v>
      </c>
      <c r="CE124" s="48">
        <v>9.0157219953068896E-4</v>
      </c>
      <c r="CF124" s="47">
        <v>2.81165211752821E-2</v>
      </c>
      <c r="CG124" s="47">
        <v>-2.4959026699049799E-2</v>
      </c>
      <c r="CH124" s="47"/>
      <c r="CI124" s="47"/>
      <c r="CJ124" s="47"/>
      <c r="CK124" s="47"/>
      <c r="CL124" s="47"/>
      <c r="CM124" s="49"/>
      <c r="CO124" s="45" t="s">
        <v>6</v>
      </c>
      <c r="CP124" s="46">
        <v>0.01</v>
      </c>
      <c r="CQ124" s="47"/>
      <c r="CR124" s="47">
        <v>9.8405139235805492E-3</v>
      </c>
      <c r="CS124" s="47">
        <v>9.8398014670687192E-3</v>
      </c>
      <c r="CT124" s="48">
        <v>-1.18411861123989E-4</v>
      </c>
      <c r="CU124" s="47">
        <v>2.5418011986429699E-2</v>
      </c>
      <c r="CV124" s="47">
        <v>-2.6162476729916E-2</v>
      </c>
      <c r="CW124" s="47"/>
      <c r="CX124" s="47"/>
      <c r="CY124" s="47"/>
      <c r="CZ124" s="47"/>
      <c r="DA124" s="47"/>
      <c r="DB124" s="49"/>
    </row>
    <row r="125" spans="3:106" x14ac:dyDescent="0.3">
      <c r="AG125" s="64" t="s">
        <v>7</v>
      </c>
      <c r="AH125" s="65">
        <v>0.01</v>
      </c>
      <c r="AI125" s="66"/>
      <c r="AJ125" s="66">
        <v>1.05558237765663E-2</v>
      </c>
      <c r="AK125" s="66">
        <v>1.0552210313346499E-2</v>
      </c>
      <c r="AL125" s="66">
        <v>2.7617585851190499E-4</v>
      </c>
      <c r="AM125" s="66">
        <v>2.9297118041988202E-2</v>
      </c>
      <c r="AN125" s="66">
        <v>-2.9941044036872599E-2</v>
      </c>
      <c r="AO125" s="66"/>
      <c r="AP125" s="66"/>
      <c r="AQ125" s="66"/>
      <c r="AR125" s="66"/>
      <c r="AS125" s="66"/>
      <c r="AT125" s="68"/>
      <c r="AV125" s="45" t="s">
        <v>7</v>
      </c>
      <c r="AW125" s="46">
        <v>0.01</v>
      </c>
      <c r="AX125" s="47"/>
      <c r="AY125" s="47">
        <v>1.07227906575167E-2</v>
      </c>
      <c r="AZ125" s="47">
        <v>1.07220376382331E-2</v>
      </c>
      <c r="BA125" s="47">
        <v>1.2707623396710101E-4</v>
      </c>
      <c r="BB125" s="47">
        <v>2.4725778769355701E-2</v>
      </c>
      <c r="BC125" s="47">
        <v>-2.6355051710710401E-2</v>
      </c>
      <c r="BD125" s="47"/>
      <c r="BE125" s="47"/>
      <c r="BF125" s="47"/>
      <c r="BG125" s="47"/>
      <c r="BH125" s="47"/>
      <c r="BI125" s="49"/>
      <c r="BK125" s="85" t="s">
        <v>7</v>
      </c>
      <c r="BL125" s="86">
        <v>0.01</v>
      </c>
      <c r="BM125" s="93"/>
      <c r="BN125" s="93">
        <v>1.0011426009751899E-2</v>
      </c>
      <c r="BO125" s="93">
        <v>9.9950818640263499E-3</v>
      </c>
      <c r="BP125" s="93">
        <v>5.7182976500815702E-4</v>
      </c>
      <c r="BQ125" s="93">
        <v>2.30821289866859E-2</v>
      </c>
      <c r="BR125" s="93">
        <v>-2.4141982592123599E-2</v>
      </c>
      <c r="BS125" s="93"/>
      <c r="BT125" s="93"/>
      <c r="BU125" s="93"/>
      <c r="BV125" s="93"/>
      <c r="BW125" s="93"/>
      <c r="BX125" s="95"/>
      <c r="BZ125" s="45" t="s">
        <v>7</v>
      </c>
      <c r="CA125" s="46">
        <v>0.01</v>
      </c>
      <c r="CB125" s="47"/>
      <c r="CC125" s="47">
        <v>1.0917487192047701E-2</v>
      </c>
      <c r="CD125" s="47">
        <v>1.08274973479601E-2</v>
      </c>
      <c r="CE125" s="47">
        <v>-1.39886660137512E-3</v>
      </c>
      <c r="CF125" s="47">
        <v>2.4367781286574498E-2</v>
      </c>
      <c r="CG125" s="47">
        <v>-2.8892255697081499E-2</v>
      </c>
      <c r="CH125" s="47"/>
      <c r="CI125" s="47"/>
      <c r="CJ125" s="47"/>
      <c r="CK125" s="47"/>
      <c r="CL125" s="47"/>
      <c r="CM125" s="49"/>
      <c r="CO125" s="45" t="s">
        <v>7</v>
      </c>
      <c r="CP125" s="46">
        <v>0.01</v>
      </c>
      <c r="CQ125" s="47"/>
      <c r="CR125" s="47">
        <v>1.0710807384980901E-2</v>
      </c>
      <c r="CS125" s="47">
        <v>1.0706074538406401E-2</v>
      </c>
      <c r="CT125" s="47">
        <v>-3.1837527580913202E-4</v>
      </c>
      <c r="CU125" s="47">
        <v>3.2036466706732901E-2</v>
      </c>
      <c r="CV125" s="47">
        <v>-2.9095355588431401E-2</v>
      </c>
      <c r="CW125" s="47"/>
      <c r="CX125" s="47"/>
      <c r="CY125" s="47"/>
      <c r="CZ125" s="47"/>
      <c r="DA125" s="47"/>
      <c r="DB125" s="49"/>
    </row>
    <row r="126" spans="3:106" ht="14.5" x14ac:dyDescent="0.3">
      <c r="AG126" s="69"/>
      <c r="AH126" s="66"/>
      <c r="AI126" s="65"/>
      <c r="AJ126" s="65">
        <f>SQRT(AJ123*AJ123+AJ124*AJ124+AJ125*AJ125)</f>
        <v>1.7848426805227056E-2</v>
      </c>
      <c r="AK126" s="65"/>
      <c r="AL126" s="65"/>
      <c r="AM126" s="66"/>
      <c r="AN126" s="66"/>
      <c r="AO126" s="66"/>
      <c r="AP126" s="70" t="s">
        <v>20</v>
      </c>
      <c r="AQ126" s="70"/>
      <c r="AR126" s="70"/>
      <c r="AS126" s="65"/>
      <c r="AT126" s="71"/>
      <c r="AV126" s="50"/>
      <c r="AW126" s="47"/>
      <c r="AX126" s="46"/>
      <c r="AY126" s="46">
        <f>SQRT(AY123*AY123+AY124*AY124+AY125*AY125)</f>
        <v>1.7368586965548643E-2</v>
      </c>
      <c r="AZ126" s="46"/>
      <c r="BA126" s="46"/>
      <c r="BB126" s="47"/>
      <c r="BC126" s="47"/>
      <c r="BD126" s="47"/>
      <c r="BE126" s="51" t="s">
        <v>20</v>
      </c>
      <c r="BF126" s="51"/>
      <c r="BG126" s="51"/>
      <c r="BH126" s="46"/>
      <c r="BI126" s="52"/>
      <c r="BK126" s="96"/>
      <c r="BL126" s="93"/>
      <c r="BM126" s="86"/>
      <c r="BN126" s="86">
        <f>SQRT(BN123*BN123+BN124*BN124+BN125*BN125)</f>
        <v>1.7420512476912599E-2</v>
      </c>
      <c r="BO126" s="86"/>
      <c r="BP126" s="86"/>
      <c r="BQ126" s="93"/>
      <c r="BR126" s="93"/>
      <c r="BS126" s="93"/>
      <c r="BT126" s="97" t="s">
        <v>20</v>
      </c>
      <c r="BU126" s="97"/>
      <c r="BV126" s="97"/>
      <c r="BW126" s="86"/>
      <c r="BX126" s="98"/>
      <c r="BZ126" s="50"/>
      <c r="CA126" s="47"/>
      <c r="CB126" s="46"/>
      <c r="CC126" s="46">
        <f>SQRT(CC123*CC123+CC124*CC124+CC125*CC125)</f>
        <v>1.8032297931392511E-2</v>
      </c>
      <c r="CD126" s="46"/>
      <c r="CE126" s="46"/>
      <c r="CF126" s="47"/>
      <c r="CG126" s="47"/>
      <c r="CH126" s="47"/>
      <c r="CI126" s="51" t="s">
        <v>20</v>
      </c>
      <c r="CJ126" s="51"/>
      <c r="CK126" s="51"/>
      <c r="CL126" s="46"/>
      <c r="CM126" s="52"/>
      <c r="CO126" s="50"/>
      <c r="CP126" s="47"/>
      <c r="CQ126" s="46"/>
      <c r="CR126" s="46">
        <f>SQRT(CR123*CR123+CR124*CR124+CR125*CR125)</f>
        <v>1.7631603095076533E-2</v>
      </c>
      <c r="CS126" s="46"/>
      <c r="CT126" s="46"/>
      <c r="CU126" s="47"/>
      <c r="CV126" s="47"/>
      <c r="CW126" s="47"/>
      <c r="CX126" s="51" t="s">
        <v>20</v>
      </c>
      <c r="CY126" s="51"/>
      <c r="CZ126" s="51"/>
      <c r="DA126" s="46"/>
      <c r="DB126" s="52"/>
    </row>
    <row r="127" spans="3:106" x14ac:dyDescent="0.3">
      <c r="AG127" s="69"/>
      <c r="AH127" s="66"/>
      <c r="AI127" s="72" t="s">
        <v>14</v>
      </c>
      <c r="AJ127" s="72"/>
      <c r="AK127" s="72"/>
      <c r="AL127" s="72"/>
      <c r="AM127" s="72"/>
      <c r="AN127" s="72"/>
      <c r="AO127" s="66"/>
      <c r="AP127" s="72" t="s">
        <v>1</v>
      </c>
      <c r="AQ127" s="72" t="s">
        <v>2</v>
      </c>
      <c r="AR127" s="72" t="s">
        <v>3</v>
      </c>
      <c r="AS127" s="72" t="s">
        <v>4</v>
      </c>
      <c r="AT127" s="73" t="s">
        <v>5</v>
      </c>
      <c r="AV127" s="50"/>
      <c r="AW127" s="47"/>
      <c r="AX127" s="53" t="s">
        <v>14</v>
      </c>
      <c r="AY127" s="53"/>
      <c r="AZ127" s="53"/>
      <c r="BA127" s="53"/>
      <c r="BB127" s="53"/>
      <c r="BC127" s="53"/>
      <c r="BD127" s="47"/>
      <c r="BE127" s="53" t="s">
        <v>1</v>
      </c>
      <c r="BF127" s="53" t="s">
        <v>2</v>
      </c>
      <c r="BG127" s="53" t="s">
        <v>3</v>
      </c>
      <c r="BH127" s="53" t="s">
        <v>4</v>
      </c>
      <c r="BI127" s="54" t="s">
        <v>5</v>
      </c>
      <c r="BK127" s="96"/>
      <c r="BL127" s="93"/>
      <c r="BM127" s="87" t="s">
        <v>14</v>
      </c>
      <c r="BN127" s="87"/>
      <c r="BO127" s="87"/>
      <c r="BP127" s="87"/>
      <c r="BQ127" s="87"/>
      <c r="BR127" s="87"/>
      <c r="BS127" s="93"/>
      <c r="BT127" s="87" t="s">
        <v>1</v>
      </c>
      <c r="BU127" s="87" t="s">
        <v>2</v>
      </c>
      <c r="BV127" s="87" t="s">
        <v>3</v>
      </c>
      <c r="BW127" s="87" t="s">
        <v>4</v>
      </c>
      <c r="BX127" s="99" t="s">
        <v>5</v>
      </c>
      <c r="BZ127" s="50"/>
      <c r="CA127" s="47"/>
      <c r="CB127" s="53" t="s">
        <v>14</v>
      </c>
      <c r="CC127" s="53"/>
      <c r="CD127" s="53"/>
      <c r="CE127" s="53"/>
      <c r="CF127" s="53"/>
      <c r="CG127" s="53"/>
      <c r="CH127" s="47"/>
      <c r="CI127" s="53" t="s">
        <v>1</v>
      </c>
      <c r="CJ127" s="53" t="s">
        <v>2</v>
      </c>
      <c r="CK127" s="53" t="s">
        <v>3</v>
      </c>
      <c r="CL127" s="53" t="s">
        <v>4</v>
      </c>
      <c r="CM127" s="54" t="s">
        <v>5</v>
      </c>
      <c r="CO127" s="50"/>
      <c r="CP127" s="47"/>
      <c r="CQ127" s="53" t="s">
        <v>14</v>
      </c>
      <c r="CR127" s="53"/>
      <c r="CS127" s="53"/>
      <c r="CT127" s="53"/>
      <c r="CU127" s="53"/>
      <c r="CV127" s="53"/>
      <c r="CW127" s="47"/>
      <c r="CX127" s="53" t="s">
        <v>1</v>
      </c>
      <c r="CY127" s="53" t="s">
        <v>2</v>
      </c>
      <c r="CZ127" s="53" t="s">
        <v>3</v>
      </c>
      <c r="DA127" s="53" t="s">
        <v>4</v>
      </c>
      <c r="DB127" s="54" t="s">
        <v>5</v>
      </c>
    </row>
    <row r="128" spans="3:106" x14ac:dyDescent="0.3">
      <c r="AG128" s="69"/>
      <c r="AH128" s="66"/>
      <c r="AI128" s="66"/>
      <c r="AJ128" s="66">
        <v>9.1957884940781498E-3</v>
      </c>
      <c r="AK128" s="66">
        <v>9.1730004133664597E-3</v>
      </c>
      <c r="AL128" s="66">
        <v>6.4698488714870104E-4</v>
      </c>
      <c r="AM128" s="66">
        <v>2.3728086571589799E-2</v>
      </c>
      <c r="AN128" s="66">
        <v>-1.9540687546320299E-2</v>
      </c>
      <c r="AO128" s="66"/>
      <c r="AP128" s="65">
        <f>(AJ123-AJ128)/AJ123*100</f>
        <v>10.741797758266785</v>
      </c>
      <c r="AQ128" s="65">
        <f t="shared" ref="AQ128:AQ130" si="204">(AK123-AK128)/AK123*100</f>
        <v>10.755941645609093</v>
      </c>
      <c r="AR128" s="65">
        <f t="shared" ref="AR128:AR130" si="205">(AL123-AL128)/AL123*100</f>
        <v>7.7543929036114827</v>
      </c>
      <c r="AS128" s="65">
        <f t="shared" ref="AS128:AS130" si="206">(AM123-AM128)/AM123*100</f>
        <v>3.6600378179507302</v>
      </c>
      <c r="AT128" s="71">
        <f t="shared" ref="AT128:AT130" si="207">(AN123-AN128)/AN123*100</f>
        <v>32.552451370297852</v>
      </c>
      <c r="AV128" s="50"/>
      <c r="AW128" s="47"/>
      <c r="AX128" s="47"/>
      <c r="AY128" s="47">
        <v>9.2353855003340403E-3</v>
      </c>
      <c r="AZ128" s="47">
        <v>9.1756728744855302E-3</v>
      </c>
      <c r="BA128" s="47">
        <v>-1.0485097234697301E-3</v>
      </c>
      <c r="BB128" s="47">
        <v>1.9735262165996401E-2</v>
      </c>
      <c r="BC128" s="47">
        <v>-2.4684977925584699E-2</v>
      </c>
      <c r="BD128" s="47"/>
      <c r="BE128" s="46">
        <f>(AY123-AY128)/AY123*100</f>
        <v>3.5591599354279322</v>
      </c>
      <c r="BF128" s="46">
        <f t="shared" ref="BF128:BF130" si="208">(AZ123-AZ128)/AZ123*100</f>
        <v>3.6176744110416279</v>
      </c>
      <c r="BG128" s="46">
        <f t="shared" ref="BG128:BG130" si="209">(BA123-BA128)/BA123*100</f>
        <v>-1.265432584775142</v>
      </c>
      <c r="BH128" s="46">
        <f t="shared" ref="BH128:BH130" si="210">(BB123-BB128)/BB123*100</f>
        <v>16.793398440392938</v>
      </c>
      <c r="BI128" s="52">
        <f t="shared" ref="BI128:BI130" si="211">(BC123-BC128)/BC123*100</f>
        <v>13.261878970132379</v>
      </c>
      <c r="BK128" s="96"/>
      <c r="BL128" s="93"/>
      <c r="BM128" s="93"/>
      <c r="BN128" s="93">
        <v>8.9009653358846103E-3</v>
      </c>
      <c r="BO128" s="93">
        <v>8.9009119984522107E-3</v>
      </c>
      <c r="BP128" s="94">
        <v>-3.0814062193489399E-5</v>
      </c>
      <c r="BQ128" s="93">
        <v>2.5421623126203299E-2</v>
      </c>
      <c r="BR128" s="93">
        <v>-2.4390404889448301E-2</v>
      </c>
      <c r="BS128" s="93"/>
      <c r="BT128" s="86">
        <f>(BN123-BN128)/BN123*100</f>
        <v>14.274962608245342</v>
      </c>
      <c r="BU128" s="86">
        <f t="shared" ref="BU128:BU130" si="212">(BO123-BO128)/BO123*100</f>
        <v>14.271108010077519</v>
      </c>
      <c r="BV128" s="86">
        <f t="shared" ref="BV128:BV130" si="213">(BP123-BP128)/BP123*100</f>
        <v>70.601989820423</v>
      </c>
      <c r="BW128" s="86">
        <f t="shared" ref="BW128:BW130" si="214">(BQ123-BQ128)/BQ123*100</f>
        <v>26.664607768060094</v>
      </c>
      <c r="BX128" s="98">
        <f t="shared" ref="BX128:BX130" si="215">(BR123-BR128)/BR123*100</f>
        <v>23.170465183849032</v>
      </c>
      <c r="BZ128" s="50"/>
      <c r="CA128" s="47"/>
      <c r="CB128" s="47"/>
      <c r="CC128" s="47">
        <v>9.4497545405636003E-3</v>
      </c>
      <c r="CD128" s="47">
        <v>9.4251308686312107E-3</v>
      </c>
      <c r="CE128" s="48">
        <v>6.8173967617966705E-4</v>
      </c>
      <c r="CF128" s="47">
        <v>2.8819448500591201E-2</v>
      </c>
      <c r="CG128" s="47">
        <v>-2.96580346620481E-2</v>
      </c>
      <c r="CH128" s="47"/>
      <c r="CI128" s="46">
        <f>(CC123-CC128)/CC123*100</f>
        <v>4.5726677963570532</v>
      </c>
      <c r="CJ128" s="46">
        <f t="shared" ref="CJ128:CJ130" si="216">(CD123-CD128)/CD123*100</f>
        <v>4.5412833285408327</v>
      </c>
      <c r="CK128" s="46">
        <f t="shared" ref="CK128:CK130" si="217">(CE123-CE128)/CE123*100</f>
        <v>10.056608916070127</v>
      </c>
      <c r="CL128" s="46">
        <f t="shared" ref="CL128:CL130" si="218">(CF123-CF128)/CF123*100</f>
        <v>22.086921458839701</v>
      </c>
      <c r="CM128" s="52">
        <f t="shared" ref="CM128:CM130" si="219">(CG123-CG128)/CG123*100</f>
        <v>-24.051218655888544</v>
      </c>
      <c r="CO128" s="50"/>
      <c r="CP128" s="47"/>
      <c r="CQ128" s="47"/>
      <c r="CR128" s="47">
        <v>8.9802478128032104E-3</v>
      </c>
      <c r="CS128" s="47">
        <v>8.9801978146988506E-3</v>
      </c>
      <c r="CT128" s="48">
        <v>2.99664518255248E-5</v>
      </c>
      <c r="CU128" s="47">
        <v>2.2773447656336199E-2</v>
      </c>
      <c r="CV128" s="47">
        <v>-2.3144427578373601E-2</v>
      </c>
      <c r="CW128" s="47"/>
      <c r="CX128" s="46">
        <f>(CR123-CR128)/CR123*100</f>
        <v>9.8889573416285312</v>
      </c>
      <c r="CY128" s="46">
        <f t="shared" ref="CY128:CY130" si="220">(CS123-CS128)/CS123*100</f>
        <v>9.889164647946588</v>
      </c>
      <c r="CZ128" s="46">
        <f t="shared" ref="CZ128:CZ130" si="221">(CT123-CT128)/CT123*100</f>
        <v>-17.634681048620017</v>
      </c>
      <c r="DA128" s="46">
        <f t="shared" ref="DA128:DA130" si="222">(CU123-CU128)/CU123*100</f>
        <v>18.030093446640905</v>
      </c>
      <c r="DB128" s="52">
        <f t="shared" ref="DB128:DB130" si="223">(CV123-CV128)/CV123*100</f>
        <v>17.121761742611159</v>
      </c>
    </row>
    <row r="129" spans="33:106" x14ac:dyDescent="0.3">
      <c r="AG129" s="69"/>
      <c r="AH129" s="66"/>
      <c r="AI129" s="66"/>
      <c r="AJ129" s="66">
        <v>8.9525600557348092E-3</v>
      </c>
      <c r="AK129" s="66">
        <v>8.9338273964562707E-3</v>
      </c>
      <c r="AL129" s="66">
        <v>5.7884333101950402E-4</v>
      </c>
      <c r="AM129" s="66">
        <v>2.7372830635368599E-2</v>
      </c>
      <c r="AN129" s="66">
        <v>-2.1365075589236102E-2</v>
      </c>
      <c r="AO129" s="66"/>
      <c r="AP129" s="65">
        <f t="shared" ref="AP129:AP131" si="224">(AJ124-AJ129)/AJ124*100</f>
        <v>10.918825850542522</v>
      </c>
      <c r="AQ129" s="65">
        <f t="shared" si="204"/>
        <v>10.992226030797449</v>
      </c>
      <c r="AR129" s="65">
        <f t="shared" si="205"/>
        <v>-14.341561849790423</v>
      </c>
      <c r="AS129" s="65">
        <f t="shared" si="206"/>
        <v>-16.923256625124321</v>
      </c>
      <c r="AT129" s="71">
        <f t="shared" si="207"/>
        <v>16.110975213145672</v>
      </c>
      <c r="AV129" s="50"/>
      <c r="AW129" s="47"/>
      <c r="AX129" s="47"/>
      <c r="AY129" s="47">
        <v>8.8375145404553605E-3</v>
      </c>
      <c r="AZ129" s="47">
        <v>8.8349582418391307E-3</v>
      </c>
      <c r="BA129" s="48">
        <v>-2.1254674243253001E-4</v>
      </c>
      <c r="BB129" s="47">
        <v>2.4103231363347698E-2</v>
      </c>
      <c r="BC129" s="47">
        <v>-2.6518615952039599E-2</v>
      </c>
      <c r="BD129" s="47"/>
      <c r="BE129" s="46">
        <f t="shared" ref="BE129:BE131" si="225">(AY124-AY129)/AY124*100</f>
        <v>9.3221480788865367</v>
      </c>
      <c r="BF129" s="46">
        <f t="shared" si="208"/>
        <v>9.3336169375506159</v>
      </c>
      <c r="BG129" s="46">
        <f t="shared" si="209"/>
        <v>-20.866312151921957</v>
      </c>
      <c r="BH129" s="46">
        <f t="shared" si="210"/>
        <v>9.0114941235699408</v>
      </c>
      <c r="BI129" s="52">
        <f t="shared" si="211"/>
        <v>-4.2142156896468723</v>
      </c>
      <c r="BK129" s="96"/>
      <c r="BL129" s="93"/>
      <c r="BM129" s="93"/>
      <c r="BN129" s="93">
        <v>9.08393155518856E-3</v>
      </c>
      <c r="BO129" s="93">
        <v>9.0395220622709604E-3</v>
      </c>
      <c r="BP129" s="94">
        <v>-8.9713621321794101E-4</v>
      </c>
      <c r="BQ129" s="93">
        <v>2.8326471112756098E-2</v>
      </c>
      <c r="BR129" s="93">
        <v>-2.7113219384910001E-2</v>
      </c>
      <c r="BS129" s="93"/>
      <c r="BT129" s="86">
        <f t="shared" ref="BT129:BT131" si="226">(BN124-BN129)/BN124*100</f>
        <v>7.013793477901145</v>
      </c>
      <c r="BU129" s="86">
        <f t="shared" si="212"/>
        <v>7.0849110017140875</v>
      </c>
      <c r="BV129" s="86">
        <f t="shared" si="213"/>
        <v>-1.1841036691889351</v>
      </c>
      <c r="BW129" s="86">
        <f t="shared" si="214"/>
        <v>-16.152400162839601</v>
      </c>
      <c r="BX129" s="98">
        <f t="shared" si="215"/>
        <v>-7.6762213380624136</v>
      </c>
      <c r="BZ129" s="50"/>
      <c r="CA129" s="47"/>
      <c r="CB129" s="47"/>
      <c r="CC129" s="47">
        <v>9.75440444202497E-3</v>
      </c>
      <c r="CD129" s="47">
        <v>9.7074801626041308E-3</v>
      </c>
      <c r="CE129" s="48">
        <v>9.5563325143266397E-4</v>
      </c>
      <c r="CF129" s="47">
        <v>2.40727440058052E-2</v>
      </c>
      <c r="CG129" s="47">
        <v>-2.30593223044257E-2</v>
      </c>
      <c r="CH129" s="47"/>
      <c r="CI129" s="46">
        <f t="shared" ref="CI129:CI131" si="227">(CC124-CC129)/CC124*100</f>
        <v>6.0996876782696416</v>
      </c>
      <c r="CJ129" s="46">
        <f t="shared" si="216"/>
        <v>6.1974549416983891</v>
      </c>
      <c r="CK129" s="46">
        <f t="shared" si="217"/>
        <v>-5.9963086628132887</v>
      </c>
      <c r="CL129" s="46">
        <f t="shared" si="218"/>
        <v>14.382210175531531</v>
      </c>
      <c r="CM129" s="52">
        <f t="shared" si="219"/>
        <v>7.6112919687546228</v>
      </c>
      <c r="CO129" s="50"/>
      <c r="CP129" s="47"/>
      <c r="CQ129" s="47"/>
      <c r="CR129" s="47">
        <v>9.7256439208460305E-3</v>
      </c>
      <c r="CS129" s="47">
        <v>9.7242776835589403E-3</v>
      </c>
      <c r="CT129" s="48">
        <v>-1.6301290785373899E-4</v>
      </c>
      <c r="CU129" s="47">
        <v>2.3314754579965E-2</v>
      </c>
      <c r="CV129" s="47">
        <v>-2.6466247861372201E-2</v>
      </c>
      <c r="CW129" s="47"/>
      <c r="CX129" s="46">
        <f t="shared" ref="CX129:CX131" si="228">(CR124-CR129)/CR124*100</f>
        <v>1.1673171099251125</v>
      </c>
      <c r="CY129" s="46">
        <f t="shared" si="220"/>
        <v>1.1740458778198655</v>
      </c>
      <c r="CZ129" s="46">
        <f t="shared" si="221"/>
        <v>-37.666029658167659</v>
      </c>
      <c r="DA129" s="46">
        <f t="shared" si="222"/>
        <v>8.2746731238760827</v>
      </c>
      <c r="DB129" s="52">
        <f t="shared" si="223"/>
        <v>-1.1610947028912149</v>
      </c>
    </row>
    <row r="130" spans="33:106" x14ac:dyDescent="0.3">
      <c r="AG130" s="69"/>
      <c r="AH130" s="66"/>
      <c r="AI130" s="66"/>
      <c r="AJ130" s="66">
        <v>9.5677277062434993E-3</v>
      </c>
      <c r="AK130" s="66">
        <v>9.5601081291987796E-3</v>
      </c>
      <c r="AL130" s="67">
        <v>3.8176696929776902E-4</v>
      </c>
      <c r="AM130" s="66">
        <v>3.6109125059112901E-2</v>
      </c>
      <c r="AN130" s="66">
        <v>-2.634562102966E-2</v>
      </c>
      <c r="AO130" s="66"/>
      <c r="AP130" s="65">
        <f t="shared" si="224"/>
        <v>9.3606722813652148</v>
      </c>
      <c r="AQ130" s="65">
        <f t="shared" si="204"/>
        <v>9.4018424073002294</v>
      </c>
      <c r="AR130" s="65">
        <f t="shared" si="205"/>
        <v>-38.233287788010031</v>
      </c>
      <c r="AS130" s="65">
        <f t="shared" si="206"/>
        <v>-23.251457728237401</v>
      </c>
      <c r="AT130" s="71">
        <f t="shared" si="207"/>
        <v>12.008342136582851</v>
      </c>
      <c r="AV130" s="50"/>
      <c r="AW130" s="47"/>
      <c r="AX130" s="47"/>
      <c r="AY130" s="47">
        <v>9.9278873563445995E-3</v>
      </c>
      <c r="AZ130" s="47">
        <v>9.9266982153398096E-3</v>
      </c>
      <c r="BA130" s="48">
        <v>1.5365513931014401E-4</v>
      </c>
      <c r="BB130" s="47">
        <v>2.57798697637424E-2</v>
      </c>
      <c r="BC130" s="47">
        <v>-2.9679834191249001E-2</v>
      </c>
      <c r="BD130" s="47"/>
      <c r="BE130" s="46">
        <f t="shared" si="225"/>
        <v>7.4132129084779965</v>
      </c>
      <c r="BF130" s="46">
        <f t="shared" si="208"/>
        <v>7.4178010722256316</v>
      </c>
      <c r="BG130" s="46">
        <f t="shared" si="209"/>
        <v>-20.915716899451123</v>
      </c>
      <c r="BH130" s="46">
        <f t="shared" si="210"/>
        <v>-4.2631255590343775</v>
      </c>
      <c r="BI130" s="52">
        <f t="shared" si="211"/>
        <v>-12.615351762665847</v>
      </c>
      <c r="BK130" s="96"/>
      <c r="BL130" s="93"/>
      <c r="BM130" s="93"/>
      <c r="BN130" s="93">
        <v>8.8542816687242603E-3</v>
      </c>
      <c r="BO130" s="93">
        <v>8.8337995628567905E-3</v>
      </c>
      <c r="BP130" s="94">
        <v>6.0190460405098502E-4</v>
      </c>
      <c r="BQ130" s="93">
        <v>2.4975906145446401E-2</v>
      </c>
      <c r="BR130" s="93">
        <v>-2.2909801688301399E-2</v>
      </c>
      <c r="BS130" s="93"/>
      <c r="BT130" s="86">
        <f t="shared" si="226"/>
        <v>11.558236957457323</v>
      </c>
      <c r="BU130" s="86">
        <f t="shared" si="212"/>
        <v>11.61853716625545</v>
      </c>
      <c r="BV130" s="86">
        <f t="shared" si="213"/>
        <v>-5.259404263854468</v>
      </c>
      <c r="BW130" s="86">
        <f t="shared" si="214"/>
        <v>-8.2045168357427443</v>
      </c>
      <c r="BX130" s="98">
        <f t="shared" si="215"/>
        <v>5.1038927690396214</v>
      </c>
      <c r="BZ130" s="50"/>
      <c r="CA130" s="47"/>
      <c r="CB130" s="47"/>
      <c r="CC130" s="47">
        <v>1.0939627476937301E-2</v>
      </c>
      <c r="CD130" s="47">
        <v>1.0862705554968001E-2</v>
      </c>
      <c r="CE130" s="48">
        <v>-1.2950202161472601E-3</v>
      </c>
      <c r="CF130" s="47">
        <v>3.1069572885013001E-2</v>
      </c>
      <c r="CG130" s="47">
        <v>-2.7552951177827401E-2</v>
      </c>
      <c r="CH130" s="47"/>
      <c r="CI130" s="46">
        <f t="shared" si="227"/>
        <v>-0.2027965272606603</v>
      </c>
      <c r="CJ130" s="46">
        <f t="shared" si="216"/>
        <v>-0.32517400721907119</v>
      </c>
      <c r="CK130" s="46">
        <f t="shared" si="217"/>
        <v>7.4236088792009465</v>
      </c>
      <c r="CL130" s="46">
        <f t="shared" si="218"/>
        <v>-27.502674616219057</v>
      </c>
      <c r="CM130" s="52">
        <f t="shared" si="219"/>
        <v>4.6355138667466003</v>
      </c>
      <c r="CO130" s="50"/>
      <c r="CP130" s="47"/>
      <c r="CQ130" s="47"/>
      <c r="CR130" s="47">
        <v>1.0454791388197699E-2</v>
      </c>
      <c r="CS130" s="47">
        <v>1.04505566241197E-2</v>
      </c>
      <c r="CT130" s="48">
        <v>-2.9753859716025502E-4</v>
      </c>
      <c r="CU130" s="47">
        <v>2.8135551265785302E-2</v>
      </c>
      <c r="CV130" s="47">
        <v>-2.3414588823857701E-2</v>
      </c>
      <c r="CW130" s="47"/>
      <c r="CX130" s="46">
        <f t="shared" si="228"/>
        <v>2.3902586199262297</v>
      </c>
      <c r="CY130" s="46">
        <f t="shared" si="220"/>
        <v>2.3866629488714008</v>
      </c>
      <c r="CZ130" s="46">
        <f t="shared" si="221"/>
        <v>6.5446911968656485</v>
      </c>
      <c r="DA130" s="46">
        <f t="shared" si="222"/>
        <v>12.176484618785281</v>
      </c>
      <c r="DB130" s="52">
        <f t="shared" si="223"/>
        <v>19.524651442419312</v>
      </c>
    </row>
    <row r="131" spans="33:106" x14ac:dyDescent="0.3">
      <c r="AG131" s="69"/>
      <c r="AH131" s="66"/>
      <c r="AI131" s="72"/>
      <c r="AJ131" s="65">
        <f>SQRT(AJ128*AJ128+AJ129*AJ129+AJ130*AJ130)</f>
        <v>1.6007881528802555E-2</v>
      </c>
      <c r="AK131" s="66"/>
      <c r="AL131" s="66"/>
      <c r="AM131" s="66"/>
      <c r="AN131" s="66"/>
      <c r="AO131" s="66"/>
      <c r="AP131" s="65">
        <f t="shared" si="224"/>
        <v>10.312086866308475</v>
      </c>
      <c r="AQ131" s="66"/>
      <c r="AR131" s="66"/>
      <c r="AS131" s="66"/>
      <c r="AT131" s="68"/>
      <c r="AV131" s="50"/>
      <c r="AW131" s="47"/>
      <c r="AX131" s="53"/>
      <c r="AY131" s="46">
        <f>SQRT(AY128*AY128+AY129*AY129+AY130*AY130)</f>
        <v>1.6185084366564392E-2</v>
      </c>
      <c r="AZ131" s="47"/>
      <c r="BA131" s="47"/>
      <c r="BB131" s="47"/>
      <c r="BC131" s="47"/>
      <c r="BD131" s="47"/>
      <c r="BE131" s="46">
        <f t="shared" si="225"/>
        <v>6.8140407813933281</v>
      </c>
      <c r="BF131" s="47"/>
      <c r="BG131" s="47"/>
      <c r="BH131" s="47"/>
      <c r="BI131" s="49"/>
      <c r="BK131" s="96"/>
      <c r="BL131" s="93"/>
      <c r="BM131" s="87"/>
      <c r="BN131" s="86">
        <f>SQRT(BN128*BN128+BN129*BN129+BN130*BN130)</f>
        <v>1.5496557691277E-2</v>
      </c>
      <c r="BO131" s="93"/>
      <c r="BP131" s="93"/>
      <c r="BQ131" s="93"/>
      <c r="BR131" s="93"/>
      <c r="BS131" s="93"/>
      <c r="BT131" s="86">
        <f t="shared" si="226"/>
        <v>11.044191657308676</v>
      </c>
      <c r="BU131" s="93"/>
      <c r="BV131" s="93"/>
      <c r="BW131" s="93"/>
      <c r="BX131" s="95"/>
      <c r="BZ131" s="50"/>
      <c r="CA131" s="47"/>
      <c r="CB131" s="53"/>
      <c r="CC131" s="46">
        <f>SQRT(CC128*CC128+CC129*CC129+CC130*CC130)</f>
        <v>1.7439085877122701E-2</v>
      </c>
      <c r="CD131" s="47"/>
      <c r="CE131" s="47"/>
      <c r="CF131" s="47"/>
      <c r="CG131" s="47"/>
      <c r="CH131" s="47"/>
      <c r="CI131" s="46">
        <f t="shared" si="227"/>
        <v>3.289719682576254</v>
      </c>
      <c r="CJ131" s="47"/>
      <c r="CK131" s="47"/>
      <c r="CL131" s="47"/>
      <c r="CM131" s="49"/>
      <c r="CO131" s="50"/>
      <c r="CP131" s="47"/>
      <c r="CQ131" s="53"/>
      <c r="CR131" s="46">
        <f>SQRT(CR128*CR128+CR129*CR129+CR130*CR130)</f>
        <v>1.6868184947562644E-2</v>
      </c>
      <c r="CS131" s="47"/>
      <c r="CT131" s="47"/>
      <c r="CU131" s="47"/>
      <c r="CV131" s="47"/>
      <c r="CW131" s="47"/>
      <c r="CX131" s="46">
        <f t="shared" si="228"/>
        <v>4.3298283394722397</v>
      </c>
      <c r="CY131" s="47"/>
      <c r="CZ131" s="47"/>
      <c r="DA131" s="47"/>
      <c r="DB131" s="49"/>
    </row>
    <row r="132" spans="33:106" x14ac:dyDescent="0.3">
      <c r="AG132" s="69"/>
      <c r="AH132" s="66"/>
      <c r="AI132" s="72" t="s">
        <v>21</v>
      </c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8"/>
      <c r="AV132" s="50"/>
      <c r="AW132" s="47"/>
      <c r="AX132" s="53" t="s">
        <v>21</v>
      </c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9"/>
      <c r="BK132" s="96"/>
      <c r="BL132" s="93"/>
      <c r="BM132" s="87" t="s">
        <v>21</v>
      </c>
      <c r="BN132" s="93"/>
      <c r="BO132" s="93"/>
      <c r="BP132" s="93"/>
      <c r="BQ132" s="93"/>
      <c r="BR132" s="93"/>
      <c r="BS132" s="93"/>
      <c r="BT132" s="93"/>
      <c r="BU132" s="93"/>
      <c r="BV132" s="93"/>
      <c r="BW132" s="93"/>
      <c r="BX132" s="95"/>
      <c r="BZ132" s="50"/>
      <c r="CA132" s="47"/>
      <c r="CB132" s="53" t="s">
        <v>21</v>
      </c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9"/>
      <c r="CO132" s="50"/>
      <c r="CP132" s="47"/>
      <c r="CQ132" s="53" t="s">
        <v>21</v>
      </c>
      <c r="CR132" s="47"/>
      <c r="CS132" s="47"/>
      <c r="CT132" s="47"/>
      <c r="CU132" s="47"/>
      <c r="CV132" s="47"/>
      <c r="CW132" s="47"/>
      <c r="CX132" s="47"/>
      <c r="CY132" s="47"/>
      <c r="CZ132" s="47"/>
      <c r="DA132" s="47"/>
      <c r="DB132" s="49"/>
    </row>
    <row r="133" spans="33:106" x14ac:dyDescent="0.3">
      <c r="AG133" s="69"/>
      <c r="AH133" s="66"/>
      <c r="AI133" s="66"/>
      <c r="AJ133" s="66">
        <v>1.0304874674318299E-2</v>
      </c>
      <c r="AK133" s="66">
        <v>1.02809715255352E-2</v>
      </c>
      <c r="AL133" s="67">
        <v>7.0147455017239495E-4</v>
      </c>
      <c r="AM133" s="66">
        <v>2.4637063634162602E-2</v>
      </c>
      <c r="AN133" s="66">
        <v>-2.8990151429542501E-2</v>
      </c>
      <c r="AO133" s="66"/>
      <c r="AP133" s="65">
        <f>-(AJ128-AJ133)/AJ133*100</f>
        <v>10.762733320805953</v>
      </c>
      <c r="AQ133" s="65">
        <f t="shared" ref="AQ133:AQ135" si="229">-(AK128-AK133)/AK133*100</f>
        <v>10.776910619943211</v>
      </c>
      <c r="AR133" s="65">
        <f t="shared" ref="AR133:AR135" si="230">-(AL128-AL133)/AL133*100</f>
        <v>7.767874545170951</v>
      </c>
      <c r="AS133" s="65">
        <f t="shared" ref="AS133:AS135" si="231">-(AM128-AM133)/AM133*100</f>
        <v>3.6894699631021939</v>
      </c>
      <c r="AT133" s="71">
        <f t="shared" ref="AT133:AT135" si="232">-(AN128-AN133)/AN133*100</f>
        <v>32.595427816885078</v>
      </c>
      <c r="AV133" s="50"/>
      <c r="AW133" s="47"/>
      <c r="AX133" s="47"/>
      <c r="AY133" s="47">
        <v>9.5784965563512001E-3</v>
      </c>
      <c r="AZ133" s="47">
        <v>9.5223302492833499E-3</v>
      </c>
      <c r="BA133" s="48">
        <v>-1.03577164646219E-3</v>
      </c>
      <c r="BB133" s="47">
        <v>2.3726432566112701E-2</v>
      </c>
      <c r="BC133" s="47">
        <v>-2.8471950112810101E-2</v>
      </c>
      <c r="BD133" s="47"/>
      <c r="BE133" s="46">
        <f>-(AY128-AY133)/AY133*100</f>
        <v>3.582097190290825</v>
      </c>
      <c r="BF133" s="46">
        <f t="shared" ref="BF133:BF135" si="233">-(AZ128-AZ133)/AZ133*100</f>
        <v>3.6404678867749745</v>
      </c>
      <c r="BG133" s="46">
        <f t="shared" ref="BG133:BG135" si="234">-(BA128-BA133)/BA133*100</f>
        <v>-1.2298151866821816</v>
      </c>
      <c r="BH133" s="46">
        <f t="shared" ref="BH133:BH135" si="235">-(BB128-BB133)/BB133*100</f>
        <v>16.821620313104688</v>
      </c>
      <c r="BI133" s="52">
        <f t="shared" ref="BI133:BI135" si="236">-(BC128-BC133)/BC133*100</f>
        <v>13.300712358025546</v>
      </c>
      <c r="BK133" s="96"/>
      <c r="BL133" s="93"/>
      <c r="BM133" s="93"/>
      <c r="BN133" s="93">
        <v>1.03859921247378E-2</v>
      </c>
      <c r="BO133" s="93">
        <v>1.0385464160178701E-2</v>
      </c>
      <c r="BP133" s="94">
        <v>-1.04721500938746E-4</v>
      </c>
      <c r="BQ133" s="93">
        <v>3.4686870392537303E-2</v>
      </c>
      <c r="BR133" s="93">
        <v>-3.1763024375133002E-2</v>
      </c>
      <c r="BS133" s="93"/>
      <c r="BT133" s="86">
        <f>-(BN128-BN133)/BN133*100</f>
        <v>14.298362361705335</v>
      </c>
      <c r="BU133" s="86">
        <f t="shared" ref="BU133:BU135" si="237">-(BO128-BO133)/BO133*100</f>
        <v>14.294519135877943</v>
      </c>
      <c r="BV133" s="86">
        <f t="shared" ref="BV133:BV135" si="238">-(BP128-BP133)/BP133*100</f>
        <v>70.575228661482569</v>
      </c>
      <c r="BW133" s="86">
        <f t="shared" ref="BW133:BW135" si="239">-(BQ128-BQ133)/BQ133*100</f>
        <v>26.711107578985775</v>
      </c>
      <c r="BX133" s="98">
        <f t="shared" ref="BX133:BX135" si="240">-(BR128-BR133)/BR133*100</f>
        <v>23.211327103525637</v>
      </c>
      <c r="BZ133" s="50"/>
      <c r="CA133" s="47"/>
      <c r="CB133" s="47"/>
      <c r="CC133" s="47">
        <v>9.9054084669164908E-3</v>
      </c>
      <c r="CD133" s="47">
        <v>9.8763513823230606E-3</v>
      </c>
      <c r="CE133" s="48">
        <v>7.5815583447361298E-4</v>
      </c>
      <c r="CF133" s="47">
        <v>3.7015648944714097E-2</v>
      </c>
      <c r="CG133" s="47">
        <v>-2.3915288851503999E-2</v>
      </c>
      <c r="CH133" s="47"/>
      <c r="CI133" s="46">
        <f>-(CC128-CC133)/CC133*100</f>
        <v>4.6000518592923161</v>
      </c>
      <c r="CJ133" s="46">
        <f t="shared" ref="CJ133:CJ135" si="241">-(CD128-CD133)/CD133*100</f>
        <v>4.5686964368183132</v>
      </c>
      <c r="CK133" s="46">
        <f t="shared" ref="CK133:CK135" si="242">-(CE128-CE133)/CE133*100</f>
        <v>10.079215224532515</v>
      </c>
      <c r="CL133" s="46">
        <f t="shared" ref="CL133:CL135" si="243">-(CF128-CF133)/CF133*100</f>
        <v>22.14252803284522</v>
      </c>
      <c r="CM133" s="52">
        <f t="shared" ref="CM133:CM135" si="244">-(CG128-CG133)/CG133*100</f>
        <v>-24.012864097951081</v>
      </c>
      <c r="CO133" s="50"/>
      <c r="CP133" s="47"/>
      <c r="CQ133" s="47"/>
      <c r="CR133" s="47">
        <v>9.9681777385678596E-3</v>
      </c>
      <c r="CS133" s="47">
        <v>9.9681456565928195E-3</v>
      </c>
      <c r="CT133" s="48">
        <v>2.5290247719095301E-5</v>
      </c>
      <c r="CU133" s="47">
        <v>2.7795916797191501E-2</v>
      </c>
      <c r="CV133" s="47">
        <v>-2.7936860540014999E-2</v>
      </c>
      <c r="CW133" s="47"/>
      <c r="CX133" s="46">
        <f>-(CR128-CR133)/CR133*100</f>
        <v>9.9108377847462652</v>
      </c>
      <c r="CY133" s="46">
        <f t="shared" ref="CY133:CY135" si="245">-(CS128-CS133)/CS133*100</f>
        <v>9.911049416102296</v>
      </c>
      <c r="CZ133" s="46">
        <f t="shared" ref="CZ133:CZ135" si="246">-(CT128-CT133)/CT133*100</f>
        <v>-18.490147500211116</v>
      </c>
      <c r="DA133" s="46">
        <f t="shared" ref="DA133:DA135" si="247">-(CU128-CU133)/CU133*100</f>
        <v>18.069089706595939</v>
      </c>
      <c r="DB133" s="52">
        <f t="shared" ref="DB133:DB135" si="248">-(CV128-CV133)/CV133*100</f>
        <v>17.154515106581208</v>
      </c>
    </row>
    <row r="134" spans="33:106" x14ac:dyDescent="0.3">
      <c r="AG134" s="69"/>
      <c r="AH134" s="66"/>
      <c r="AI134" s="66"/>
      <c r="AJ134" s="66">
        <v>1.0052341636207E-2</v>
      </c>
      <c r="AK134" s="66">
        <v>1.00395796999675E-2</v>
      </c>
      <c r="AL134" s="66">
        <v>5.0637122649468101E-4</v>
      </c>
      <c r="AM134" s="66">
        <v>2.3420906721469799E-2</v>
      </c>
      <c r="AN134" s="66">
        <v>-2.5478460547773401E-2</v>
      </c>
      <c r="AO134" s="66"/>
      <c r="AP134" s="65">
        <f t="shared" ref="AP134:AP136" si="249">-(AJ129-AJ134)/AJ134*100</f>
        <v>10.940551169798539</v>
      </c>
      <c r="AQ134" s="65">
        <f t="shared" si="229"/>
        <v>11.013930229716781</v>
      </c>
      <c r="AR134" s="65">
        <f t="shared" si="230"/>
        <v>-14.312050277126925</v>
      </c>
      <c r="AS134" s="65">
        <f t="shared" si="231"/>
        <v>-16.873488122797976</v>
      </c>
      <c r="AT134" s="71">
        <f t="shared" si="232"/>
        <v>16.144558462723815</v>
      </c>
      <c r="AV134" s="50"/>
      <c r="AW134" s="47"/>
      <c r="AX134" s="47"/>
      <c r="AY134" s="47">
        <v>9.7483758695187193E-3</v>
      </c>
      <c r="AZ134" s="47">
        <v>9.7467904449030102E-3</v>
      </c>
      <c r="BA134" s="48">
        <v>-1.75807043551616E-4</v>
      </c>
      <c r="BB134" s="47">
        <v>2.65017564990363E-2</v>
      </c>
      <c r="BC134" s="47">
        <v>-2.54545211237295E-2</v>
      </c>
      <c r="BD134" s="47"/>
      <c r="BE134" s="46">
        <f t="shared" ref="BE134:BE136" si="250">-(AY129-AY134)/AY134*100</f>
        <v>9.3437239316083982</v>
      </c>
      <c r="BF134" s="46">
        <f t="shared" si="233"/>
        <v>9.355204753998926</v>
      </c>
      <c r="BG134" s="46">
        <f t="shared" si="234"/>
        <v>-20.897740010130729</v>
      </c>
      <c r="BH134" s="46">
        <f t="shared" si="235"/>
        <v>9.0504383578342082</v>
      </c>
      <c r="BI134" s="52">
        <f t="shared" si="236"/>
        <v>-4.1803765356171505</v>
      </c>
      <c r="BK134" s="96"/>
      <c r="BL134" s="93"/>
      <c r="BM134" s="93"/>
      <c r="BN134" s="93">
        <v>9.7713429206295506E-3</v>
      </c>
      <c r="BO134" s="93">
        <v>9.7310222286709196E-3</v>
      </c>
      <c r="BP134" s="94">
        <v>-8.8676313503084799E-4</v>
      </c>
      <c r="BQ134" s="93">
        <v>2.4397038193253801E-2</v>
      </c>
      <c r="BR134" s="93">
        <v>-2.51932558087259E-2</v>
      </c>
      <c r="BS134" s="93"/>
      <c r="BT134" s="86">
        <f t="shared" ref="BT134:BT136" si="251">-(BN129-BN134)/BN134*100</f>
        <v>7.0349732992146574</v>
      </c>
      <c r="BU134" s="86">
        <f t="shared" si="237"/>
        <v>7.1061410625757606</v>
      </c>
      <c r="BV134" s="86">
        <f t="shared" si="238"/>
        <v>-1.1697687665750978</v>
      </c>
      <c r="BW134" s="86">
        <f t="shared" si="239"/>
        <v>-16.106188334733403</v>
      </c>
      <c r="BX134" s="98">
        <f t="shared" si="240"/>
        <v>-7.6209426473536821</v>
      </c>
      <c r="BZ134" s="50"/>
      <c r="CA134" s="47"/>
      <c r="CB134" s="47"/>
      <c r="CC134" s="47">
        <v>1.0390680983613799E-2</v>
      </c>
      <c r="CD134" s="47">
        <v>1.03514615719016E-2</v>
      </c>
      <c r="CE134" s="48">
        <v>9.0193937084370496E-4</v>
      </c>
      <c r="CF134" s="47">
        <v>2.8129456803524799E-2</v>
      </c>
      <c r="CG134" s="47">
        <v>-2.4969491506921598E-2</v>
      </c>
      <c r="CH134" s="47"/>
      <c r="CI134" s="46">
        <f t="shared" ref="CI134:CI135" si="252">-(CC129-CC134)/CC134*100</f>
        <v>6.1235307155733416</v>
      </c>
      <c r="CJ134" s="46">
        <f t="shared" si="241"/>
        <v>6.2211640822346945</v>
      </c>
      <c r="CK134" s="46">
        <f t="shared" si="242"/>
        <v>-5.953158529794738</v>
      </c>
      <c r="CL134" s="46">
        <f t="shared" si="243"/>
        <v>14.421582421780954</v>
      </c>
      <c r="CM134" s="52">
        <f t="shared" si="244"/>
        <v>7.6500124240271177</v>
      </c>
      <c r="CO134" s="50"/>
      <c r="CP134" s="47"/>
      <c r="CQ134" s="47"/>
      <c r="CR134" s="47">
        <v>9.8428269941207899E-3</v>
      </c>
      <c r="CS134" s="47">
        <v>9.8421136259412498E-3</v>
      </c>
      <c r="CT134" s="48">
        <v>-1.1850152005120199E-4</v>
      </c>
      <c r="CU134" s="47">
        <v>2.5427382138340698E-2</v>
      </c>
      <c r="CV134" s="47">
        <v>-2.6173186767689299E-2</v>
      </c>
      <c r="CW134" s="47"/>
      <c r="CX134" s="46">
        <f t="shared" ref="CX134:CX135" si="253">-(CR129-CR134)/CR134*100</f>
        <v>1.1905428526251036</v>
      </c>
      <c r="CY134" s="46">
        <f t="shared" si="245"/>
        <v>1.1972625683951121</v>
      </c>
      <c r="CZ134" s="46">
        <f t="shared" si="246"/>
        <v>-37.56187075347605</v>
      </c>
      <c r="DA134" s="46">
        <f t="shared" si="247"/>
        <v>8.3084744897516281</v>
      </c>
      <c r="DB134" s="52">
        <f t="shared" si="248"/>
        <v>-1.1196996998649213</v>
      </c>
    </row>
    <row r="135" spans="33:106" ht="14.5" thickBot="1" x14ac:dyDescent="0.35">
      <c r="AG135" s="74"/>
      <c r="AH135" s="75"/>
      <c r="AI135" s="75"/>
      <c r="AJ135" s="75">
        <v>1.05586027618478E-2</v>
      </c>
      <c r="AK135" s="75">
        <v>1.05549926056495E-2</v>
      </c>
      <c r="AL135" s="75">
        <v>2.7608581489234899E-4</v>
      </c>
      <c r="AM135" s="75">
        <v>2.93104565678378E-2</v>
      </c>
      <c r="AN135" s="75">
        <v>-2.99576320481677E-2</v>
      </c>
      <c r="AO135" s="75"/>
      <c r="AP135" s="76">
        <f t="shared" si="249"/>
        <v>9.3845282179258138</v>
      </c>
      <c r="AQ135" s="76">
        <f t="shared" si="229"/>
        <v>9.4257240494722314</v>
      </c>
      <c r="AR135" s="76">
        <f t="shared" si="230"/>
        <v>-38.278371689116689</v>
      </c>
      <c r="AS135" s="76">
        <f t="shared" si="231"/>
        <v>-23.19536877748688</v>
      </c>
      <c r="AT135" s="77">
        <f t="shared" si="232"/>
        <v>12.057064499290497</v>
      </c>
      <c r="AV135" s="55"/>
      <c r="AW135" s="56"/>
      <c r="AX135" s="56"/>
      <c r="AY135" s="56">
        <v>1.0725281010005701E-2</v>
      </c>
      <c r="AZ135" s="56">
        <v>1.07245265099547E-2</v>
      </c>
      <c r="BA135" s="56">
        <v>1.2721588292380299E-4</v>
      </c>
      <c r="BB135" s="56">
        <v>2.4736138725608599E-2</v>
      </c>
      <c r="BC135" s="56">
        <v>-2.6364497637223899E-2</v>
      </c>
      <c r="BD135" s="56"/>
      <c r="BE135" s="57">
        <f t="shared" si="250"/>
        <v>7.4347110618100025</v>
      </c>
      <c r="BF135" s="57">
        <f t="shared" si="233"/>
        <v>7.4392868894895408</v>
      </c>
      <c r="BG135" s="57">
        <f t="shared" si="234"/>
        <v>-20.782983837149505</v>
      </c>
      <c r="BH135" s="57">
        <f t="shared" si="235"/>
        <v>-4.2194582174349495</v>
      </c>
      <c r="BI135" s="58">
        <f t="shared" si="236"/>
        <v>-12.575003702494964</v>
      </c>
      <c r="BK135" s="100"/>
      <c r="BL135" s="101"/>
      <c r="BM135" s="101"/>
      <c r="BN135" s="101">
        <v>1.0013622344948301E-2</v>
      </c>
      <c r="BO135" s="101">
        <v>9.9972822121660396E-3</v>
      </c>
      <c r="BP135" s="101">
        <v>5.7182238287541696E-4</v>
      </c>
      <c r="BQ135" s="101">
        <v>2.3090341665773801E-2</v>
      </c>
      <c r="BR135" s="101">
        <v>-2.4149781774557198E-2</v>
      </c>
      <c r="BS135" s="101"/>
      <c r="BT135" s="102">
        <f t="shared" si="251"/>
        <v>11.577635308055207</v>
      </c>
      <c r="BU135" s="102">
        <f t="shared" si="237"/>
        <v>11.637989451706853</v>
      </c>
      <c r="BV135" s="102">
        <f t="shared" si="238"/>
        <v>-5.2607631454192436</v>
      </c>
      <c r="BW135" s="102">
        <f t="shared" si="239"/>
        <v>-8.1660310919847561</v>
      </c>
      <c r="BX135" s="103">
        <f t="shared" si="240"/>
        <v>5.1345395077738134</v>
      </c>
      <c r="BZ135" s="55"/>
      <c r="CA135" s="56"/>
      <c r="CB135" s="56"/>
      <c r="CC135" s="56">
        <v>1.09203664167698E-2</v>
      </c>
      <c r="CD135" s="56">
        <v>1.0830319901385299E-2</v>
      </c>
      <c r="CE135" s="56">
        <v>-1.39949044661611E-3</v>
      </c>
      <c r="CF135" s="56">
        <v>2.4378181101699401E-2</v>
      </c>
      <c r="CG135" s="56">
        <v>-2.8904700628232902E-2</v>
      </c>
      <c r="CH135" s="56"/>
      <c r="CI135" s="57">
        <f t="shared" si="252"/>
        <v>-0.17637741658487424</v>
      </c>
      <c r="CJ135" s="57">
        <f t="shared" si="241"/>
        <v>-0.29902767302892663</v>
      </c>
      <c r="CK135" s="57">
        <f t="shared" si="242"/>
        <v>7.4648762856118891</v>
      </c>
      <c r="CL135" s="57">
        <f t="shared" si="243"/>
        <v>-27.448281540771486</v>
      </c>
      <c r="CM135" s="58">
        <f t="shared" si="244"/>
        <v>4.6765730868188546</v>
      </c>
      <c r="CO135" s="55"/>
      <c r="CP135" s="56"/>
      <c r="CQ135" s="56"/>
      <c r="CR135" s="56">
        <v>1.07136353685867E-2</v>
      </c>
      <c r="CS135" s="56">
        <v>1.07089069312534E-2</v>
      </c>
      <c r="CT135" s="56">
        <v>-3.1826898809636701E-4</v>
      </c>
      <c r="CU135" s="56">
        <v>3.2056930183398599E-2</v>
      </c>
      <c r="CV135" s="56">
        <v>-2.9108217280392701E-2</v>
      </c>
      <c r="CW135" s="56"/>
      <c r="CX135" s="57">
        <f t="shared" si="253"/>
        <v>2.4160238003614869</v>
      </c>
      <c r="CY135" s="57">
        <f t="shared" si="245"/>
        <v>2.4124806461779715</v>
      </c>
      <c r="CZ135" s="57">
        <f t="shared" si="246"/>
        <v>6.5134812725879341</v>
      </c>
      <c r="DA135" s="57">
        <f t="shared" si="247"/>
        <v>12.232546582529826</v>
      </c>
      <c r="DB135" s="58">
        <f t="shared" si="248"/>
        <v>19.560210100431775</v>
      </c>
    </row>
    <row r="136" spans="33:106" ht="14.5" thickBot="1" x14ac:dyDescent="0.35">
      <c r="AG136" s="60"/>
      <c r="AH136" s="60"/>
      <c r="AI136" s="60"/>
      <c r="AJ136" s="65">
        <f>SQRT(AJ133*AJ133+AJ134*AJ134+AJ135*AJ135)</f>
        <v>1.785284589937771E-2</v>
      </c>
      <c r="AK136" s="60"/>
      <c r="AL136" s="60"/>
      <c r="AM136" s="60"/>
      <c r="AN136" s="60"/>
      <c r="AO136" s="60"/>
      <c r="AP136" s="76">
        <f t="shared" si="249"/>
        <v>10.334287210978863</v>
      </c>
      <c r="AQ136" s="60"/>
      <c r="AR136" s="60"/>
      <c r="AS136" s="60"/>
      <c r="AT136" s="60"/>
      <c r="AY136" s="46">
        <f>SQRT(AY133*AY133+AY134*AY134+AY135*AY135)</f>
        <v>1.7372682035800793E-2</v>
      </c>
      <c r="BE136" s="57">
        <f t="shared" si="250"/>
        <v>6.8360064772327975</v>
      </c>
      <c r="BN136" s="65">
        <f>SQRT(BN133*BN133+BN134*BN134+BN135*BN135)</f>
        <v>1.742471254726748E-2</v>
      </c>
      <c r="BT136" s="76">
        <f t="shared" si="251"/>
        <v>11.065633655419184</v>
      </c>
    </row>
    <row r="137" spans="33:106" x14ac:dyDescent="0.3">
      <c r="AG137" s="40" t="s">
        <v>22</v>
      </c>
      <c r="AH137" s="41">
        <v>999</v>
      </c>
      <c r="AI137" s="42" t="s">
        <v>0</v>
      </c>
      <c r="AJ137" s="42" t="s">
        <v>9</v>
      </c>
      <c r="AK137" s="42" t="s">
        <v>10</v>
      </c>
      <c r="AL137" s="42" t="s">
        <v>11</v>
      </c>
      <c r="AM137" s="42" t="s">
        <v>12</v>
      </c>
      <c r="AN137" s="42" t="s">
        <v>13</v>
      </c>
      <c r="AO137" s="43"/>
      <c r="AP137" s="43"/>
      <c r="AQ137" s="43"/>
      <c r="AR137" s="43"/>
      <c r="AS137" s="43"/>
      <c r="AT137" s="44"/>
      <c r="AV137" s="40" t="s">
        <v>22</v>
      </c>
      <c r="AW137" s="41">
        <v>1001</v>
      </c>
      <c r="AX137" s="42" t="s">
        <v>0</v>
      </c>
      <c r="AY137" s="42" t="s">
        <v>9</v>
      </c>
      <c r="AZ137" s="42" t="s">
        <v>10</v>
      </c>
      <c r="BA137" s="42" t="s">
        <v>11</v>
      </c>
      <c r="BB137" s="42" t="s">
        <v>12</v>
      </c>
      <c r="BC137" s="42" t="s">
        <v>13</v>
      </c>
      <c r="BD137" s="43"/>
      <c r="BE137" s="43"/>
      <c r="BF137" s="43"/>
      <c r="BG137" s="43"/>
      <c r="BH137" s="43"/>
      <c r="BI137" s="44"/>
      <c r="BK137" s="40" t="s">
        <v>22</v>
      </c>
      <c r="BL137" s="41">
        <v>998</v>
      </c>
      <c r="BM137" s="42" t="s">
        <v>0</v>
      </c>
      <c r="BN137" s="42" t="s">
        <v>9</v>
      </c>
      <c r="BO137" s="42" t="s">
        <v>10</v>
      </c>
      <c r="BP137" s="42" t="s">
        <v>11</v>
      </c>
      <c r="BQ137" s="42" t="s">
        <v>12</v>
      </c>
      <c r="BR137" s="42" t="s">
        <v>13</v>
      </c>
      <c r="BS137" s="43"/>
      <c r="BT137" s="43"/>
      <c r="BU137" s="43"/>
      <c r="BV137" s="43"/>
      <c r="BW137" s="43"/>
      <c r="BX137" s="44"/>
      <c r="BZ137" s="40" t="s">
        <v>22</v>
      </c>
      <c r="CA137" s="41">
        <v>997</v>
      </c>
      <c r="CB137" s="42" t="s">
        <v>0</v>
      </c>
      <c r="CC137" s="42" t="s">
        <v>9</v>
      </c>
      <c r="CD137" s="42" t="s">
        <v>10</v>
      </c>
      <c r="CE137" s="42" t="s">
        <v>11</v>
      </c>
      <c r="CF137" s="42" t="s">
        <v>12</v>
      </c>
      <c r="CG137" s="42" t="s">
        <v>13</v>
      </c>
      <c r="CH137" s="43"/>
      <c r="CI137" s="43"/>
      <c r="CJ137" s="43"/>
      <c r="CK137" s="43"/>
      <c r="CL137" s="43"/>
      <c r="CM137" s="44"/>
      <c r="CO137" s="40" t="s">
        <v>22</v>
      </c>
      <c r="CP137" s="41">
        <v>996</v>
      </c>
      <c r="CQ137" s="42" t="s">
        <v>0</v>
      </c>
      <c r="CR137" s="42" t="s">
        <v>9</v>
      </c>
      <c r="CS137" s="42" t="s">
        <v>10</v>
      </c>
      <c r="CT137" s="42" t="s">
        <v>11</v>
      </c>
      <c r="CU137" s="42" t="s">
        <v>12</v>
      </c>
      <c r="CV137" s="42" t="s">
        <v>13</v>
      </c>
      <c r="CW137" s="43"/>
      <c r="CX137" s="43"/>
      <c r="CY137" s="43"/>
      <c r="CZ137" s="43"/>
      <c r="DA137" s="43"/>
      <c r="DB137" s="44"/>
    </row>
    <row r="138" spans="33:106" x14ac:dyDescent="0.3">
      <c r="AG138" s="45" t="s">
        <v>8</v>
      </c>
      <c r="AH138" s="46">
        <v>7</v>
      </c>
      <c r="AI138" s="47"/>
      <c r="AJ138" s="47">
        <v>1.0279413551411201E-2</v>
      </c>
      <c r="AK138" s="47">
        <v>1.0257033806333899E-2</v>
      </c>
      <c r="AL138" s="48">
        <v>6.7793838706769105E-4</v>
      </c>
      <c r="AM138" s="47">
        <v>2.46295369379032E-2</v>
      </c>
      <c r="AN138" s="47">
        <v>-2.8971679391347201E-2</v>
      </c>
      <c r="AO138" s="47"/>
      <c r="AP138" s="47"/>
      <c r="AQ138" s="47"/>
      <c r="AR138" s="47"/>
      <c r="AS138" s="47"/>
      <c r="AT138" s="49"/>
      <c r="AV138" s="45" t="s">
        <v>8</v>
      </c>
      <c r="AW138" s="46">
        <v>7</v>
      </c>
      <c r="AX138" s="47"/>
      <c r="AY138" s="47">
        <v>9.5540187659767396E-3</v>
      </c>
      <c r="AZ138" s="47">
        <v>9.4965632380712896E-3</v>
      </c>
      <c r="BA138" s="48">
        <v>-1.0462128110229499E-3</v>
      </c>
      <c r="BB138" s="47">
        <v>2.37183850753219E-2</v>
      </c>
      <c r="BC138" s="47">
        <v>-2.8459202980756999E-2</v>
      </c>
      <c r="BD138" s="47"/>
      <c r="BE138" s="47"/>
      <c r="BF138" s="47"/>
      <c r="BG138" s="47"/>
      <c r="BH138" s="47"/>
      <c r="BI138" s="49"/>
      <c r="BK138" s="45" t="s">
        <v>8</v>
      </c>
      <c r="BL138" s="46">
        <v>7</v>
      </c>
      <c r="BM138" s="47"/>
      <c r="BN138" s="47">
        <v>1.0381930450964701E-2</v>
      </c>
      <c r="BO138" s="47">
        <v>1.0380745818661099E-2</v>
      </c>
      <c r="BP138" s="48">
        <v>-1.5683155619115099E-4</v>
      </c>
      <c r="BQ138" s="47">
        <v>3.4664876470288201E-2</v>
      </c>
      <c r="BR138" s="47">
        <v>-3.1746131156219097E-2</v>
      </c>
      <c r="BS138" s="47"/>
      <c r="BT138" s="47"/>
      <c r="BU138" s="47"/>
      <c r="BV138" s="47"/>
      <c r="BW138" s="47"/>
      <c r="BX138" s="49"/>
      <c r="BZ138" s="45" t="s">
        <v>8</v>
      </c>
      <c r="CA138" s="46">
        <v>7</v>
      </c>
      <c r="CB138" s="47"/>
      <c r="CC138" s="47">
        <v>9.9825854111423792E-3</v>
      </c>
      <c r="CD138" s="47">
        <v>9.9614177470751693E-3</v>
      </c>
      <c r="CE138" s="48">
        <v>6.4974453365022899E-4</v>
      </c>
      <c r="CF138" s="47">
        <v>3.6989230871382298E-2</v>
      </c>
      <c r="CG138" s="47">
        <v>-2.3907894644967499E-2</v>
      </c>
      <c r="CH138" s="47"/>
      <c r="CI138" s="47"/>
      <c r="CJ138" s="47"/>
      <c r="CK138" s="47"/>
      <c r="CL138" s="47"/>
      <c r="CM138" s="49"/>
      <c r="CO138" s="45" t="s">
        <v>8</v>
      </c>
      <c r="CP138" s="46">
        <v>7</v>
      </c>
      <c r="CQ138" s="47"/>
      <c r="CR138" s="47">
        <v>1.0011655283509099E-2</v>
      </c>
      <c r="CS138" s="47">
        <v>1.0011470781183101E-2</v>
      </c>
      <c r="CT138" s="48">
        <v>-6.0780863218159297E-5</v>
      </c>
      <c r="CU138" s="47">
        <v>2.7782693202793401E-2</v>
      </c>
      <c r="CV138" s="47">
        <v>-2.7925819931760201E-2</v>
      </c>
      <c r="CW138" s="47"/>
      <c r="CX138" s="47"/>
      <c r="CY138" s="47"/>
      <c r="CZ138" s="47"/>
      <c r="DA138" s="47"/>
      <c r="DB138" s="49"/>
    </row>
    <row r="139" spans="33:106" x14ac:dyDescent="0.3">
      <c r="AG139" s="45" t="s">
        <v>6</v>
      </c>
      <c r="AH139" s="46">
        <v>0.01</v>
      </c>
      <c r="AI139" s="47"/>
      <c r="AJ139" s="47">
        <v>1.00252423511085E-2</v>
      </c>
      <c r="AK139" s="47">
        <v>1.00119660167743E-2</v>
      </c>
      <c r="AL139" s="47">
        <v>5.1577192383531396E-4</v>
      </c>
      <c r="AM139" s="47">
        <v>2.3410937588858399E-2</v>
      </c>
      <c r="AN139" s="47">
        <v>-2.54682607689392E-2</v>
      </c>
      <c r="AO139" s="47"/>
      <c r="AP139" s="47"/>
      <c r="AQ139" s="47"/>
      <c r="AR139" s="47"/>
      <c r="AS139" s="47"/>
      <c r="AT139" s="49"/>
      <c r="AV139" s="45" t="s">
        <v>6</v>
      </c>
      <c r="AW139" s="46">
        <v>0.01</v>
      </c>
      <c r="AX139" s="47"/>
      <c r="AY139" s="47">
        <v>9.7296413955884099E-3</v>
      </c>
      <c r="AZ139" s="47">
        <v>9.7285601468962493E-3</v>
      </c>
      <c r="BA139" s="48">
        <v>-1.4504880202738401E-4</v>
      </c>
      <c r="BB139" s="47">
        <v>2.64904134112081E-2</v>
      </c>
      <c r="BC139" s="47">
        <v>-2.5446255845759901E-2</v>
      </c>
      <c r="BD139" s="47"/>
      <c r="BE139" s="47"/>
      <c r="BF139" s="47"/>
      <c r="BG139" s="47"/>
      <c r="BH139" s="47"/>
      <c r="BI139" s="49"/>
      <c r="BK139" s="45" t="s">
        <v>6</v>
      </c>
      <c r="BL139" s="46">
        <v>0.01</v>
      </c>
      <c r="BM139" s="47"/>
      <c r="BN139" s="47">
        <v>9.7461127337039703E-3</v>
      </c>
      <c r="BO139" s="47">
        <v>9.7075010492097599E-3</v>
      </c>
      <c r="BP139" s="48">
        <v>-8.6668148570168699E-4</v>
      </c>
      <c r="BQ139" s="47">
        <v>2.43873317064855E-2</v>
      </c>
      <c r="BR139" s="47">
        <v>-2.5180322124960901E-2</v>
      </c>
      <c r="BS139" s="47"/>
      <c r="BT139" s="47"/>
      <c r="BU139" s="47"/>
      <c r="BV139" s="47"/>
      <c r="BW139" s="47"/>
      <c r="BX139" s="49"/>
      <c r="BZ139" s="45" t="s">
        <v>6</v>
      </c>
      <c r="CA139" s="46">
        <v>0.01</v>
      </c>
      <c r="CB139" s="47"/>
      <c r="CC139" s="47">
        <v>1.0416825304442399E-2</v>
      </c>
      <c r="CD139" s="47">
        <v>1.03845444137562E-2</v>
      </c>
      <c r="CE139" s="48">
        <v>8.1944294615049203E-4</v>
      </c>
      <c r="CF139" s="47">
        <v>2.81165211752821E-2</v>
      </c>
      <c r="CG139" s="47">
        <v>-2.4959026699049799E-2</v>
      </c>
      <c r="CH139" s="47"/>
      <c r="CI139" s="47"/>
      <c r="CJ139" s="47"/>
      <c r="CK139" s="47"/>
      <c r="CL139" s="47"/>
      <c r="CM139" s="49"/>
      <c r="CO139" s="45" t="s">
        <v>6</v>
      </c>
      <c r="CP139" s="46">
        <v>0.01</v>
      </c>
      <c r="CQ139" s="47"/>
      <c r="CR139" s="47">
        <v>9.8515768434089702E-3</v>
      </c>
      <c r="CS139" s="47">
        <v>9.8499530770619105E-3</v>
      </c>
      <c r="CT139" s="48">
        <v>-1.7885938966298999E-4</v>
      </c>
      <c r="CU139" s="47">
        <v>2.5418011986429699E-2</v>
      </c>
      <c r="CV139" s="47">
        <v>-2.6162476729916E-2</v>
      </c>
      <c r="CW139" s="47"/>
      <c r="CX139" s="47"/>
      <c r="CY139" s="47"/>
      <c r="CZ139" s="47"/>
      <c r="DA139" s="47"/>
      <c r="DB139" s="49"/>
    </row>
    <row r="140" spans="33:106" x14ac:dyDescent="0.3">
      <c r="AG140" s="45" t="s">
        <v>7</v>
      </c>
      <c r="AH140" s="46">
        <v>0.01</v>
      </c>
      <c r="AI140" s="47"/>
      <c r="AJ140" s="47">
        <v>1.05643132824551E-2</v>
      </c>
      <c r="AK140" s="47">
        <v>1.0558925363099899E-2</v>
      </c>
      <c r="AL140" s="47">
        <v>3.373578313036E-4</v>
      </c>
      <c r="AM140" s="47">
        <v>2.9297118041988202E-2</v>
      </c>
      <c r="AN140" s="47">
        <v>-2.9941044036872599E-2</v>
      </c>
      <c r="AO140" s="47"/>
      <c r="AP140" s="47"/>
      <c r="AQ140" s="47"/>
      <c r="AR140" s="47"/>
      <c r="AS140" s="47"/>
      <c r="AT140" s="49"/>
      <c r="AV140" s="45" t="s">
        <v>7</v>
      </c>
      <c r="AW140" s="46">
        <v>0.01</v>
      </c>
      <c r="AX140" s="47"/>
      <c r="AY140" s="47">
        <v>1.06958359355388E-2</v>
      </c>
      <c r="AZ140" s="47">
        <v>1.06951998028165E-2</v>
      </c>
      <c r="BA140" s="47">
        <v>1.16651351456467E-4</v>
      </c>
      <c r="BB140" s="47">
        <v>2.4725778769355701E-2</v>
      </c>
      <c r="BC140" s="47">
        <v>-2.6355051710710401E-2</v>
      </c>
      <c r="BD140" s="47"/>
      <c r="BE140" s="47"/>
      <c r="BF140" s="47"/>
      <c r="BG140" s="47"/>
      <c r="BH140" s="47"/>
      <c r="BI140" s="49"/>
      <c r="BK140" s="45" t="s">
        <v>7</v>
      </c>
      <c r="BL140" s="46">
        <v>0.01</v>
      </c>
      <c r="BM140" s="47"/>
      <c r="BN140" s="47">
        <v>9.9854573867435292E-3</v>
      </c>
      <c r="BO140" s="47">
        <v>9.96926186567023E-3</v>
      </c>
      <c r="BP140" s="47">
        <v>5.6848665434148604E-4</v>
      </c>
      <c r="BQ140" s="47">
        <v>2.30821289866859E-2</v>
      </c>
      <c r="BR140" s="47">
        <v>-2.4141982592123599E-2</v>
      </c>
      <c r="BS140" s="47"/>
      <c r="BT140" s="47"/>
      <c r="BU140" s="47"/>
      <c r="BV140" s="47"/>
      <c r="BW140" s="47"/>
      <c r="BX140" s="49"/>
      <c r="BZ140" s="45" t="s">
        <v>7</v>
      </c>
      <c r="CA140" s="46">
        <v>0.01</v>
      </c>
      <c r="CB140" s="47"/>
      <c r="CC140" s="47">
        <v>1.08997361127141E-2</v>
      </c>
      <c r="CD140" s="47">
        <v>1.08149245775776E-2</v>
      </c>
      <c r="CE140" s="47">
        <v>-1.3570754246216899E-3</v>
      </c>
      <c r="CF140" s="47">
        <v>2.4367781286574498E-2</v>
      </c>
      <c r="CG140" s="47">
        <v>-2.8892255697081499E-2</v>
      </c>
      <c r="CH140" s="47"/>
      <c r="CI140" s="47"/>
      <c r="CJ140" s="47"/>
      <c r="CK140" s="47"/>
      <c r="CL140" s="47"/>
      <c r="CM140" s="49"/>
      <c r="CO140" s="45" t="s">
        <v>7</v>
      </c>
      <c r="CP140" s="46">
        <v>0.01</v>
      </c>
      <c r="CQ140" s="47"/>
      <c r="CR140" s="47">
        <v>1.07000821182503E-2</v>
      </c>
      <c r="CS140" s="47">
        <v>1.06965924977644E-2</v>
      </c>
      <c r="CT140" s="47">
        <v>-2.73251302044531E-4</v>
      </c>
      <c r="CU140" s="47">
        <v>3.2036466706732901E-2</v>
      </c>
      <c r="CV140" s="47">
        <v>-2.9095355588431401E-2</v>
      </c>
      <c r="CW140" s="47"/>
      <c r="CX140" s="47"/>
      <c r="CY140" s="47"/>
      <c r="CZ140" s="47"/>
      <c r="DA140" s="47"/>
      <c r="DB140" s="49"/>
    </row>
    <row r="141" spans="33:106" ht="14.5" x14ac:dyDescent="0.3">
      <c r="AG141" s="50"/>
      <c r="AH141" s="47"/>
      <c r="AI141" s="46"/>
      <c r="AJ141" s="46">
        <f>SQRT(AJ138*AJ138+AJ139*AJ139+AJ140*AJ140)</f>
        <v>1.7826287955972579E-2</v>
      </c>
      <c r="AK141" s="46"/>
      <c r="AL141" s="46"/>
      <c r="AM141" s="47"/>
      <c r="AN141" s="47"/>
      <c r="AO141" s="47"/>
      <c r="AP141" s="51" t="s">
        <v>20</v>
      </c>
      <c r="AQ141" s="51"/>
      <c r="AR141" s="51"/>
      <c r="AS141" s="46"/>
      <c r="AT141" s="52"/>
      <c r="AV141" s="50"/>
      <c r="AW141" s="47"/>
      <c r="AX141" s="46"/>
      <c r="AY141" s="46">
        <f>SQRT(AY138*AY138+AY139*AY139+AY140*AY140)</f>
        <v>1.7330496317975039E-2</v>
      </c>
      <c r="AZ141" s="46"/>
      <c r="BA141" s="46"/>
      <c r="BB141" s="47"/>
      <c r="BC141" s="47"/>
      <c r="BD141" s="47"/>
      <c r="BE141" s="51" t="s">
        <v>20</v>
      </c>
      <c r="BF141" s="51"/>
      <c r="BG141" s="51"/>
      <c r="BH141" s="46"/>
      <c r="BI141" s="52"/>
      <c r="BK141" s="50"/>
      <c r="BL141" s="47"/>
      <c r="BM141" s="46"/>
      <c r="BN141" s="46">
        <f>SQRT(BN138*BN138+BN139*BN139+BN140*BN140)</f>
        <v>1.7391968046463452E-2</v>
      </c>
      <c r="BO141" s="46"/>
      <c r="BP141" s="46"/>
      <c r="BQ141" s="47"/>
      <c r="BR141" s="47"/>
      <c r="BS141" s="47"/>
      <c r="BT141" s="51" t="s">
        <v>20</v>
      </c>
      <c r="BU141" s="51"/>
      <c r="BV141" s="51"/>
      <c r="BW141" s="46"/>
      <c r="BX141" s="52"/>
      <c r="BZ141" s="50"/>
      <c r="CA141" s="47"/>
      <c r="CB141" s="46"/>
      <c r="CC141" s="46">
        <f>SQRT(CC138*CC138+CC139*CC139+CC140*CC140)</f>
        <v>1.8082215247054993E-2</v>
      </c>
      <c r="CD141" s="46"/>
      <c r="CE141" s="46"/>
      <c r="CF141" s="47"/>
      <c r="CG141" s="47"/>
      <c r="CH141" s="47"/>
      <c r="CI141" s="51" t="s">
        <v>20</v>
      </c>
      <c r="CJ141" s="51"/>
      <c r="CK141" s="51"/>
      <c r="CL141" s="46"/>
      <c r="CM141" s="52"/>
      <c r="CO141" s="50"/>
      <c r="CP141" s="47"/>
      <c r="CQ141" s="46"/>
      <c r="CR141" s="46">
        <f>SQRT(CR138*CR138+CR139*CR139+CR140*CR140)</f>
        <v>1.7657252480346632E-2</v>
      </c>
      <c r="CS141" s="46"/>
      <c r="CT141" s="46"/>
      <c r="CU141" s="47"/>
      <c r="CV141" s="47"/>
      <c r="CW141" s="47"/>
      <c r="CX141" s="51" t="s">
        <v>20</v>
      </c>
      <c r="CY141" s="51"/>
      <c r="CZ141" s="51"/>
      <c r="DA141" s="46"/>
      <c r="DB141" s="52"/>
    </row>
    <row r="142" spans="33:106" x14ac:dyDescent="0.3">
      <c r="AG142" s="50"/>
      <c r="AH142" s="47"/>
      <c r="AI142" s="53" t="s">
        <v>14</v>
      </c>
      <c r="AJ142" s="53"/>
      <c r="AK142" s="53"/>
      <c r="AL142" s="53"/>
      <c r="AM142" s="53"/>
      <c r="AN142" s="53"/>
      <c r="AO142" s="47"/>
      <c r="AP142" s="53" t="s">
        <v>1</v>
      </c>
      <c r="AQ142" s="53" t="s">
        <v>2</v>
      </c>
      <c r="AR142" s="53" t="s">
        <v>3</v>
      </c>
      <c r="AS142" s="53" t="s">
        <v>4</v>
      </c>
      <c r="AT142" s="54" t="s">
        <v>5</v>
      </c>
      <c r="AV142" s="50"/>
      <c r="AW142" s="47"/>
      <c r="AX142" s="53" t="s">
        <v>14</v>
      </c>
      <c r="AY142" s="53"/>
      <c r="AZ142" s="53"/>
      <c r="BA142" s="53"/>
      <c r="BB142" s="53"/>
      <c r="BC142" s="53"/>
      <c r="BD142" s="47"/>
      <c r="BE142" s="53" t="s">
        <v>1</v>
      </c>
      <c r="BF142" s="53" t="s">
        <v>2</v>
      </c>
      <c r="BG142" s="53" t="s">
        <v>3</v>
      </c>
      <c r="BH142" s="53" t="s">
        <v>4</v>
      </c>
      <c r="BI142" s="54" t="s">
        <v>5</v>
      </c>
      <c r="BK142" s="50"/>
      <c r="BL142" s="47"/>
      <c r="BM142" s="53" t="s">
        <v>14</v>
      </c>
      <c r="BN142" s="53"/>
      <c r="BO142" s="53"/>
      <c r="BP142" s="53"/>
      <c r="BQ142" s="53"/>
      <c r="BR142" s="53"/>
      <c r="BS142" s="47"/>
      <c r="BT142" s="53" t="s">
        <v>1</v>
      </c>
      <c r="BU142" s="53" t="s">
        <v>2</v>
      </c>
      <c r="BV142" s="53" t="s">
        <v>3</v>
      </c>
      <c r="BW142" s="53" t="s">
        <v>4</v>
      </c>
      <c r="BX142" s="54" t="s">
        <v>5</v>
      </c>
      <c r="BZ142" s="50"/>
      <c r="CA142" s="47"/>
      <c r="CB142" s="53" t="s">
        <v>14</v>
      </c>
      <c r="CC142" s="53"/>
      <c r="CD142" s="53"/>
      <c r="CE142" s="53"/>
      <c r="CF142" s="53"/>
      <c r="CG142" s="53"/>
      <c r="CH142" s="47"/>
      <c r="CI142" s="53" t="s">
        <v>1</v>
      </c>
      <c r="CJ142" s="53" t="s">
        <v>2</v>
      </c>
      <c r="CK142" s="53" t="s">
        <v>3</v>
      </c>
      <c r="CL142" s="53" t="s">
        <v>4</v>
      </c>
      <c r="CM142" s="54" t="s">
        <v>5</v>
      </c>
      <c r="CO142" s="50"/>
      <c r="CP142" s="47"/>
      <c r="CQ142" s="53" t="s">
        <v>14</v>
      </c>
      <c r="CR142" s="53"/>
      <c r="CS142" s="53"/>
      <c r="CT142" s="53"/>
      <c r="CU142" s="53"/>
      <c r="CV142" s="53"/>
      <c r="CW142" s="47"/>
      <c r="CX142" s="53" t="s">
        <v>1</v>
      </c>
      <c r="CY142" s="53" t="s">
        <v>2</v>
      </c>
      <c r="CZ142" s="53" t="s">
        <v>3</v>
      </c>
      <c r="DA142" s="53" t="s">
        <v>4</v>
      </c>
      <c r="DB142" s="54" t="s">
        <v>5</v>
      </c>
    </row>
    <row r="143" spans="33:106" x14ac:dyDescent="0.3">
      <c r="AG143" s="50"/>
      <c r="AH143" s="47"/>
      <c r="AI143" s="47"/>
      <c r="AJ143" s="47">
        <v>9.0437988256566095E-3</v>
      </c>
      <c r="AK143" s="47">
        <v>9.02114307537253E-3</v>
      </c>
      <c r="AL143" s="47">
        <v>6.39745896904502E-4</v>
      </c>
      <c r="AM143" s="47">
        <v>2.6207567492035001E-2</v>
      </c>
      <c r="AN143" s="47">
        <v>-1.8135148372987801E-2</v>
      </c>
      <c r="AO143" s="47"/>
      <c r="AP143" s="46">
        <f>(AJ138-AJ143)/AJ138*100</f>
        <v>12.020284227060413</v>
      </c>
      <c r="AQ143" s="46">
        <f t="shared" ref="AQ143:AQ145" si="254">(AK138-AK143)/AK138*100</f>
        <v>12.049202082167119</v>
      </c>
      <c r="AR143" s="46">
        <f t="shared" ref="AR143:AR145" si="255">(AL138-AL143)/AL138*100</f>
        <v>5.6336225963519002</v>
      </c>
      <c r="AS143" s="46">
        <f t="shared" ref="AS143:AS145" si="256">(AM138-AM143)/AM138*100</f>
        <v>-6.4070654601033841</v>
      </c>
      <c r="AT143" s="52">
        <f t="shared" ref="AT143:AT145" si="257">(AN138-AN143)/AN138*100</f>
        <v>37.403875943746236</v>
      </c>
      <c r="AV143" s="50"/>
      <c r="AW143" s="47"/>
      <c r="AX143" s="47"/>
      <c r="AY143" s="47">
        <v>9.4387211172809998E-3</v>
      </c>
      <c r="AZ143" s="47">
        <v>9.3790497032377306E-3</v>
      </c>
      <c r="BA143" s="47">
        <v>-1.0596617356508999E-3</v>
      </c>
      <c r="BB143" s="47">
        <v>1.89800083865025E-2</v>
      </c>
      <c r="BC143" s="47">
        <v>-2.8069580758494798E-2</v>
      </c>
      <c r="BD143" s="47"/>
      <c r="BE143" s="46">
        <f>(AY138-AY143)/AY138*100</f>
        <v>1.2067973856858185</v>
      </c>
      <c r="BF143" s="46">
        <f t="shared" ref="BF143:BF145" si="258">(AZ138-AZ143)/AZ138*100</f>
        <v>1.2374322361425723</v>
      </c>
      <c r="BG143" s="46">
        <f t="shared" ref="BG143:BG145" si="259">(BA138-BA143)/BA138*100</f>
        <v>-1.2854865172985377</v>
      </c>
      <c r="BH143" s="46">
        <f t="shared" ref="BH143:BH145" si="260">(BB138-BB143)/BB138*100</f>
        <v>19.977653089668003</v>
      </c>
      <c r="BI143" s="52">
        <f t="shared" ref="BI143:BI145" si="261">(BC138-BC143)/BC138*100</f>
        <v>1.3690552842454802</v>
      </c>
      <c r="BK143" s="50"/>
      <c r="BL143" s="47"/>
      <c r="BM143" s="47"/>
      <c r="BN143" s="47">
        <v>9.0825116168521194E-3</v>
      </c>
      <c r="BO143" s="47">
        <v>9.0822025406502704E-3</v>
      </c>
      <c r="BP143" s="48">
        <v>-7.4928504986684303E-5</v>
      </c>
      <c r="BQ143" s="47">
        <v>2.6520133239809399E-2</v>
      </c>
      <c r="BR143" s="47">
        <v>-2.4963758731714501E-2</v>
      </c>
      <c r="BS143" s="47"/>
      <c r="BT143" s="46">
        <f>(BN138-BN143)/BN138*100</f>
        <v>12.516158148524658</v>
      </c>
      <c r="BU143" s="46">
        <f t="shared" ref="BU143:BU145" si="262">(BO138-BO143)/BO138*100</f>
        <v>12.509152046440475</v>
      </c>
      <c r="BV143" s="46">
        <f t="shared" ref="BV143:BV145" si="263">(BP138-BP143)/BP138*100</f>
        <v>52.223578719477089</v>
      </c>
      <c r="BW143" s="46">
        <f t="shared" ref="BW143:BW145" si="264">(BQ138-BQ143)/BQ138*100</f>
        <v>23.495664949101396</v>
      </c>
      <c r="BX143" s="52">
        <f t="shared" ref="BX143:BX145" si="265">(BR138-BR143)/BR138*100</f>
        <v>21.364406236241241</v>
      </c>
      <c r="BZ143" s="50"/>
      <c r="CA143" s="47"/>
      <c r="CB143" s="47"/>
      <c r="CC143" s="47">
        <v>9.6880278108868699E-3</v>
      </c>
      <c r="CD143" s="47">
        <v>9.67036051319267E-3</v>
      </c>
      <c r="CE143" s="48">
        <v>5.84816560471419E-4</v>
      </c>
      <c r="CF143" s="47">
        <v>3.3437977014537303E-2</v>
      </c>
      <c r="CG143" s="47">
        <v>-2.5816129374880901E-2</v>
      </c>
      <c r="CH143" s="47"/>
      <c r="CI143" s="46">
        <f>(CC138-CC143)/CC138*100</f>
        <v>2.950714550628633</v>
      </c>
      <c r="CJ143" s="46">
        <f t="shared" ref="CJ143:CJ145" si="266">(CD138-CD143)/CD138*100</f>
        <v>2.9218454769448683</v>
      </c>
      <c r="CK143" s="46">
        <f t="shared" ref="CK143:CK145" si="267">(CE138-CE143)/CE138*100</f>
        <v>9.9928463905726481</v>
      </c>
      <c r="CL143" s="46">
        <f t="shared" ref="CL143:CL145" si="268">(CF138-CF143)/CF138*100</f>
        <v>9.6007777755457919</v>
      </c>
      <c r="CM143" s="52">
        <f t="shared" ref="CM143:CM145" si="269">(CG138-CG143)/CG138*100</f>
        <v>-7.9816092477012681</v>
      </c>
      <c r="CO143" s="50"/>
      <c r="CP143" s="47"/>
      <c r="CQ143" s="47"/>
      <c r="CR143" s="47">
        <v>9.1046920994080696E-3</v>
      </c>
      <c r="CS143" s="47">
        <v>9.1045889372815599E-3</v>
      </c>
      <c r="CT143" s="48">
        <v>-4.3341759931684702E-5</v>
      </c>
      <c r="CU143" s="47">
        <v>2.4018072325561399E-2</v>
      </c>
      <c r="CV143" s="47">
        <v>-2.4464971194177301E-2</v>
      </c>
      <c r="CW143" s="47"/>
      <c r="CX143" s="46">
        <f>(CR138-CR143)/CR138*100</f>
        <v>9.0590732343227245</v>
      </c>
      <c r="CY143" s="46">
        <f t="shared" ref="CY143:CY145" si="270">(CS138-CS143)/CS138*100</f>
        <v>9.0584277147974692</v>
      </c>
      <c r="CZ143" s="46">
        <f t="shared" ref="CZ143:CZ145" si="271">(CT138-CT143)/CT138*100</f>
        <v>28.691766393446631</v>
      </c>
      <c r="DA143" s="46">
        <f t="shared" ref="DA143:DA145" si="272">(CU138-CU143)/CU138*100</f>
        <v>13.550237371708404</v>
      </c>
      <c r="DB143" s="52">
        <f t="shared" ref="DB143:DB145" si="273">(CV138-CV143)/CV138*100</f>
        <v>12.393006708629729</v>
      </c>
    </row>
    <row r="144" spans="33:106" x14ac:dyDescent="0.3">
      <c r="AG144" s="50"/>
      <c r="AH144" s="47"/>
      <c r="AI144" s="47"/>
      <c r="AJ144" s="47">
        <v>8.7873349258374006E-3</v>
      </c>
      <c r="AK144" s="47">
        <v>8.7709310846969205E-3</v>
      </c>
      <c r="AL144" s="47">
        <v>5.3667774906292405E-4</v>
      </c>
      <c r="AM144" s="47">
        <v>2.6522732811059199E-2</v>
      </c>
      <c r="AN144" s="47">
        <v>-2.0358586747970999E-2</v>
      </c>
      <c r="AO144" s="47"/>
      <c r="AP144" s="46">
        <f t="shared" ref="AP144:AP146" si="274">(AJ139-AJ144)/AJ139*100</f>
        <v>12.347905236766898</v>
      </c>
      <c r="AQ144" s="46">
        <f t="shared" si="254"/>
        <v>12.395516824548924</v>
      </c>
      <c r="AR144" s="46">
        <f t="shared" si="255"/>
        <v>-4.0533081118787919</v>
      </c>
      <c r="AS144" s="46">
        <f t="shared" si="256"/>
        <v>-13.292057229189094</v>
      </c>
      <c r="AT144" s="52">
        <f t="shared" si="257"/>
        <v>20.062909153183721</v>
      </c>
      <c r="AV144" s="50"/>
      <c r="AW144" s="47"/>
      <c r="AX144" s="47"/>
      <c r="AY144" s="47">
        <v>8.9968534068516799E-3</v>
      </c>
      <c r="AZ144" s="47">
        <v>8.99556661102573E-3</v>
      </c>
      <c r="BA144" s="48">
        <v>-1.5215968906966601E-4</v>
      </c>
      <c r="BB144" s="47">
        <v>2.7169361097397801E-2</v>
      </c>
      <c r="BC144" s="47">
        <v>-2.6806056993464899E-2</v>
      </c>
      <c r="BD144" s="47"/>
      <c r="BE144" s="46">
        <f t="shared" ref="BE144:BE146" si="275">(AY139-AY144)/AY139*100</f>
        <v>7.5315004833476067</v>
      </c>
      <c r="BF144" s="46">
        <f t="shared" si="258"/>
        <v>7.5344503688387006</v>
      </c>
      <c r="BG144" s="46">
        <f t="shared" si="259"/>
        <v>-4.9024100460612718</v>
      </c>
      <c r="BH144" s="46">
        <f t="shared" si="260"/>
        <v>-2.5629939240677855</v>
      </c>
      <c r="BI144" s="52">
        <f t="shared" si="261"/>
        <v>-5.3438162217157048</v>
      </c>
      <c r="BK144" s="50"/>
      <c r="BL144" s="47"/>
      <c r="BM144" s="47"/>
      <c r="BN144" s="47">
        <v>9.2919378305170008E-3</v>
      </c>
      <c r="BO144" s="47">
        <v>9.2537023426711908E-3</v>
      </c>
      <c r="BP144" s="48">
        <v>-8.4208170591372998E-4</v>
      </c>
      <c r="BQ144" s="47">
        <v>3.0001645210957498E-2</v>
      </c>
      <c r="BR144" s="47">
        <v>-2.7190604693279E-2</v>
      </c>
      <c r="BS144" s="47"/>
      <c r="BT144" s="46">
        <f t="shared" ref="BT144:BT146" si="276">(BN139-BN144)/BN139*100</f>
        <v>4.6600620739419893</v>
      </c>
      <c r="BU144" s="46">
        <f t="shared" si="262"/>
        <v>4.674722199236955</v>
      </c>
      <c r="BV144" s="46">
        <f t="shared" si="263"/>
        <v>2.8383875961121303</v>
      </c>
      <c r="BW144" s="46">
        <f t="shared" si="264"/>
        <v>-23.021434128355022</v>
      </c>
      <c r="BX144" s="52">
        <f t="shared" si="265"/>
        <v>-7.9835458749963113</v>
      </c>
      <c r="BZ144" s="50"/>
      <c r="CA144" s="47"/>
      <c r="CB144" s="47"/>
      <c r="CC144" s="47">
        <v>9.5024758422636701E-3</v>
      </c>
      <c r="CD144" s="47">
        <v>9.4583546785004195E-3</v>
      </c>
      <c r="CE144" s="48">
        <v>9.1464414309268998E-4</v>
      </c>
      <c r="CF144" s="47">
        <v>2.19519244793491E-2</v>
      </c>
      <c r="CG144" s="47">
        <v>-2.7928002881591401E-2</v>
      </c>
      <c r="CH144" s="47"/>
      <c r="CI144" s="46">
        <f t="shared" ref="CI144:CI146" si="277">(CC139-CC144)/CC139*100</f>
        <v>8.7776211605352774</v>
      </c>
      <c r="CJ144" s="46">
        <f t="shared" si="266"/>
        <v>8.918925071271067</v>
      </c>
      <c r="CK144" s="46">
        <f t="shared" si="267"/>
        <v>-11.617794428449946</v>
      </c>
      <c r="CL144" s="46">
        <f t="shared" si="268"/>
        <v>21.925175797895093</v>
      </c>
      <c r="CM144" s="52">
        <f t="shared" si="269"/>
        <v>-11.895400483123133</v>
      </c>
      <c r="CO144" s="50"/>
      <c r="CP144" s="47"/>
      <c r="CQ144" s="47"/>
      <c r="CR144" s="47">
        <v>9.31049872348628E-3</v>
      </c>
      <c r="CS144" s="47">
        <v>9.3089890076480108E-3</v>
      </c>
      <c r="CT144" s="48">
        <v>-1.6766077516258899E-4</v>
      </c>
      <c r="CU144" s="47">
        <v>2.2322653595905701E-2</v>
      </c>
      <c r="CV144" s="47">
        <v>-2.6838773339321501E-2</v>
      </c>
      <c r="CW144" s="47"/>
      <c r="CX144" s="46">
        <f t="shared" ref="CX144:CX146" si="278">(CR139-CR144)/CR139*100</f>
        <v>5.4922996442411076</v>
      </c>
      <c r="CY144" s="46">
        <f t="shared" si="270"/>
        <v>5.4920471720182134</v>
      </c>
      <c r="CZ144" s="46">
        <f t="shared" si="271"/>
        <v>6.2611275379512517</v>
      </c>
      <c r="DA144" s="46">
        <f t="shared" si="272"/>
        <v>12.177814662203183</v>
      </c>
      <c r="DB144" s="52">
        <f t="shared" si="273"/>
        <v>-2.5849869505365937</v>
      </c>
    </row>
    <row r="145" spans="33:106" x14ac:dyDescent="0.3">
      <c r="AG145" s="50"/>
      <c r="AH145" s="47"/>
      <c r="AI145" s="47"/>
      <c r="AJ145" s="47">
        <v>9.8511632329660592E-3</v>
      </c>
      <c r="AK145" s="47">
        <v>9.84377274890888E-3</v>
      </c>
      <c r="AL145" s="48">
        <v>3.8151685464881102E-4</v>
      </c>
      <c r="AM145" s="47">
        <v>3.1474933737430898E-2</v>
      </c>
      <c r="AN145" s="47">
        <v>-2.5285379726017701E-2</v>
      </c>
      <c r="AO145" s="47"/>
      <c r="AP145" s="46">
        <f t="shared" si="274"/>
        <v>6.750557565094355</v>
      </c>
      <c r="AQ145" s="46">
        <f t="shared" si="254"/>
        <v>6.7729677935810706</v>
      </c>
      <c r="AR145" s="46">
        <f t="shared" si="255"/>
        <v>-13.089668965019749</v>
      </c>
      <c r="AS145" s="46">
        <f t="shared" si="256"/>
        <v>-7.4335492396265135</v>
      </c>
      <c r="AT145" s="52">
        <f t="shared" si="257"/>
        <v>15.549438774150346</v>
      </c>
      <c r="AV145" s="50"/>
      <c r="AW145" s="47"/>
      <c r="AX145" s="47"/>
      <c r="AY145" s="47">
        <v>9.7178412517957401E-3</v>
      </c>
      <c r="AZ145" s="47">
        <v>9.7162185900684407E-3</v>
      </c>
      <c r="BA145" s="48">
        <v>1.7758070027879501E-4</v>
      </c>
      <c r="BB145" s="47">
        <v>2.7896750736786699E-2</v>
      </c>
      <c r="BC145" s="47">
        <v>-2.4303574467827199E-2</v>
      </c>
      <c r="BD145" s="47"/>
      <c r="BE145" s="46">
        <f t="shared" si="275"/>
        <v>9.1436956366682871</v>
      </c>
      <c r="BF145" s="46">
        <f t="shared" si="258"/>
        <v>9.1534635237973934</v>
      </c>
      <c r="BG145" s="46">
        <f t="shared" si="259"/>
        <v>-52.23201279846824</v>
      </c>
      <c r="BH145" s="46">
        <f t="shared" si="260"/>
        <v>-12.824558518500515</v>
      </c>
      <c r="BI145" s="52">
        <f t="shared" si="261"/>
        <v>7.7840000672413963</v>
      </c>
      <c r="BK145" s="50"/>
      <c r="BL145" s="47"/>
      <c r="BM145" s="47"/>
      <c r="BN145" s="47">
        <v>8.9982549516289707E-3</v>
      </c>
      <c r="BO145" s="47">
        <v>8.9773648094945303E-3</v>
      </c>
      <c r="BP145" s="48">
        <v>6.1279136071294401E-4</v>
      </c>
      <c r="BQ145" s="47">
        <v>2.3924621368821002E-2</v>
      </c>
      <c r="BR145" s="47">
        <v>-2.21372716948127E-2</v>
      </c>
      <c r="BS145" s="47"/>
      <c r="BT145" s="46">
        <f t="shared" si="276"/>
        <v>9.8864017628791494</v>
      </c>
      <c r="BU145" s="46">
        <f t="shared" si="262"/>
        <v>9.9495536333673673</v>
      </c>
      <c r="BV145" s="46">
        <f t="shared" si="263"/>
        <v>-7.7934470463126164</v>
      </c>
      <c r="BW145" s="46">
        <f t="shared" si="264"/>
        <v>-3.6499769263964477</v>
      </c>
      <c r="BX145" s="52">
        <f t="shared" si="265"/>
        <v>8.3038370592021824</v>
      </c>
      <c r="BZ145" s="50"/>
      <c r="CA145" s="47"/>
      <c r="CB145" s="47"/>
      <c r="CC145" s="47">
        <v>1.0659685610794899E-2</v>
      </c>
      <c r="CD145" s="47">
        <v>1.05809381123456E-2</v>
      </c>
      <c r="CE145" s="48">
        <v>-1.2933081549647599E-3</v>
      </c>
      <c r="CF145" s="47">
        <v>2.9206537109624502E-2</v>
      </c>
      <c r="CG145" s="47">
        <v>-2.6485329691077902E-2</v>
      </c>
      <c r="CH145" s="47"/>
      <c r="CI145" s="46">
        <f t="shared" si="277"/>
        <v>2.2023515013284753</v>
      </c>
      <c r="CJ145" s="46">
        <f t="shared" si="266"/>
        <v>2.1635515213589276</v>
      </c>
      <c r="CK145" s="46">
        <f t="shared" si="267"/>
        <v>4.6988743956295789</v>
      </c>
      <c r="CL145" s="46">
        <f t="shared" si="268"/>
        <v>-19.857186693135375</v>
      </c>
      <c r="CM145" s="52">
        <f t="shared" si="269"/>
        <v>8.3306960565447596</v>
      </c>
      <c r="CO145" s="50"/>
      <c r="CP145" s="47"/>
      <c r="CQ145" s="47"/>
      <c r="CR145" s="47">
        <v>1.02516194907227E-2</v>
      </c>
      <c r="CS145" s="47">
        <v>1.024828558058E-2</v>
      </c>
      <c r="CT145" s="48">
        <v>-2.6142846333542202E-4</v>
      </c>
      <c r="CU145" s="47">
        <v>2.8312872221409501E-2</v>
      </c>
      <c r="CV145" s="47">
        <v>-2.47211563291816E-2</v>
      </c>
      <c r="CW145" s="47"/>
      <c r="CX145" s="46">
        <f t="shared" si="278"/>
        <v>4.1912073437519846</v>
      </c>
      <c r="CY145" s="46">
        <f t="shared" si="270"/>
        <v>4.1911189687566113</v>
      </c>
      <c r="CZ145" s="46">
        <f t="shared" si="271"/>
        <v>4.3267273094941183</v>
      </c>
      <c r="DA145" s="46">
        <f t="shared" si="272"/>
        <v>11.622987389370362</v>
      </c>
      <c r="DB145" s="52">
        <f t="shared" si="273"/>
        <v>15.03401202970355</v>
      </c>
    </row>
    <row r="146" spans="33:106" x14ac:dyDescent="0.3">
      <c r="AG146" s="50"/>
      <c r="AH146" s="47"/>
      <c r="AI146" s="53"/>
      <c r="AJ146" s="46">
        <f>SQRT(AJ143*AJ143+AJ144*AJ144+AJ145*AJ145)</f>
        <v>1.6001655206269505E-2</v>
      </c>
      <c r="AK146" s="47"/>
      <c r="AL146" s="47"/>
      <c r="AM146" s="47"/>
      <c r="AN146" s="47"/>
      <c r="AO146" s="47"/>
      <c r="AP146" s="46">
        <f t="shared" si="274"/>
        <v>10.235629280810214</v>
      </c>
      <c r="AQ146" s="47"/>
      <c r="AR146" s="47"/>
      <c r="AS146" s="47"/>
      <c r="AT146" s="49"/>
      <c r="AV146" s="50"/>
      <c r="AW146" s="47"/>
      <c r="AX146" s="53"/>
      <c r="AY146" s="46">
        <f>SQRT(AY143*AY143+AY144*AY144+AY145*AY145)</f>
        <v>1.6262511065308703E-2</v>
      </c>
      <c r="AZ146" s="47"/>
      <c r="BA146" s="47"/>
      <c r="BB146" s="47"/>
      <c r="BC146" s="47"/>
      <c r="BD146" s="47"/>
      <c r="BE146" s="46">
        <f t="shared" si="275"/>
        <v>6.1624620153470815</v>
      </c>
      <c r="BF146" s="47"/>
      <c r="BG146" s="47"/>
      <c r="BH146" s="47"/>
      <c r="BI146" s="49"/>
      <c r="BK146" s="50"/>
      <c r="BL146" s="47"/>
      <c r="BM146" s="53"/>
      <c r="BN146" s="46">
        <f>SQRT(BN143*BN143+BN144*BN144+BN145*BN145)</f>
        <v>1.5805085197206688E-2</v>
      </c>
      <c r="BO146" s="47"/>
      <c r="BP146" s="47"/>
      <c r="BQ146" s="47"/>
      <c r="BR146" s="47"/>
      <c r="BS146" s="47"/>
      <c r="BT146" s="46">
        <f t="shared" si="276"/>
        <v>9.124228178302376</v>
      </c>
      <c r="BU146" s="47"/>
      <c r="BV146" s="47"/>
      <c r="BW146" s="47"/>
      <c r="BX146" s="49"/>
      <c r="BZ146" s="50"/>
      <c r="CA146" s="47"/>
      <c r="CB146" s="53"/>
      <c r="CC146" s="46">
        <f>SQRT(CC143*CC143+CC144*CC144+CC145*CC145)</f>
        <v>1.7256414092108183E-2</v>
      </c>
      <c r="CD146" s="47"/>
      <c r="CE146" s="47"/>
      <c r="CF146" s="47"/>
      <c r="CG146" s="47"/>
      <c r="CH146" s="47"/>
      <c r="CI146" s="46">
        <f t="shared" si="277"/>
        <v>4.5669247028862028</v>
      </c>
      <c r="CJ146" s="47"/>
      <c r="CK146" s="47"/>
      <c r="CL146" s="47"/>
      <c r="CM146" s="49"/>
      <c r="CO146" s="50"/>
      <c r="CP146" s="47"/>
      <c r="CQ146" s="53"/>
      <c r="CR146" s="46">
        <f>SQRT(CR143*CR143+CR144*CR144+CR145*CR145)</f>
        <v>1.6573367397352566E-2</v>
      </c>
      <c r="CS146" s="47"/>
      <c r="CT146" s="47"/>
      <c r="CU146" s="47"/>
      <c r="CV146" s="47"/>
      <c r="CW146" s="47"/>
      <c r="CX146" s="46">
        <f t="shared" si="278"/>
        <v>6.1384696413016817</v>
      </c>
      <c r="CY146" s="47"/>
      <c r="CZ146" s="47"/>
      <c r="DA146" s="47"/>
      <c r="DB146" s="49"/>
    </row>
    <row r="147" spans="33:106" x14ac:dyDescent="0.3">
      <c r="AG147" s="50"/>
      <c r="AH147" s="47"/>
      <c r="AI147" s="53" t="s">
        <v>21</v>
      </c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9"/>
      <c r="AV147" s="50"/>
      <c r="AW147" s="47"/>
      <c r="AX147" s="53" t="s">
        <v>21</v>
      </c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9"/>
      <c r="BK147" s="50"/>
      <c r="BL147" s="47"/>
      <c r="BM147" s="53" t="s">
        <v>21</v>
      </c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9"/>
      <c r="BZ147" s="50"/>
      <c r="CA147" s="47"/>
      <c r="CB147" s="53" t="s">
        <v>21</v>
      </c>
      <c r="CC147" s="47"/>
      <c r="CD147" s="47"/>
      <c r="CE147" s="47"/>
      <c r="CF147" s="47"/>
      <c r="CG147" s="47"/>
      <c r="CH147" s="47"/>
      <c r="CI147" s="47"/>
      <c r="CJ147" s="47"/>
      <c r="CK147" s="47"/>
      <c r="CL147" s="47"/>
      <c r="CM147" s="49"/>
      <c r="CO147" s="50"/>
      <c r="CP147" s="47"/>
      <c r="CQ147" s="53" t="s">
        <v>21</v>
      </c>
      <c r="CR147" s="47"/>
      <c r="CS147" s="47"/>
      <c r="CT147" s="47"/>
      <c r="CU147" s="47"/>
      <c r="CV147" s="47"/>
      <c r="CW147" s="47"/>
      <c r="CX147" s="47"/>
      <c r="CY147" s="47"/>
      <c r="CZ147" s="47"/>
      <c r="DA147" s="47"/>
      <c r="DB147" s="49"/>
    </row>
    <row r="148" spans="33:106" x14ac:dyDescent="0.3">
      <c r="AG148" s="50"/>
      <c r="AH148" s="47"/>
      <c r="AI148" s="47"/>
      <c r="AJ148" s="47">
        <v>1.0281824044182E-2</v>
      </c>
      <c r="AK148" s="47">
        <v>1.0259442926138999E-2</v>
      </c>
      <c r="AL148" s="48">
        <v>6.7803873105861203E-4</v>
      </c>
      <c r="AM148" s="47">
        <v>2.4637063634162602E-2</v>
      </c>
      <c r="AN148" s="47">
        <v>-2.8990151429542501E-2</v>
      </c>
      <c r="AO148" s="47"/>
      <c r="AP148" s="46">
        <f>-(AJ143-AJ148)/AJ148*100</f>
        <v>12.040910379378946</v>
      </c>
      <c r="AQ148" s="46">
        <f t="shared" ref="AQ148:AQ150" si="279">-(AK143-AK148)/AK148*100</f>
        <v>12.06985466639256</v>
      </c>
      <c r="AR148" s="46">
        <f t="shared" ref="AR148:AR150" si="280">-(AL143-AL148)/AL148*100</f>
        <v>5.6475880211627425</v>
      </c>
      <c r="AS148" s="46">
        <f t="shared" ref="AS148:AS150" si="281">-(AM143-AM148)/AM148*100</f>
        <v>-6.3745577849410759</v>
      </c>
      <c r="AT148" s="52">
        <f t="shared" ref="AT148:AT150" si="282">-(AN143-AN148)/AN148*100</f>
        <v>37.443761143975522</v>
      </c>
      <c r="AV148" s="50"/>
      <c r="AW148" s="47"/>
      <c r="AX148" s="47"/>
      <c r="AY148" s="47">
        <v>9.5562904776939801E-3</v>
      </c>
      <c r="AZ148" s="47">
        <v>9.4988087251649603E-3</v>
      </c>
      <c r="BA148" s="48">
        <v>-1.0465756049110001E-3</v>
      </c>
      <c r="BB148" s="47">
        <v>2.3726432566112701E-2</v>
      </c>
      <c r="BC148" s="47">
        <v>-2.8471950112810101E-2</v>
      </c>
      <c r="BD148" s="47"/>
      <c r="BE148" s="46">
        <f>-(AY143-AY148)/AY148*100</f>
        <v>1.230282405996421</v>
      </c>
      <c r="BF148" s="46">
        <f t="shared" ref="BF148:BF150" si="283">-(AZ143-AZ148)/AZ148*100</f>
        <v>1.2607793818392725</v>
      </c>
      <c r="BG148" s="46">
        <f t="shared" ref="BG148:BG150" si="284">-(BA143-BA148)/BA148*100</f>
        <v>-1.2503760529572716</v>
      </c>
      <c r="BH148" s="46">
        <f t="shared" ref="BH148:BH150" si="285">-(BB143-BB148)/BB148*100</f>
        <v>20.004794932337553</v>
      </c>
      <c r="BI148" s="52">
        <f t="shared" ref="BI148:BI150" si="286">-(BC143-BC148)/BC148*100</f>
        <v>1.4132131895463964</v>
      </c>
      <c r="BK148" s="50"/>
      <c r="BL148" s="47"/>
      <c r="BM148" s="47"/>
      <c r="BN148" s="47">
        <v>1.03847539546625E-2</v>
      </c>
      <c r="BO148" s="47">
        <v>1.0383571032107601E-2</v>
      </c>
      <c r="BP148" s="48">
        <v>-1.5673965693273201E-4</v>
      </c>
      <c r="BQ148" s="47">
        <v>3.4686870392537303E-2</v>
      </c>
      <c r="BR148" s="47">
        <v>-3.1763024375133002E-2</v>
      </c>
      <c r="BS148" s="47"/>
      <c r="BT148" s="46">
        <f>-(BN143-BN148)/BN148*100</f>
        <v>12.539944070853078</v>
      </c>
      <c r="BU148" s="46">
        <f t="shared" ref="BU148:BU150" si="287">-(BO143-BO148)/BO148*100</f>
        <v>12.532956989780283</v>
      </c>
      <c r="BV148" s="46">
        <f t="shared" ref="BV148:BV150" si="288">-(BP143-BP148)/BP148*100</f>
        <v>52.195566550945436</v>
      </c>
      <c r="BW148" s="46">
        <f t="shared" ref="BW148:BW150" si="289">-(BQ143-BQ148)/BQ148*100</f>
        <v>23.54417409327575</v>
      </c>
      <c r="BX148" s="52">
        <f t="shared" ref="BX148:BX150" si="290">-(BR143-BR148)/BR148*100</f>
        <v>21.40622871146234</v>
      </c>
      <c r="BZ148" s="50"/>
      <c r="CA148" s="47"/>
      <c r="CB148" s="47"/>
      <c r="CC148" s="47">
        <v>9.9854613066730699E-3</v>
      </c>
      <c r="CD148" s="47">
        <v>9.9642896795746703E-3</v>
      </c>
      <c r="CE148" s="48">
        <v>6.4989898337090499E-4</v>
      </c>
      <c r="CF148" s="47">
        <v>3.7015648944714097E-2</v>
      </c>
      <c r="CG148" s="47">
        <v>-2.3915288851503999E-2</v>
      </c>
      <c r="CH148" s="47"/>
      <c r="CI148" s="46">
        <f>-(CC143-CC148)/CC148*100</f>
        <v>2.978665548355103</v>
      </c>
      <c r="CJ148" s="46">
        <f t="shared" ref="CJ148:CJ150" si="291">-(CD143-CD148)/CD148*100</f>
        <v>2.9498255855057272</v>
      </c>
      <c r="CK148" s="46">
        <f t="shared" ref="CK148:CK150" si="292">-(CE143-CE148)/CE148*100</f>
        <v>10.014236760598637</v>
      </c>
      <c r="CL148" s="46">
        <f t="shared" ref="CL148:CL150" si="293">-(CF143-CF148)/CF148*100</f>
        <v>9.6652957118767251</v>
      </c>
      <c r="CM148" s="52">
        <f t="shared" ref="CM148:CM150" si="294">-(CG143-CG148)/CG148*100</f>
        <v>-7.9482231436956301</v>
      </c>
      <c r="CO148" s="50"/>
      <c r="CP148" s="47"/>
      <c r="CQ148" s="47"/>
      <c r="CR148" s="47">
        <v>1.00140868678496E-2</v>
      </c>
      <c r="CS148" s="47">
        <v>1.0013901170767101E-2</v>
      </c>
      <c r="CT148" s="48">
        <v>-6.09847435620164E-5</v>
      </c>
      <c r="CU148" s="47">
        <v>2.7795916797191501E-2</v>
      </c>
      <c r="CV148" s="47">
        <v>-2.7936860540014999E-2</v>
      </c>
      <c r="CW148" s="47"/>
      <c r="CX148" s="46">
        <f>-(CR143-CR148)/CR148*100</f>
        <v>9.0811551811194864</v>
      </c>
      <c r="CY148" s="46">
        <f t="shared" ref="CY148:CY150" si="295">-(CS143-CS148)/CS148*100</f>
        <v>9.0804993776055412</v>
      </c>
      <c r="CZ148" s="46">
        <f t="shared" ref="CZ148:CZ150" si="296">-(CT143-CT148)/CT148*100</f>
        <v>28.930159577354381</v>
      </c>
      <c r="DA148" s="46">
        <f t="shared" ref="DA148:DA150" si="297">-(CU143-CU148)/CU148*100</f>
        <v>13.591364872742083</v>
      </c>
      <c r="DB148" s="52">
        <f t="shared" ref="DB148:DB150" si="298">-(CV143-CV148)/CV148*100</f>
        <v>12.42762886998266</v>
      </c>
    </row>
    <row r="149" spans="33:106" x14ac:dyDescent="0.3">
      <c r="AG149" s="50"/>
      <c r="AH149" s="47"/>
      <c r="AI149" s="47"/>
      <c r="AJ149" s="47">
        <v>1.00276874689762E-2</v>
      </c>
      <c r="AK149" s="47">
        <v>1.00144076270495E-2</v>
      </c>
      <c r="AL149" s="47">
        <v>5.1590295090867E-4</v>
      </c>
      <c r="AM149" s="47">
        <v>2.3420906721469799E-2</v>
      </c>
      <c r="AN149" s="47">
        <v>-2.5478460547773401E-2</v>
      </c>
      <c r="AO149" s="47"/>
      <c r="AP149" s="46">
        <f t="shared" ref="AP149:AP151" si="299">-(AJ144-AJ149)/AJ149*100</f>
        <v>12.369278031213275</v>
      </c>
      <c r="AQ149" s="46">
        <f t="shared" si="279"/>
        <v>12.416875652174143</v>
      </c>
      <c r="AR149" s="46">
        <f t="shared" si="280"/>
        <v>-4.0268810476200976</v>
      </c>
      <c r="AS149" s="46">
        <f t="shared" si="281"/>
        <v>-13.243834350554737</v>
      </c>
      <c r="AT149" s="52">
        <f t="shared" si="282"/>
        <v>20.094910327107009</v>
      </c>
      <c r="AV149" s="50"/>
      <c r="AW149" s="47"/>
      <c r="AX149" s="47"/>
      <c r="AY149" s="47">
        <v>9.7319532083129292E-3</v>
      </c>
      <c r="AZ149" s="47">
        <v>9.7308729046452803E-3</v>
      </c>
      <c r="BA149" s="48">
        <v>-1.45002629054711E-4</v>
      </c>
      <c r="BB149" s="47">
        <v>2.65017564990363E-2</v>
      </c>
      <c r="BC149" s="47">
        <v>-2.54545211237295E-2</v>
      </c>
      <c r="BD149" s="47"/>
      <c r="BE149" s="46">
        <f t="shared" ref="BE149:BE151" si="300">-(AY144-AY149)/AY149*100</f>
        <v>7.5534662541670974</v>
      </c>
      <c r="BF149" s="46">
        <f t="shared" si="283"/>
        <v>7.5564268573329443</v>
      </c>
      <c r="BG149" s="46">
        <f t="shared" si="284"/>
        <v>-4.9358139653140922</v>
      </c>
      <c r="BH149" s="46">
        <f t="shared" si="285"/>
        <v>-2.5190956621527252</v>
      </c>
      <c r="BI149" s="52">
        <f t="shared" si="286"/>
        <v>-5.3096102777414078</v>
      </c>
      <c r="BK149" s="50"/>
      <c r="BL149" s="47"/>
      <c r="BM149" s="47"/>
      <c r="BN149" s="47">
        <v>9.7483323449305496E-3</v>
      </c>
      <c r="BO149" s="47">
        <v>9.7097184072897202E-3</v>
      </c>
      <c r="BP149" s="48">
        <v>-8.6680560586475605E-4</v>
      </c>
      <c r="BQ149" s="47">
        <v>2.4397038193253801E-2</v>
      </c>
      <c r="BR149" s="47">
        <v>-2.51932558087259E-2</v>
      </c>
      <c r="BS149" s="47"/>
      <c r="BT149" s="46">
        <f t="shared" ref="BT149:BT150" si="301">-(BN144-BN149)/BN149*100</f>
        <v>4.6817701558040214</v>
      </c>
      <c r="BU149" s="46">
        <f t="shared" si="287"/>
        <v>4.6964911389826538</v>
      </c>
      <c r="BV149" s="46">
        <f t="shared" si="288"/>
        <v>2.8523004216568983</v>
      </c>
      <c r="BW149" s="46">
        <f t="shared" si="289"/>
        <v>-22.972489419856984</v>
      </c>
      <c r="BX149" s="52">
        <f t="shared" si="290"/>
        <v>-7.9281094103815732</v>
      </c>
      <c r="BZ149" s="50"/>
      <c r="CA149" s="47"/>
      <c r="CB149" s="47"/>
      <c r="CC149" s="47">
        <v>1.04194801991866E-2</v>
      </c>
      <c r="CD149" s="47">
        <v>1.03871807953132E-2</v>
      </c>
      <c r="CE149" s="48">
        <v>8.1978213369022905E-4</v>
      </c>
      <c r="CF149" s="47">
        <v>2.8129456803524799E-2</v>
      </c>
      <c r="CG149" s="47">
        <v>-2.4969491506921598E-2</v>
      </c>
      <c r="CH149" s="47"/>
      <c r="CI149" s="46">
        <f t="shared" ref="CI149:CI150" si="302">-(CC144-CC149)/CC149*100</f>
        <v>8.8008647206270023</v>
      </c>
      <c r="CJ149" s="46">
        <f t="shared" si="291"/>
        <v>8.9420424571013157</v>
      </c>
      <c r="CK149" s="46">
        <f t="shared" si="292"/>
        <v>-11.57161220084682</v>
      </c>
      <c r="CL149" s="46">
        <f t="shared" si="293"/>
        <v>21.961079331619427</v>
      </c>
      <c r="CM149" s="52">
        <f t="shared" si="294"/>
        <v>-11.848504699623925</v>
      </c>
      <c r="CO149" s="50"/>
      <c r="CP149" s="47"/>
      <c r="CQ149" s="47"/>
      <c r="CR149" s="47">
        <v>9.8538930851933305E-3</v>
      </c>
      <c r="CS149" s="47">
        <v>9.8522678115687094E-3</v>
      </c>
      <c r="CT149" s="48">
        <v>-1.7896341399289601E-4</v>
      </c>
      <c r="CU149" s="47">
        <v>2.5427382138340698E-2</v>
      </c>
      <c r="CV149" s="47">
        <v>-2.6173186767689299E-2</v>
      </c>
      <c r="CW149" s="47"/>
      <c r="CX149" s="46">
        <f t="shared" ref="CX149:CX150" si="303">-(CR144-CR149)/CR149*100</f>
        <v>5.5145144869043339</v>
      </c>
      <c r="CY149" s="46">
        <f t="shared" si="295"/>
        <v>5.5142512801242658</v>
      </c>
      <c r="CZ149" s="46">
        <f t="shared" si="296"/>
        <v>6.3156142242322675</v>
      </c>
      <c r="DA149" s="46">
        <f t="shared" si="297"/>
        <v>12.21017769561708</v>
      </c>
      <c r="DB149" s="52">
        <f t="shared" si="298"/>
        <v>-2.5430092924483572</v>
      </c>
    </row>
    <row r="150" spans="33:106" ht="14.5" thickBot="1" x14ac:dyDescent="0.35">
      <c r="AG150" s="55"/>
      <c r="AH150" s="56"/>
      <c r="AI150" s="56"/>
      <c r="AJ150" s="56">
        <v>1.05670815985643E-2</v>
      </c>
      <c r="AK150" s="56">
        <v>1.0561697786179901E-2</v>
      </c>
      <c r="AL150" s="56">
        <v>3.3727345599492701E-4</v>
      </c>
      <c r="AM150" s="56">
        <v>2.93104565678378E-2</v>
      </c>
      <c r="AN150" s="56">
        <v>-2.99576320481677E-2</v>
      </c>
      <c r="AO150" s="56"/>
      <c r="AP150" s="57">
        <f t="shared" si="299"/>
        <v>6.7749866310818394</v>
      </c>
      <c r="AQ150" s="57">
        <f t="shared" si="279"/>
        <v>6.797439690145592</v>
      </c>
      <c r="AR150" s="57">
        <f t="shared" si="280"/>
        <v>-13.117960476127562</v>
      </c>
      <c r="AS150" s="57">
        <f t="shared" si="281"/>
        <v>-7.3846586612648215</v>
      </c>
      <c r="AT150" s="58">
        <f t="shared" si="282"/>
        <v>15.596200376043301</v>
      </c>
      <c r="AV150" s="55"/>
      <c r="AW150" s="56"/>
      <c r="AX150" s="56"/>
      <c r="AY150" s="56">
        <v>1.0698319668222701E-2</v>
      </c>
      <c r="AZ150" s="56">
        <v>1.06976821698836E-2</v>
      </c>
      <c r="BA150" s="56">
        <v>1.16790049386074E-4</v>
      </c>
      <c r="BB150" s="56">
        <v>2.4736138725608599E-2</v>
      </c>
      <c r="BC150" s="56">
        <v>-2.6364497637223899E-2</v>
      </c>
      <c r="BD150" s="56"/>
      <c r="BE150" s="57">
        <f t="shared" si="300"/>
        <v>9.1647889279218582</v>
      </c>
      <c r="BF150" s="57">
        <f t="shared" si="283"/>
        <v>9.1745442071386449</v>
      </c>
      <c r="BG150" s="57">
        <f t="shared" si="284"/>
        <v>-52.051224579728327</v>
      </c>
      <c r="BH150" s="57">
        <f t="shared" si="285"/>
        <v>-12.777305489098067</v>
      </c>
      <c r="BI150" s="58">
        <f t="shared" si="286"/>
        <v>7.8170394056243788</v>
      </c>
      <c r="BK150" s="55"/>
      <c r="BL150" s="56"/>
      <c r="BM150" s="56"/>
      <c r="BN150" s="56">
        <v>9.9876480244123194E-3</v>
      </c>
      <c r="BO150" s="56">
        <v>9.97145648124057E-3</v>
      </c>
      <c r="BP150" s="56">
        <v>5.6847928922067897E-4</v>
      </c>
      <c r="BQ150" s="56">
        <v>2.3090341665773801E-2</v>
      </c>
      <c r="BR150" s="56">
        <v>-2.4149781774557198E-2</v>
      </c>
      <c r="BS150" s="56"/>
      <c r="BT150" s="57">
        <f t="shared" si="301"/>
        <v>9.9061668008826853</v>
      </c>
      <c r="BU150" s="57">
        <f t="shared" si="287"/>
        <v>9.9693728154581756</v>
      </c>
      <c r="BV150" s="57">
        <f t="shared" si="288"/>
        <v>-7.7948435998454562</v>
      </c>
      <c r="BW150" s="57">
        <f t="shared" si="289"/>
        <v>-3.6131111229238808</v>
      </c>
      <c r="BX150" s="58">
        <f t="shared" si="290"/>
        <v>8.3334503745485655</v>
      </c>
      <c r="BZ150" s="55"/>
      <c r="CA150" s="56"/>
      <c r="CB150" s="56"/>
      <c r="CC150" s="56">
        <v>1.0902612198236201E-2</v>
      </c>
      <c r="CD150" s="56">
        <v>1.0817746798577201E-2</v>
      </c>
      <c r="CE150" s="56">
        <v>-1.3576844062598099E-3</v>
      </c>
      <c r="CF150" s="56">
        <v>2.4378181101699401E-2</v>
      </c>
      <c r="CG150" s="56">
        <v>-2.8904700628232902E-2</v>
      </c>
      <c r="CH150" s="56"/>
      <c r="CI150" s="57">
        <f t="shared" si="302"/>
        <v>2.2281503095249184</v>
      </c>
      <c r="CJ150" s="57">
        <f t="shared" si="291"/>
        <v>2.1890758828145898</v>
      </c>
      <c r="CK150" s="57">
        <f t="shared" si="292"/>
        <v>4.7416211748646084</v>
      </c>
      <c r="CL150" s="57">
        <f t="shared" si="293"/>
        <v>-19.806055208887248</v>
      </c>
      <c r="CM150" s="58">
        <f t="shared" si="294"/>
        <v>8.3701643143532838</v>
      </c>
      <c r="CO150" s="55"/>
      <c r="CP150" s="56"/>
      <c r="CQ150" s="56"/>
      <c r="CR150" s="56">
        <v>1.0702906548704601E-2</v>
      </c>
      <c r="CS150" s="56">
        <v>1.06994208188383E-2</v>
      </c>
      <c r="CT150" s="56">
        <v>-2.73135006386884E-4</v>
      </c>
      <c r="CU150" s="56">
        <v>3.2056930183398599E-2</v>
      </c>
      <c r="CV150" s="56">
        <v>-2.9108217280392701E-2</v>
      </c>
      <c r="CW150" s="56"/>
      <c r="CX150" s="57">
        <f t="shared" si="303"/>
        <v>4.2164906880974389</v>
      </c>
      <c r="CY150" s="57">
        <f t="shared" si="295"/>
        <v>4.2164454122973991</v>
      </c>
      <c r="CZ150" s="57">
        <f t="shared" si="296"/>
        <v>4.2859914612629932</v>
      </c>
      <c r="DA150" s="57">
        <f t="shared" si="297"/>
        <v>11.679402676953899</v>
      </c>
      <c r="DB150" s="58">
        <f t="shared" si="298"/>
        <v>15.071554911630489</v>
      </c>
    </row>
    <row r="151" spans="33:106" ht="14.5" thickBot="1" x14ac:dyDescent="0.35">
      <c r="AJ151" s="46">
        <f>SQRT(AJ148*AJ148+AJ149*AJ149+AJ150*AJ150)</f>
        <v>1.783069362536684E-2</v>
      </c>
      <c r="AP151" s="57">
        <f t="shared" si="299"/>
        <v>10.25780857170499</v>
      </c>
      <c r="AY151" s="46">
        <f>SQRT(AY148*AY148+AY149*AY149+AY150*AY150)</f>
        <v>1.7334579448787836E-2</v>
      </c>
      <c r="BE151" s="57">
        <f t="shared" si="300"/>
        <v>6.1845652883958477</v>
      </c>
    </row>
    <row r="152" spans="33:106" ht="14.5" thickBot="1" x14ac:dyDescent="0.35">
      <c r="BK152" s="80"/>
      <c r="BL152" s="80"/>
      <c r="BM152" s="81" t="s">
        <v>0</v>
      </c>
      <c r="BN152" s="81" t="s">
        <v>9</v>
      </c>
      <c r="BO152" s="81" t="s">
        <v>10</v>
      </c>
      <c r="BP152" s="81" t="s">
        <v>11</v>
      </c>
      <c r="BQ152" s="81" t="s">
        <v>12</v>
      </c>
      <c r="BR152" s="81" t="s">
        <v>13</v>
      </c>
      <c r="BS152" s="80"/>
      <c r="BT152" s="81" t="s">
        <v>9</v>
      </c>
      <c r="BU152" s="81" t="s">
        <v>10</v>
      </c>
      <c r="BV152" s="81" t="s">
        <v>11</v>
      </c>
      <c r="BW152" s="81" t="s">
        <v>12</v>
      </c>
      <c r="BX152" s="81" t="s">
        <v>13</v>
      </c>
      <c r="BY152" s="80"/>
      <c r="BZ152" s="82" t="s">
        <v>23</v>
      </c>
      <c r="CA152" s="82" t="s">
        <v>24</v>
      </c>
      <c r="CB152" s="82" t="s">
        <v>25</v>
      </c>
      <c r="CC152" s="82" t="s">
        <v>26</v>
      </c>
      <c r="CD152" s="82" t="s">
        <v>27</v>
      </c>
      <c r="CO152" s="40" t="s">
        <v>22</v>
      </c>
      <c r="CP152" s="41">
        <v>996</v>
      </c>
      <c r="CQ152" s="42" t="s">
        <v>0</v>
      </c>
      <c r="CR152" s="42" t="s">
        <v>9</v>
      </c>
      <c r="CS152" s="42" t="s">
        <v>10</v>
      </c>
      <c r="CT152" s="42" t="s">
        <v>11</v>
      </c>
      <c r="CU152" s="42" t="s">
        <v>12</v>
      </c>
      <c r="CV152" s="42" t="s">
        <v>13</v>
      </c>
      <c r="CW152" s="43"/>
      <c r="CX152" s="43"/>
      <c r="CY152" s="43"/>
      <c r="CZ152" s="43"/>
      <c r="DA152" s="43"/>
      <c r="DB152" s="44"/>
    </row>
    <row r="153" spans="33:106" x14ac:dyDescent="0.3">
      <c r="AG153" s="40" t="s">
        <v>22</v>
      </c>
      <c r="AH153" s="41">
        <v>999</v>
      </c>
      <c r="AI153" s="42" t="s">
        <v>0</v>
      </c>
      <c r="AJ153" s="42" t="s">
        <v>9</v>
      </c>
      <c r="AK153" s="42" t="s">
        <v>10</v>
      </c>
      <c r="AL153" s="42" t="s">
        <v>11</v>
      </c>
      <c r="AM153" s="42" t="s">
        <v>12</v>
      </c>
      <c r="AN153" s="42" t="s">
        <v>13</v>
      </c>
      <c r="AO153" s="43"/>
      <c r="AP153" s="43"/>
      <c r="AQ153" s="43"/>
      <c r="AR153" s="43"/>
      <c r="AS153" s="43"/>
      <c r="AT153" s="44"/>
      <c r="AV153" s="40" t="s">
        <v>22</v>
      </c>
      <c r="AW153" s="41">
        <v>1001</v>
      </c>
      <c r="AX153" s="42" t="s">
        <v>0</v>
      </c>
      <c r="AY153" s="42" t="s">
        <v>9</v>
      </c>
      <c r="AZ153" s="42" t="s">
        <v>10</v>
      </c>
      <c r="BA153" s="42" t="s">
        <v>11</v>
      </c>
      <c r="BB153" s="42" t="s">
        <v>12</v>
      </c>
      <c r="BC153" s="42" t="s">
        <v>13</v>
      </c>
      <c r="BD153" s="43"/>
      <c r="BE153" s="43"/>
      <c r="BF153" s="43"/>
      <c r="BG153" s="43"/>
      <c r="BH153" s="43"/>
      <c r="BI153" s="44"/>
      <c r="BK153" s="83" t="s">
        <v>22</v>
      </c>
      <c r="BL153" s="80">
        <v>998</v>
      </c>
      <c r="BM153" s="80"/>
      <c r="BN153" s="80">
        <v>1.0383157134371501E-2</v>
      </c>
      <c r="BO153" s="80">
        <v>1.0382628063708699E-2</v>
      </c>
      <c r="BP153" s="80">
        <v>-1.04816829456356E-4</v>
      </c>
      <c r="BQ153" s="80">
        <v>3.4664876470288201E-2</v>
      </c>
      <c r="BR153" s="80">
        <v>-3.1746131156219097E-2</v>
      </c>
      <c r="BS153" s="80"/>
      <c r="BT153" s="80">
        <f>BN153*100</f>
        <v>1.0383157134371501</v>
      </c>
      <c r="BU153" s="80">
        <f t="shared" ref="BU153:BV153" si="304">BO153*100</f>
        <v>1.0382628063708699</v>
      </c>
      <c r="BV153" s="80">
        <f t="shared" si="304"/>
        <v>-1.04816829456356E-2</v>
      </c>
      <c r="BW153" s="80">
        <f t="shared" ref="BW153:BX155" si="305">BQ153*100</f>
        <v>3.4664876470288202</v>
      </c>
      <c r="BX153" s="80">
        <f t="shared" si="305"/>
        <v>-3.1746131156219097</v>
      </c>
      <c r="BY153" s="80"/>
      <c r="BZ153" s="84">
        <v>-3.1746131156219097</v>
      </c>
      <c r="CA153" s="84">
        <v>3.4664876470288202</v>
      </c>
      <c r="CB153" s="84">
        <v>-1.04816829456356E-2</v>
      </c>
      <c r="CC153" s="84">
        <v>1.0382628063708699</v>
      </c>
      <c r="CD153" s="84">
        <v>1.0383157134371501</v>
      </c>
      <c r="CO153" s="45" t="s">
        <v>8</v>
      </c>
      <c r="CP153" s="46">
        <v>6</v>
      </c>
      <c r="CQ153" s="47"/>
      <c r="CR153" s="47">
        <v>1.00106051283941E-2</v>
      </c>
      <c r="CS153" s="47">
        <v>1.00106002112079E-2</v>
      </c>
      <c r="CT153" s="48">
        <v>-9.9220962285910296E-6</v>
      </c>
      <c r="CU153" s="47">
        <v>2.7782693202793401E-2</v>
      </c>
      <c r="CV153" s="47">
        <v>-2.7925819931760201E-2</v>
      </c>
      <c r="CW153" s="47"/>
      <c r="CX153" s="47"/>
      <c r="CY153" s="47"/>
      <c r="CZ153" s="47"/>
      <c r="DA153" s="47"/>
      <c r="DB153" s="49"/>
    </row>
    <row r="154" spans="33:106" x14ac:dyDescent="0.3">
      <c r="AG154" s="45" t="s">
        <v>8</v>
      </c>
      <c r="AH154" s="46">
        <v>6</v>
      </c>
      <c r="AI154" s="47"/>
      <c r="AJ154" s="47">
        <v>1.02545536455991E-2</v>
      </c>
      <c r="AK154" s="47">
        <v>1.0231466666181299E-2</v>
      </c>
      <c r="AL154" s="48">
        <v>6.8772111301844201E-4</v>
      </c>
      <c r="AM154" s="47">
        <v>2.46295369379032E-2</v>
      </c>
      <c r="AN154" s="47">
        <v>-2.8971679391347201E-2</v>
      </c>
      <c r="AO154" s="47"/>
      <c r="AP154" s="47"/>
      <c r="AQ154" s="47"/>
      <c r="AR154" s="47"/>
      <c r="AS154" s="47"/>
      <c r="AT154" s="49"/>
      <c r="AV154" s="45" t="s">
        <v>8</v>
      </c>
      <c r="AW154" s="46">
        <v>6</v>
      </c>
      <c r="AX154" s="47"/>
      <c r="AY154" s="47">
        <v>9.5516521792268095E-3</v>
      </c>
      <c r="AZ154" s="47">
        <v>9.4997908582452901E-3</v>
      </c>
      <c r="BA154" s="48">
        <v>-9.9399849221587597E-4</v>
      </c>
      <c r="BB154" s="47">
        <v>2.37183850753219E-2</v>
      </c>
      <c r="BC154" s="47">
        <v>-2.8459202980756999E-2</v>
      </c>
      <c r="BD154" s="47"/>
      <c r="BE154" s="47"/>
      <c r="BF154" s="47"/>
      <c r="BG154" s="47"/>
      <c r="BH154" s="47"/>
      <c r="BI154" s="49"/>
      <c r="BK154" s="85" t="s">
        <v>8</v>
      </c>
      <c r="BL154" s="86">
        <v>8</v>
      </c>
      <c r="BM154" s="80"/>
      <c r="BN154" s="80">
        <v>9.7691172647522695E-3</v>
      </c>
      <c r="BO154" s="80">
        <v>9.7287987986942794E-3</v>
      </c>
      <c r="BP154" s="80">
        <v>-8.8663750597725902E-4</v>
      </c>
      <c r="BQ154" s="80">
        <v>2.43873317064855E-2</v>
      </c>
      <c r="BR154" s="80">
        <v>-2.5180322124960901E-2</v>
      </c>
      <c r="BS154" s="80"/>
      <c r="BT154" s="80">
        <f t="shared" ref="BT154:BT155" si="306">BN154*100</f>
        <v>0.97691172647522695</v>
      </c>
      <c r="BU154" s="80">
        <f t="shared" ref="BU154:BU155" si="307">BO154*100</f>
        <v>0.97287987986942792</v>
      </c>
      <c r="BV154" s="80">
        <f t="shared" ref="BV154:BV155" si="308">BP154*100</f>
        <v>-8.8663750597725896E-2</v>
      </c>
      <c r="BW154" s="80">
        <f t="shared" si="305"/>
        <v>2.43873317064855</v>
      </c>
      <c r="BX154" s="80">
        <f t="shared" si="305"/>
        <v>-2.5180322124960899</v>
      </c>
      <c r="BY154" s="80"/>
      <c r="BZ154" s="84">
        <v>-2.5180322124960899</v>
      </c>
      <c r="CA154" s="84">
        <v>2.43873317064855</v>
      </c>
      <c r="CB154" s="84">
        <v>-8.8663750597725896E-2</v>
      </c>
      <c r="CC154" s="84">
        <v>0.97287987986942792</v>
      </c>
      <c r="CD154" s="84">
        <v>0.97691172647522695</v>
      </c>
      <c r="CO154" s="45" t="s">
        <v>6</v>
      </c>
      <c r="CP154" s="46">
        <v>0.01</v>
      </c>
      <c r="CQ154" s="47"/>
      <c r="CR154" s="47">
        <v>9.8600092298511306E-3</v>
      </c>
      <c r="CS154" s="47">
        <v>9.8592871839639704E-3</v>
      </c>
      <c r="CT154" s="48">
        <v>-1.19324083375205E-4</v>
      </c>
      <c r="CU154" s="47">
        <v>2.5418011986429699E-2</v>
      </c>
      <c r="CV154" s="47">
        <v>-2.6162476729916E-2</v>
      </c>
      <c r="CW154" s="47"/>
      <c r="CX154" s="47"/>
      <c r="CY154" s="47"/>
      <c r="CZ154" s="47"/>
      <c r="DA154" s="47"/>
      <c r="DB154" s="49"/>
    </row>
    <row r="155" spans="33:106" x14ac:dyDescent="0.3">
      <c r="AG155" s="45" t="s">
        <v>6</v>
      </c>
      <c r="AH155" s="46">
        <v>0.01</v>
      </c>
      <c r="AI155" s="47"/>
      <c r="AJ155" s="47">
        <v>1.0158410156326399E-2</v>
      </c>
      <c r="AK155" s="47">
        <v>1.01511284179726E-2</v>
      </c>
      <c r="AL155" s="47">
        <v>3.8456305852799499E-4</v>
      </c>
      <c r="AM155" s="47">
        <v>2.3410937588858399E-2</v>
      </c>
      <c r="AN155" s="47">
        <v>-2.54682607689392E-2</v>
      </c>
      <c r="AO155" s="47"/>
      <c r="AP155" s="47"/>
      <c r="AQ155" s="47"/>
      <c r="AR155" s="47"/>
      <c r="AS155" s="47"/>
      <c r="AT155" s="49"/>
      <c r="AV155" s="45" t="s">
        <v>6</v>
      </c>
      <c r="AW155" s="46">
        <v>0.01</v>
      </c>
      <c r="AX155" s="47"/>
      <c r="AY155" s="47">
        <v>9.7620328383766497E-3</v>
      </c>
      <c r="AZ155" s="47">
        <v>9.7617936095923501E-3</v>
      </c>
      <c r="BA155" s="48">
        <v>-6.83422363277667E-5</v>
      </c>
      <c r="BB155" s="47">
        <v>2.64904134112081E-2</v>
      </c>
      <c r="BC155" s="47">
        <v>-2.5446255845759901E-2</v>
      </c>
      <c r="BD155" s="47"/>
      <c r="BE155" s="47"/>
      <c r="BF155" s="47"/>
      <c r="BG155" s="47"/>
      <c r="BH155" s="47"/>
      <c r="BI155" s="49"/>
      <c r="BK155" s="85" t="s">
        <v>6</v>
      </c>
      <c r="BL155" s="86">
        <v>0.01</v>
      </c>
      <c r="BM155" s="80"/>
      <c r="BN155" s="80">
        <v>1.0011426009751899E-2</v>
      </c>
      <c r="BO155" s="80">
        <v>9.9950818640263499E-3</v>
      </c>
      <c r="BP155" s="80">
        <v>5.7182976500815702E-4</v>
      </c>
      <c r="BQ155" s="80">
        <v>2.30821289866859E-2</v>
      </c>
      <c r="BR155" s="80">
        <v>-2.4141982592123599E-2</v>
      </c>
      <c r="BS155" s="80"/>
      <c r="BT155" s="80">
        <f t="shared" si="306"/>
        <v>1.00114260097519</v>
      </c>
      <c r="BU155" s="80">
        <f t="shared" si="307"/>
        <v>0.99950818640263495</v>
      </c>
      <c r="BV155" s="80">
        <f t="shared" si="308"/>
        <v>5.7182976500815705E-2</v>
      </c>
      <c r="BW155" s="80">
        <f t="shared" si="305"/>
        <v>2.3082128986685899</v>
      </c>
      <c r="BX155" s="80">
        <f t="shared" si="305"/>
        <v>-2.4141982592123599</v>
      </c>
      <c r="BY155" s="80"/>
      <c r="BZ155" s="84">
        <v>-2.4141982592123599</v>
      </c>
      <c r="CA155" s="84">
        <v>2.3082128986685899</v>
      </c>
      <c r="CB155" s="84">
        <v>5.7182976500815705E-2</v>
      </c>
      <c r="CC155" s="84">
        <v>0.99950818640263495</v>
      </c>
      <c r="CD155" s="84">
        <v>1.00114260097519</v>
      </c>
      <c r="CO155" s="45" t="s">
        <v>7</v>
      </c>
      <c r="CP155" s="46">
        <v>0.01</v>
      </c>
      <c r="CQ155" s="47"/>
      <c r="CR155" s="47">
        <v>1.06768629703432E-2</v>
      </c>
      <c r="CS155" s="47">
        <v>1.0673939122369599E-2</v>
      </c>
      <c r="CT155" s="47">
        <v>-2.4985295562413501E-4</v>
      </c>
      <c r="CU155" s="47">
        <v>3.2036466706732901E-2</v>
      </c>
      <c r="CV155" s="47">
        <v>-2.9095355588431401E-2</v>
      </c>
      <c r="CW155" s="47"/>
      <c r="CX155" s="47"/>
      <c r="CY155" s="47"/>
      <c r="CZ155" s="47"/>
      <c r="DA155" s="47"/>
      <c r="DB155" s="49"/>
    </row>
    <row r="156" spans="33:106" ht="14.5" x14ac:dyDescent="0.3">
      <c r="AG156" s="45" t="s">
        <v>7</v>
      </c>
      <c r="AH156" s="46">
        <v>0.01</v>
      </c>
      <c r="AI156" s="47"/>
      <c r="AJ156" s="47">
        <v>1.054692133005E-2</v>
      </c>
      <c r="AK156" s="47">
        <v>1.05425718808198E-2</v>
      </c>
      <c r="AL156" s="47">
        <v>3.0286577887177999E-4</v>
      </c>
      <c r="AM156" s="47">
        <v>2.9297118041988202E-2</v>
      </c>
      <c r="AN156" s="47">
        <v>-2.9941044036872599E-2</v>
      </c>
      <c r="AO156" s="47"/>
      <c r="AP156" s="47"/>
      <c r="AQ156" s="47"/>
      <c r="AR156" s="47"/>
      <c r="AS156" s="47"/>
      <c r="AT156" s="49"/>
      <c r="AV156" s="45" t="s">
        <v>7</v>
      </c>
      <c r="AW156" s="46">
        <v>0.01</v>
      </c>
      <c r="AX156" s="47"/>
      <c r="AY156" s="47">
        <v>1.07435724055419E-2</v>
      </c>
      <c r="AZ156" s="47">
        <v>1.0741573472982199E-2</v>
      </c>
      <c r="BA156" s="47">
        <v>2.0723744267426799E-4</v>
      </c>
      <c r="BB156" s="47">
        <v>2.4725778769355701E-2</v>
      </c>
      <c r="BC156" s="47">
        <v>-2.6355051710710401E-2</v>
      </c>
      <c r="BD156" s="47"/>
      <c r="BE156" s="47"/>
      <c r="BF156" s="47"/>
      <c r="BG156" s="47"/>
      <c r="BH156" s="47"/>
      <c r="BI156" s="49"/>
      <c r="BK156" s="85" t="s">
        <v>7</v>
      </c>
      <c r="BL156" s="86">
        <v>0.01</v>
      </c>
      <c r="BM156" s="80"/>
      <c r="BN156" s="86">
        <f>SQRT(BN153*BN153+BN154*BN154+BN155*BN155)</f>
        <v>1.7420512476912599E-2</v>
      </c>
      <c r="BO156" s="80"/>
      <c r="BP156" s="80"/>
      <c r="BQ156" s="80"/>
      <c r="BR156" s="80"/>
      <c r="BS156" s="80"/>
      <c r="BT156" s="80"/>
      <c r="BU156" s="80"/>
      <c r="BV156" s="80"/>
      <c r="BW156" s="80"/>
      <c r="BX156" s="80"/>
      <c r="BY156" s="80"/>
      <c r="BZ156" s="80"/>
      <c r="CA156" s="80"/>
      <c r="CB156" s="80"/>
      <c r="CC156" s="80"/>
      <c r="CD156" s="80"/>
      <c r="CO156" s="50"/>
      <c r="CP156" s="47"/>
      <c r="CQ156" s="46"/>
      <c r="CR156" s="46">
        <f>SQRT(CR153*CR153+CR154*CR154+CR155*CR155)</f>
        <v>1.7647305741581788E-2</v>
      </c>
      <c r="CS156" s="46"/>
      <c r="CT156" s="46"/>
      <c r="CU156" s="47"/>
      <c r="CV156" s="47"/>
      <c r="CW156" s="47"/>
      <c r="CX156" s="51" t="s">
        <v>20</v>
      </c>
      <c r="CY156" s="51"/>
      <c r="CZ156" s="51"/>
      <c r="DA156" s="46"/>
      <c r="DB156" s="52"/>
    </row>
    <row r="157" spans="33:106" ht="14.5" x14ac:dyDescent="0.3">
      <c r="AG157" s="50"/>
      <c r="AH157" s="47"/>
      <c r="AI157" s="46"/>
      <c r="AJ157" s="46">
        <f>SQRT(AJ154*AJ154+AJ155*AJ155+AJ156*AJ156)</f>
        <v>1.7876988474485538E-2</v>
      </c>
      <c r="AK157" s="46"/>
      <c r="AL157" s="46"/>
      <c r="AM157" s="47"/>
      <c r="AN157" s="47"/>
      <c r="AO157" s="47"/>
      <c r="AP157" s="51" t="s">
        <v>20</v>
      </c>
      <c r="AQ157" s="51"/>
      <c r="AR157" s="51"/>
      <c r="AS157" s="46"/>
      <c r="AT157" s="52"/>
      <c r="AV157" s="50"/>
      <c r="AW157" s="47"/>
      <c r="AX157" s="46"/>
      <c r="AY157" s="46">
        <f>SQRT(AY154*AY154+AY155*AY155+AY156*AY156)</f>
        <v>1.7376872345839275E-2</v>
      </c>
      <c r="AZ157" s="46"/>
      <c r="BA157" s="46"/>
      <c r="BB157" s="47"/>
      <c r="BC157" s="47"/>
      <c r="BD157" s="47"/>
      <c r="BE157" s="51" t="s">
        <v>20</v>
      </c>
      <c r="BF157" s="51"/>
      <c r="BG157" s="51"/>
      <c r="BH157" s="46"/>
      <c r="BI157" s="52"/>
      <c r="BK157" s="80"/>
      <c r="BL157" s="80"/>
      <c r="BM157" s="87" t="s">
        <v>14</v>
      </c>
      <c r="BN157" s="80"/>
      <c r="BO157" s="80"/>
      <c r="BP157" s="80"/>
      <c r="BQ157" s="80"/>
      <c r="BR157" s="80"/>
      <c r="BS157" s="80"/>
      <c r="BT157" s="80"/>
      <c r="BU157" s="80"/>
      <c r="BV157" s="80"/>
      <c r="BW157" s="80"/>
      <c r="BX157" s="80"/>
      <c r="BY157" s="80"/>
      <c r="BZ157" s="80"/>
      <c r="CA157" s="80"/>
      <c r="CB157" s="80"/>
      <c r="CC157" s="80"/>
      <c r="CD157" s="80"/>
      <c r="CO157" s="50"/>
      <c r="CP157" s="47"/>
      <c r="CQ157" s="53" t="s">
        <v>14</v>
      </c>
      <c r="CR157" s="53"/>
      <c r="CS157" s="53"/>
      <c r="CT157" s="53"/>
      <c r="CU157" s="53"/>
      <c r="CV157" s="53"/>
      <c r="CW157" s="47"/>
      <c r="CX157" s="53" t="s">
        <v>1</v>
      </c>
      <c r="CY157" s="53" t="s">
        <v>2</v>
      </c>
      <c r="CZ157" s="53" t="s">
        <v>3</v>
      </c>
      <c r="DA157" s="53" t="s">
        <v>4</v>
      </c>
      <c r="DB157" s="54" t="s">
        <v>5</v>
      </c>
    </row>
    <row r="158" spans="33:106" x14ac:dyDescent="0.3">
      <c r="AG158" s="50"/>
      <c r="AH158" s="47"/>
      <c r="AI158" s="53" t="s">
        <v>14</v>
      </c>
      <c r="AJ158" s="53"/>
      <c r="AK158" s="53"/>
      <c r="AL158" s="53"/>
      <c r="AM158" s="53"/>
      <c r="AN158" s="53"/>
      <c r="AO158" s="47"/>
      <c r="AP158" s="53" t="s">
        <v>1</v>
      </c>
      <c r="AQ158" s="53" t="s">
        <v>2</v>
      </c>
      <c r="AR158" s="53" t="s">
        <v>3</v>
      </c>
      <c r="AS158" s="53" t="s">
        <v>4</v>
      </c>
      <c r="AT158" s="54" t="s">
        <v>5</v>
      </c>
      <c r="AV158" s="50"/>
      <c r="AW158" s="47"/>
      <c r="AX158" s="53" t="s">
        <v>14</v>
      </c>
      <c r="AY158" s="53"/>
      <c r="AZ158" s="53"/>
      <c r="BA158" s="53"/>
      <c r="BB158" s="53"/>
      <c r="BC158" s="53"/>
      <c r="BD158" s="47"/>
      <c r="BE158" s="53" t="s">
        <v>1</v>
      </c>
      <c r="BF158" s="53" t="s">
        <v>2</v>
      </c>
      <c r="BG158" s="53" t="s">
        <v>3</v>
      </c>
      <c r="BH158" s="53" t="s">
        <v>4</v>
      </c>
      <c r="BI158" s="54" t="s">
        <v>5</v>
      </c>
      <c r="BK158" s="80"/>
      <c r="BL158" s="80"/>
      <c r="BM158" s="80"/>
      <c r="BN158" s="80">
        <v>8.9009653358846103E-3</v>
      </c>
      <c r="BO158" s="80">
        <v>8.9009119984522107E-3</v>
      </c>
      <c r="BP158" s="88">
        <v>-3.0814062193489399E-5</v>
      </c>
      <c r="BQ158" s="80">
        <v>2.5421623126203299E-2</v>
      </c>
      <c r="BR158" s="80">
        <v>-2.4390404889448301E-2</v>
      </c>
      <c r="BS158" s="80"/>
      <c r="BT158" s="80">
        <f>BN158*100</f>
        <v>0.89009653358846108</v>
      </c>
      <c r="BU158" s="80">
        <f t="shared" ref="BU158:BU160" si="309">BO158*100</f>
        <v>0.89009119984522111</v>
      </c>
      <c r="BV158" s="80">
        <f t="shared" ref="BV158:BV160" si="310">BP158*100</f>
        <v>-3.0814062193489401E-3</v>
      </c>
      <c r="BW158" s="80">
        <f t="shared" ref="BW158:BX160" si="311">BQ158*100</f>
        <v>2.5421623126203299</v>
      </c>
      <c r="BX158" s="80">
        <f t="shared" si="311"/>
        <v>-2.4390404889448303</v>
      </c>
      <c r="BY158" s="80"/>
      <c r="BZ158" s="89">
        <v>-2.4390404889448303</v>
      </c>
      <c r="CA158" s="89">
        <v>2.5421623126203299</v>
      </c>
      <c r="CB158" s="89">
        <v>-3.0814062193489401E-3</v>
      </c>
      <c r="CC158" s="89">
        <v>0.89009119984522111</v>
      </c>
      <c r="CD158" s="89">
        <v>0.89009653358846108</v>
      </c>
      <c r="CO158" s="50"/>
      <c r="CP158" s="47"/>
      <c r="CQ158" s="47"/>
      <c r="CR158" s="47">
        <v>9.4409237420981802E-3</v>
      </c>
      <c r="CS158" s="47">
        <v>9.4409181458368803E-3</v>
      </c>
      <c r="CT158" s="48">
        <v>-1.0279480576751301E-5</v>
      </c>
      <c r="CU158" s="47">
        <v>3.0516684719663699E-2</v>
      </c>
      <c r="CV158" s="47">
        <v>-2.09933886079724E-2</v>
      </c>
      <c r="CW158" s="47"/>
      <c r="CX158" s="46">
        <f t="shared" ref="CX158:DB160" si="312">(CR153-CR158)/CR153*100</f>
        <v>5.6907787190613899</v>
      </c>
      <c r="CY158" s="46">
        <f t="shared" si="312"/>
        <v>5.6907882979204549</v>
      </c>
      <c r="CZ158" s="46">
        <f t="shared" si="312"/>
        <v>-3.6019036696141864</v>
      </c>
      <c r="DA158" s="46">
        <f t="shared" si="312"/>
        <v>-9.8406281094282466</v>
      </c>
      <c r="DB158" s="52">
        <f t="shared" si="312"/>
        <v>24.824450421609669</v>
      </c>
    </row>
    <row r="159" spans="33:106" x14ac:dyDescent="0.3">
      <c r="AG159" s="50"/>
      <c r="AH159" s="47"/>
      <c r="AI159" s="47"/>
      <c r="AJ159" s="47">
        <v>9.1138918328130796E-3</v>
      </c>
      <c r="AK159" s="47">
        <v>9.0879998818472005E-3</v>
      </c>
      <c r="AL159" s="47">
        <v>6.8650017316994902E-4</v>
      </c>
      <c r="AM159" s="47">
        <v>2.3359864780436199E-2</v>
      </c>
      <c r="AN159" s="47">
        <v>-2.3351031073290101E-2</v>
      </c>
      <c r="AO159" s="47"/>
      <c r="AP159" s="46">
        <f>(AJ154-AJ159)/AJ154*100</f>
        <v>11.123466239562292</v>
      </c>
      <c r="AQ159" s="46">
        <f t="shared" ref="AQ159:AQ161" si="313">(AK154-AK159)/AK154*100</f>
        <v>11.175981133904001</v>
      </c>
      <c r="AR159" s="46">
        <f t="shared" ref="AR159:AR161" si="314">(AL154-AL159)/AL154*100</f>
        <v>0.17753415234472442</v>
      </c>
      <c r="AS159" s="46">
        <f t="shared" ref="AS159:AS161" si="315">(AM154-AM159)/AM154*100</f>
        <v>5.1550792882064327</v>
      </c>
      <c r="AT159" s="52">
        <f t="shared" ref="AT159:AT161" si="316">(AN154-AN159)/AN154*100</f>
        <v>19.400491915341938</v>
      </c>
      <c r="AV159" s="50"/>
      <c r="AW159" s="47"/>
      <c r="AX159" s="47"/>
      <c r="AY159" s="47">
        <v>9.61981957707694E-3</v>
      </c>
      <c r="AZ159" s="47">
        <v>9.5678248339324101E-3</v>
      </c>
      <c r="BA159" s="47">
        <v>-9.9882763412858394E-4</v>
      </c>
      <c r="BB159" s="47">
        <v>2.19324307548357E-2</v>
      </c>
      <c r="BC159" s="47">
        <v>-2.747072948271E-2</v>
      </c>
      <c r="BD159" s="47"/>
      <c r="BE159" s="46">
        <f>(AY154-AY159)/AY154*100</f>
        <v>-0.71367127457156354</v>
      </c>
      <c r="BF159" s="46">
        <f t="shared" ref="BF159:BF161" si="317">(AZ154-AZ159)/AZ154*100</f>
        <v>-0.71616287876559159</v>
      </c>
      <c r="BG159" s="46">
        <f t="shared" ref="BG159:BG161" si="318">(BA154-BA159)/BA154*100</f>
        <v>-0.48582990321671143</v>
      </c>
      <c r="BH159" s="46">
        <f t="shared" ref="BH159:BH161" si="319">(BB154-BB159)/BB154*100</f>
        <v>7.5298310353533253</v>
      </c>
      <c r="BI159" s="52">
        <f t="shared" ref="BI159:BI161" si="320">(BC154-BC159)/BC154*100</f>
        <v>3.473300003219931</v>
      </c>
      <c r="BK159" s="80"/>
      <c r="BL159" s="80"/>
      <c r="BM159" s="80"/>
      <c r="BN159" s="80">
        <v>9.08393155518856E-3</v>
      </c>
      <c r="BO159" s="80">
        <v>9.0395220622709604E-3</v>
      </c>
      <c r="BP159" s="80">
        <v>-8.9713621321794101E-4</v>
      </c>
      <c r="BQ159" s="80">
        <v>2.8326471112756098E-2</v>
      </c>
      <c r="BR159" s="80">
        <v>-2.7113219384910001E-2</v>
      </c>
      <c r="BS159" s="80"/>
      <c r="BT159" s="80">
        <f t="shared" ref="BT159:BT160" si="321">BN159*100</f>
        <v>0.90839315551885602</v>
      </c>
      <c r="BU159" s="80">
        <f t="shared" si="309"/>
        <v>0.90395220622709604</v>
      </c>
      <c r="BV159" s="80">
        <f t="shared" si="310"/>
        <v>-8.9713621321794099E-2</v>
      </c>
      <c r="BW159" s="80">
        <f t="shared" si="311"/>
        <v>2.8326471112756098</v>
      </c>
      <c r="BX159" s="80">
        <f t="shared" si="311"/>
        <v>-2.7113219384909999</v>
      </c>
      <c r="BY159" s="80"/>
      <c r="BZ159" s="89">
        <v>-2.7113219384909999</v>
      </c>
      <c r="CA159" s="89">
        <v>2.8326471112756098</v>
      </c>
      <c r="CB159" s="89">
        <v>-8.9713621321794099E-2</v>
      </c>
      <c r="CC159" s="89">
        <v>0.90395220622709604</v>
      </c>
      <c r="CD159" s="89">
        <v>0.90839315551885602</v>
      </c>
      <c r="CO159" s="50"/>
      <c r="CP159" s="47"/>
      <c r="CQ159" s="47"/>
      <c r="CR159" s="47">
        <v>9.3866069365245702E-3</v>
      </c>
      <c r="CS159" s="47">
        <v>9.38559149244882E-3</v>
      </c>
      <c r="CT159" s="48">
        <v>-1.38065628176095E-4</v>
      </c>
      <c r="CU159" s="47">
        <v>2.77550655030805E-2</v>
      </c>
      <c r="CV159" s="47">
        <v>-2.7411336638561101E-2</v>
      </c>
      <c r="CW159" s="47"/>
      <c r="CX159" s="46">
        <f t="shared" si="312"/>
        <v>4.8012358030389803</v>
      </c>
      <c r="CY159" s="46">
        <f t="shared" si="312"/>
        <v>4.8045632780188363</v>
      </c>
      <c r="CZ159" s="46">
        <f t="shared" si="312"/>
        <v>-15.70642260201465</v>
      </c>
      <c r="DA159" s="46">
        <f t="shared" si="312"/>
        <v>-9.1944779863134816</v>
      </c>
      <c r="DB159" s="52">
        <f t="shared" si="312"/>
        <v>-4.7734773795978889</v>
      </c>
    </row>
    <row r="160" spans="33:106" x14ac:dyDescent="0.3">
      <c r="AG160" s="50"/>
      <c r="AH160" s="47"/>
      <c r="AI160" s="47"/>
      <c r="AJ160" s="47">
        <v>9.1765232152285301E-3</v>
      </c>
      <c r="AK160" s="47">
        <v>9.1661291912849205E-3</v>
      </c>
      <c r="AL160" s="47">
        <v>4.3663940305781402E-4</v>
      </c>
      <c r="AM160" s="47">
        <v>2.67888190087111E-2</v>
      </c>
      <c r="AN160" s="47">
        <v>-2.2216448198325699E-2</v>
      </c>
      <c r="AO160" s="47"/>
      <c r="AP160" s="46">
        <f t="shared" ref="AP160:AP162" si="322">(AJ155-AJ160)/AJ155*100</f>
        <v>9.6657540499718362</v>
      </c>
      <c r="AQ160" s="46">
        <f t="shared" si="313"/>
        <v>9.7033471169937666</v>
      </c>
      <c r="AR160" s="46">
        <f t="shared" si="314"/>
        <v>-13.54169189551212</v>
      </c>
      <c r="AS160" s="46">
        <f t="shared" si="315"/>
        <v>-14.428646469333559</v>
      </c>
      <c r="AT160" s="52">
        <f t="shared" si="316"/>
        <v>12.768098301315392</v>
      </c>
      <c r="AV160" s="50"/>
      <c r="AW160" s="47"/>
      <c r="AX160" s="47"/>
      <c r="AY160" s="47">
        <v>9.0070669321976708E-3</v>
      </c>
      <c r="AZ160" s="47">
        <v>9.0065139319649001E-3</v>
      </c>
      <c r="BA160" s="48">
        <v>-9.9807386554592197E-5</v>
      </c>
      <c r="BB160" s="47">
        <v>2.5377262570758199E-2</v>
      </c>
      <c r="BC160" s="47">
        <v>-2.68886144023322E-2</v>
      </c>
      <c r="BD160" s="47"/>
      <c r="BE160" s="46">
        <f t="shared" ref="BE160:BE162" si="323">(AY155-AY160)/AY155*100</f>
        <v>7.7336956213776054</v>
      </c>
      <c r="BF160" s="46">
        <f t="shared" si="317"/>
        <v>7.7370994289951005</v>
      </c>
      <c r="BG160" s="46">
        <f t="shared" si="318"/>
        <v>-46.040562787439185</v>
      </c>
      <c r="BH160" s="46">
        <f t="shared" si="319"/>
        <v>4.2020893489677542</v>
      </c>
      <c r="BI160" s="52">
        <f t="shared" si="320"/>
        <v>-5.6682545570359011</v>
      </c>
      <c r="BK160" s="80"/>
      <c r="BL160" s="80"/>
      <c r="BM160" s="80"/>
      <c r="BN160" s="80">
        <v>8.8542816687242603E-3</v>
      </c>
      <c r="BO160" s="80">
        <v>8.8337995628567905E-3</v>
      </c>
      <c r="BP160" s="80">
        <v>6.0190460405098502E-4</v>
      </c>
      <c r="BQ160" s="80">
        <v>2.4975906145446401E-2</v>
      </c>
      <c r="BR160" s="80">
        <v>-2.2909801688301399E-2</v>
      </c>
      <c r="BS160" s="80"/>
      <c r="BT160" s="80">
        <f t="shared" si="321"/>
        <v>0.88542816687242598</v>
      </c>
      <c r="BU160" s="80">
        <f t="shared" si="309"/>
        <v>0.883379956285679</v>
      </c>
      <c r="BV160" s="80">
        <f t="shared" si="310"/>
        <v>6.0190460405098505E-2</v>
      </c>
      <c r="BW160" s="80">
        <f t="shared" si="311"/>
        <v>2.4975906145446403</v>
      </c>
      <c r="BX160" s="80">
        <f t="shared" si="311"/>
        <v>-2.2909801688301399</v>
      </c>
      <c r="BY160" s="80"/>
      <c r="BZ160" s="89">
        <v>-2.2909801688301399</v>
      </c>
      <c r="CA160" s="89">
        <v>2.4975906145446403</v>
      </c>
      <c r="CB160" s="89">
        <v>6.0190460405098505E-2</v>
      </c>
      <c r="CC160" s="89">
        <v>0.883379956285679</v>
      </c>
      <c r="CD160" s="89">
        <v>0.88542816687242598</v>
      </c>
      <c r="CO160" s="50"/>
      <c r="CP160" s="47"/>
      <c r="CQ160" s="47"/>
      <c r="CR160" s="47">
        <v>1.0222021790214701E-2</v>
      </c>
      <c r="CS160" s="47">
        <v>1.0219348259168599E-2</v>
      </c>
      <c r="CT160" s="48">
        <v>-2.3377475794752301E-4</v>
      </c>
      <c r="CU160" s="47">
        <v>2.53163058813877E-2</v>
      </c>
      <c r="CV160" s="47">
        <v>-2.5060500484331099E-2</v>
      </c>
      <c r="CW160" s="47"/>
      <c r="CX160" s="46">
        <f t="shared" si="312"/>
        <v>4.2600638538857201</v>
      </c>
      <c r="CY160" s="46">
        <f t="shared" si="312"/>
        <v>4.2588856652583305</v>
      </c>
      <c r="CZ160" s="46">
        <f t="shared" si="312"/>
        <v>6.4350640305408868</v>
      </c>
      <c r="DA160" s="46">
        <f t="shared" si="312"/>
        <v>20.976597971501231</v>
      </c>
      <c r="DB160" s="52">
        <f t="shared" si="312"/>
        <v>13.86769476604919</v>
      </c>
    </row>
    <row r="161" spans="33:106" x14ac:dyDescent="0.3">
      <c r="AG161" s="50"/>
      <c r="AH161" s="47"/>
      <c r="AI161" s="47"/>
      <c r="AJ161" s="47">
        <v>1.0386477182949499E-2</v>
      </c>
      <c r="AK161" s="47">
        <v>1.03817469654271E-2</v>
      </c>
      <c r="AL161" s="48">
        <v>3.1342976530043402E-4</v>
      </c>
      <c r="AM161" s="47">
        <v>2.91663472743178E-2</v>
      </c>
      <c r="AN161" s="47">
        <v>-2.98168343625081E-2</v>
      </c>
      <c r="AO161" s="47"/>
      <c r="AP161" s="46">
        <f t="shared" si="322"/>
        <v>1.5212415270735735</v>
      </c>
      <c r="AQ161" s="46">
        <f t="shared" si="313"/>
        <v>1.5254808524027217</v>
      </c>
      <c r="AR161" s="46">
        <f t="shared" si="314"/>
        <v>-3.4880092653605357</v>
      </c>
      <c r="AS161" s="46">
        <f t="shared" si="315"/>
        <v>0.44636051738257321</v>
      </c>
      <c r="AT161" s="52">
        <f t="shared" si="316"/>
        <v>0.41484750568995976</v>
      </c>
      <c r="AV161" s="50"/>
      <c r="AW161" s="47"/>
      <c r="AX161" s="47"/>
      <c r="AY161" s="47">
        <v>1.0011966602454E-2</v>
      </c>
      <c r="AZ161" s="47">
        <v>1.00080869444554E-2</v>
      </c>
      <c r="BA161" s="48">
        <v>2.7869510378735499E-4</v>
      </c>
      <c r="BB161" s="47">
        <v>2.4467144425330298E-2</v>
      </c>
      <c r="BC161" s="47">
        <v>-2.74299207392068E-2</v>
      </c>
      <c r="BD161" s="47"/>
      <c r="BE161" s="46">
        <f t="shared" si="323"/>
        <v>6.8097070087274929</v>
      </c>
      <c r="BF161" s="46">
        <f t="shared" si="317"/>
        <v>6.8284830930189599</v>
      </c>
      <c r="BG161" s="46">
        <f t="shared" si="318"/>
        <v>-34.481057182993155</v>
      </c>
      <c r="BH161" s="46">
        <f t="shared" si="319"/>
        <v>1.0460109120847805</v>
      </c>
      <c r="BI161" s="52">
        <f t="shared" si="320"/>
        <v>-4.0784174521637686</v>
      </c>
      <c r="BK161" s="80"/>
      <c r="BL161" s="80"/>
      <c r="BM161" s="80"/>
      <c r="BN161" s="86">
        <f>SQRT(BN158*BN158+BN159*BN159+BN160*BN160)</f>
        <v>1.5496557691277E-2</v>
      </c>
      <c r="BO161" s="90"/>
      <c r="BP161" s="90"/>
      <c r="BQ161" s="90"/>
      <c r="BR161" s="90"/>
      <c r="BS161" s="80"/>
      <c r="BT161" s="80"/>
      <c r="BU161" s="80"/>
      <c r="BV161" s="80"/>
      <c r="BW161" s="80"/>
      <c r="BX161" s="80"/>
      <c r="BY161" s="80"/>
      <c r="BZ161" s="80"/>
      <c r="CA161" s="80"/>
      <c r="CB161" s="80"/>
      <c r="CC161" s="80"/>
      <c r="CD161" s="80"/>
      <c r="CO161" s="50"/>
      <c r="CP161" s="47"/>
      <c r="CQ161" s="53"/>
      <c r="CR161" s="46">
        <f>SQRT(CR158*CR158+CR159*CR159+CR160*CR160)</f>
        <v>1.6784789553776016E-2</v>
      </c>
      <c r="CS161" s="47"/>
      <c r="CT161" s="47"/>
      <c r="CU161" s="47"/>
      <c r="CV161" s="47"/>
      <c r="CW161" s="47"/>
      <c r="CX161" s="46">
        <f t="shared" ref="CX161" si="324">(CR156-CR161)/CR156*100</f>
        <v>4.8875233445604787</v>
      </c>
      <c r="CY161" s="47"/>
      <c r="CZ161" s="47"/>
      <c r="DA161" s="47"/>
      <c r="DB161" s="49"/>
    </row>
    <row r="162" spans="33:106" x14ac:dyDescent="0.3">
      <c r="AG162" s="50"/>
      <c r="AH162" s="47"/>
      <c r="AI162" s="53"/>
      <c r="AJ162" s="46">
        <f>SQRT(AJ159*AJ159+AJ160*AJ160+AJ161*AJ161)</f>
        <v>1.6587661406351883E-2</v>
      </c>
      <c r="AK162" s="47"/>
      <c r="AL162" s="47"/>
      <c r="AM162" s="47"/>
      <c r="AN162" s="47"/>
      <c r="AO162" s="47"/>
      <c r="AP162" s="46">
        <f t="shared" si="322"/>
        <v>7.212216252048341</v>
      </c>
      <c r="AQ162" s="47"/>
      <c r="AR162" s="47"/>
      <c r="AS162" s="47"/>
      <c r="AT162" s="49"/>
      <c r="AV162" s="50"/>
      <c r="AW162" s="47"/>
      <c r="AX162" s="53"/>
      <c r="AY162" s="46">
        <f>SQRT(AY159*AY159+AY160*AY160+AY161*AY161)</f>
        <v>1.6550155850180256E-2</v>
      </c>
      <c r="AZ162" s="47"/>
      <c r="BA162" s="47"/>
      <c r="BB162" s="47"/>
      <c r="BC162" s="47"/>
      <c r="BD162" s="47"/>
      <c r="BE162" s="46">
        <f t="shared" si="323"/>
        <v>4.7575678707046976</v>
      </c>
      <c r="BF162" s="47"/>
      <c r="BG162" s="47"/>
      <c r="BH162" s="47"/>
      <c r="BI162" s="49"/>
      <c r="BK162" s="80"/>
      <c r="BL162" s="80"/>
      <c r="BM162" s="80"/>
      <c r="BN162" s="80"/>
      <c r="BO162" s="80"/>
      <c r="BP162" s="80"/>
      <c r="BQ162" s="80"/>
      <c r="BR162" s="80"/>
      <c r="BS162" s="80"/>
      <c r="BT162" s="80"/>
      <c r="BU162" s="80"/>
      <c r="BV162" s="80"/>
      <c r="BW162" s="80"/>
      <c r="BX162" s="80"/>
      <c r="BY162" s="80"/>
      <c r="BZ162" s="80"/>
      <c r="CA162" s="80"/>
      <c r="CB162" s="80"/>
      <c r="CC162" s="80"/>
      <c r="CD162" s="80"/>
      <c r="CO162" s="50"/>
      <c r="CP162" s="47"/>
      <c r="CQ162" s="53" t="s">
        <v>21</v>
      </c>
      <c r="CR162" s="47"/>
      <c r="CS162" s="47"/>
      <c r="CT162" s="47"/>
      <c r="CU162" s="47"/>
      <c r="CV162" s="47"/>
      <c r="CW162" s="47"/>
      <c r="CX162" s="47"/>
      <c r="CY162" s="47"/>
      <c r="CZ162" s="47"/>
      <c r="DA162" s="47"/>
      <c r="DB162" s="49"/>
    </row>
    <row r="163" spans="33:106" x14ac:dyDescent="0.3">
      <c r="AG163" s="50"/>
      <c r="AH163" s="47"/>
      <c r="AI163" s="53" t="s">
        <v>21</v>
      </c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9"/>
      <c r="AV163" s="50"/>
      <c r="AW163" s="47"/>
      <c r="AX163" s="53" t="s">
        <v>21</v>
      </c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9"/>
      <c r="BK163" s="80"/>
      <c r="BL163" s="80"/>
      <c r="BM163" s="80"/>
      <c r="BN163" s="80">
        <v>1.03859921247378E-2</v>
      </c>
      <c r="BO163" s="80">
        <v>1.0385464160178701E-2</v>
      </c>
      <c r="BP163" s="80">
        <v>-1.04721500938746E-4</v>
      </c>
      <c r="BQ163" s="80">
        <v>3.4686870392537303E-2</v>
      </c>
      <c r="BR163" s="80">
        <v>-3.1763024375133002E-2</v>
      </c>
      <c r="BS163" s="80"/>
      <c r="BT163" s="80">
        <f>BN163*100</f>
        <v>1.03859921247378</v>
      </c>
      <c r="BU163" s="80">
        <f t="shared" ref="BU163:BU165" si="325">BO163*100</f>
        <v>1.0385464160178701</v>
      </c>
      <c r="BV163" s="80">
        <f t="shared" ref="BV163:BV165" si="326">BP163*100</f>
        <v>-1.04721500938746E-2</v>
      </c>
      <c r="BW163" s="80">
        <f t="shared" ref="BW163:BX165" si="327">BQ163*100</f>
        <v>3.4686870392537301</v>
      </c>
      <c r="BX163" s="80">
        <f t="shared" si="327"/>
        <v>-3.1763024375133</v>
      </c>
      <c r="BY163" s="80"/>
      <c r="BZ163" s="89">
        <v>-3.1763024375133</v>
      </c>
      <c r="CA163" s="89">
        <v>3.4686870392537301</v>
      </c>
      <c r="CB163" s="89">
        <v>-1.04721500938746E-2</v>
      </c>
      <c r="CC163" s="89">
        <v>1.0385464160178701</v>
      </c>
      <c r="CD163" s="89">
        <v>1.03859921247378</v>
      </c>
      <c r="CO163" s="50"/>
      <c r="CP163" s="47"/>
      <c r="CQ163" s="47"/>
      <c r="CR163" s="47"/>
      <c r="CS163" s="47"/>
      <c r="CT163" s="48"/>
      <c r="CU163" s="47"/>
      <c r="CV163" s="47"/>
      <c r="CW163" s="47"/>
      <c r="CX163" s="46" t="e">
        <f t="shared" ref="CX163:DB165" si="328">-(CR158-CR163)/CR163*100</f>
        <v>#DIV/0!</v>
      </c>
      <c r="CY163" s="46" t="e">
        <f t="shared" si="328"/>
        <v>#DIV/0!</v>
      </c>
      <c r="CZ163" s="46" t="e">
        <f t="shared" si="328"/>
        <v>#DIV/0!</v>
      </c>
      <c r="DA163" s="46" t="e">
        <f t="shared" si="328"/>
        <v>#DIV/0!</v>
      </c>
      <c r="DB163" s="52" t="e">
        <f t="shared" si="328"/>
        <v>#DIV/0!</v>
      </c>
    </row>
    <row r="164" spans="33:106" x14ac:dyDescent="0.3">
      <c r="AG164" s="50"/>
      <c r="AH164" s="47"/>
      <c r="AI164" s="47"/>
      <c r="AJ164" s="47">
        <v>1.02569586428018E-2</v>
      </c>
      <c r="AK164" s="47">
        <v>1.02338700813898E-2</v>
      </c>
      <c r="AL164" s="48">
        <v>6.8782538291382704E-4</v>
      </c>
      <c r="AM164" s="47">
        <v>2.4637063634162602E-2</v>
      </c>
      <c r="AN164" s="47">
        <v>-2.8990151429542501E-2</v>
      </c>
      <c r="AO164" s="47"/>
      <c r="AP164" s="46">
        <f>-(AJ159-AJ164)/AJ164*100</f>
        <v>11.144305537303785</v>
      </c>
      <c r="AQ164" s="46">
        <f t="shared" ref="AQ164:AQ166" si="329">-(AK159-AK164)/AK164*100</f>
        <v>11.196841375056678</v>
      </c>
      <c r="AR164" s="46">
        <f t="shared" ref="AR164:AR166" si="330">-(AL159-AL164)/AL164*100</f>
        <v>0.19266659486511645</v>
      </c>
      <c r="AS164" s="46">
        <f t="shared" ref="AS164:AS166" si="331">-(AM159-AM164)/AM164*100</f>
        <v>5.184054693739534</v>
      </c>
      <c r="AT164" s="52">
        <f t="shared" ref="AT164:AT166" si="332">-(AN159-AN164)/AN164*100</f>
        <v>19.451848569876173</v>
      </c>
      <c r="AV164" s="50"/>
      <c r="AW164" s="47"/>
      <c r="AX164" s="47"/>
      <c r="AY164" s="47">
        <v>9.5539263858659008E-3</v>
      </c>
      <c r="AZ164" s="47">
        <v>9.5020412161043698E-3</v>
      </c>
      <c r="BA164" s="48">
        <v>-9.9434506787045795E-4</v>
      </c>
      <c r="BB164" s="47">
        <v>2.3726432566112701E-2</v>
      </c>
      <c r="BC164" s="47">
        <v>-2.8471950112810101E-2</v>
      </c>
      <c r="BD164" s="47"/>
      <c r="BE164" s="46">
        <f>-(AY159-AY164)/AY164*100</f>
        <v>-0.68969749765417643</v>
      </c>
      <c r="BF164" s="46">
        <f t="shared" ref="BF164:BF166" si="333">-(AZ159-AZ164)/AZ164*100</f>
        <v>-0.69231038186351002</v>
      </c>
      <c r="BG164" s="46">
        <f t="shared" ref="BG164:BG166" si="334">-(BA159-BA164)/BA164*100</f>
        <v>-0.45080590259537268</v>
      </c>
      <c r="BH164" s="46">
        <f t="shared" ref="BH164:BH166" si="335">-(BB159-BB164)/BB164*100</f>
        <v>7.5611949090032393</v>
      </c>
      <c r="BI164" s="52">
        <f t="shared" ref="BI164:BI166" si="336">-(BC159-BC164)/BC164*100</f>
        <v>3.5165158204236664</v>
      </c>
      <c r="BK164" s="80"/>
      <c r="BL164" s="80"/>
      <c r="BM164" s="80"/>
      <c r="BN164" s="80">
        <v>9.7713429206295506E-3</v>
      </c>
      <c r="BO164" s="80">
        <v>9.7310222286709196E-3</v>
      </c>
      <c r="BP164" s="80">
        <v>-8.8676313503084799E-4</v>
      </c>
      <c r="BQ164" s="80">
        <v>2.4397038193253801E-2</v>
      </c>
      <c r="BR164" s="80">
        <v>-2.51932558087259E-2</v>
      </c>
      <c r="BS164" s="80"/>
      <c r="BT164" s="80">
        <f t="shared" ref="BT164:BT165" si="337">BN164*100</f>
        <v>0.9771342920629551</v>
      </c>
      <c r="BU164" s="80">
        <f t="shared" si="325"/>
        <v>0.97310222286709191</v>
      </c>
      <c r="BV164" s="80">
        <f t="shared" si="326"/>
        <v>-8.8676313503084803E-2</v>
      </c>
      <c r="BW164" s="80">
        <f t="shared" si="327"/>
        <v>2.4397038193253802</v>
      </c>
      <c r="BX164" s="80">
        <f t="shared" si="327"/>
        <v>-2.5193255808725898</v>
      </c>
      <c r="BY164" s="80"/>
      <c r="BZ164" s="89">
        <v>-2.5193255808725898</v>
      </c>
      <c r="CA164" s="89">
        <v>2.4397038193253802</v>
      </c>
      <c r="CB164" s="89">
        <v>-8.8676313503084803E-2</v>
      </c>
      <c r="CC164" s="89">
        <v>0.97310222286709191</v>
      </c>
      <c r="CD164" s="89">
        <v>0.9771342920629551</v>
      </c>
      <c r="CO164" s="50"/>
      <c r="CP164" s="47"/>
      <c r="CQ164" s="47"/>
      <c r="CR164" s="47"/>
      <c r="CS164" s="47"/>
      <c r="CT164" s="48"/>
      <c r="CU164" s="47"/>
      <c r="CV164" s="47"/>
      <c r="CW164" s="47"/>
      <c r="CX164" s="46" t="e">
        <f t="shared" si="328"/>
        <v>#DIV/0!</v>
      </c>
      <c r="CY164" s="46" t="e">
        <f t="shared" si="328"/>
        <v>#DIV/0!</v>
      </c>
      <c r="CZ164" s="46" t="e">
        <f t="shared" si="328"/>
        <v>#DIV/0!</v>
      </c>
      <c r="DA164" s="46" t="e">
        <f t="shared" si="328"/>
        <v>#DIV/0!</v>
      </c>
      <c r="DB164" s="52" t="e">
        <f t="shared" si="328"/>
        <v>#DIV/0!</v>
      </c>
    </row>
    <row r="165" spans="33:106" ht="14.5" thickBot="1" x14ac:dyDescent="0.35">
      <c r="AG165" s="50"/>
      <c r="AH165" s="47"/>
      <c r="AI165" s="47"/>
      <c r="AJ165" s="47">
        <v>1.0160916393311599E-2</v>
      </c>
      <c r="AK165" s="47">
        <v>1.0153633144249099E-2</v>
      </c>
      <c r="AL165" s="47">
        <v>3.8465039174904E-4</v>
      </c>
      <c r="AM165" s="47">
        <v>2.3420906721469799E-2</v>
      </c>
      <c r="AN165" s="47">
        <v>-2.5478460547773401E-2</v>
      </c>
      <c r="AO165" s="47"/>
      <c r="AP165" s="46">
        <f t="shared" ref="AP165:AP167" si="338">-(AJ160-AJ165)/AJ165*100</f>
        <v>9.6880354091983651</v>
      </c>
      <c r="AQ165" s="46">
        <f t="shared" si="329"/>
        <v>9.7256217447987048</v>
      </c>
      <c r="AR165" s="46">
        <f t="shared" si="330"/>
        <v>-13.515912741535319</v>
      </c>
      <c r="AS165" s="46">
        <f t="shared" si="331"/>
        <v>-14.379939800340679</v>
      </c>
      <c r="AT165" s="52">
        <f t="shared" si="332"/>
        <v>12.803019803065666</v>
      </c>
      <c r="AV165" s="50"/>
      <c r="AW165" s="47"/>
      <c r="AX165" s="47"/>
      <c r="AY165" s="47">
        <v>9.7643602409389005E-3</v>
      </c>
      <c r="AZ165" s="47">
        <v>9.7641215533704803E-3</v>
      </c>
      <c r="BA165" s="48">
        <v>-6.82730242078236E-5</v>
      </c>
      <c r="BB165" s="47">
        <v>2.65017564990363E-2</v>
      </c>
      <c r="BC165" s="47">
        <v>-2.54545211237295E-2</v>
      </c>
      <c r="BD165" s="47"/>
      <c r="BE165" s="46">
        <f t="shared" ref="BE165:BE167" si="339">-(AY160-AY165)/AY165*100</f>
        <v>7.7556879309525701</v>
      </c>
      <c r="BF165" s="46">
        <f t="shared" si="333"/>
        <v>7.7590965788833444</v>
      </c>
      <c r="BG165" s="46">
        <f t="shared" si="334"/>
        <v>-46.188612138782311</v>
      </c>
      <c r="BH165" s="46">
        <f t="shared" si="335"/>
        <v>4.2430920694595908</v>
      </c>
      <c r="BI165" s="52">
        <f t="shared" si="336"/>
        <v>-5.6339432654491945</v>
      </c>
      <c r="BK165" s="80"/>
      <c r="BL165" s="80"/>
      <c r="BM165" s="80"/>
      <c r="BN165" s="80">
        <v>1.0013622344948301E-2</v>
      </c>
      <c r="BO165" s="80">
        <v>9.9972822121660396E-3</v>
      </c>
      <c r="BP165" s="80">
        <v>5.7182238287541696E-4</v>
      </c>
      <c r="BQ165" s="80">
        <v>2.3090341665773801E-2</v>
      </c>
      <c r="BR165" s="80">
        <v>-2.4149781774557198E-2</v>
      </c>
      <c r="BS165" s="80"/>
      <c r="BT165" s="80">
        <f t="shared" si="337"/>
        <v>1.0013622344948301</v>
      </c>
      <c r="BU165" s="80">
        <f t="shared" si="325"/>
        <v>0.99972822121660398</v>
      </c>
      <c r="BV165" s="80">
        <f t="shared" si="326"/>
        <v>5.7182238287541695E-2</v>
      </c>
      <c r="BW165" s="80">
        <f t="shared" si="327"/>
        <v>2.3090341665773799</v>
      </c>
      <c r="BX165" s="80">
        <f t="shared" si="327"/>
        <v>-2.41497817745572</v>
      </c>
      <c r="BY165" s="80"/>
      <c r="BZ165" s="89">
        <v>-2.41497817745572</v>
      </c>
      <c r="CA165" s="89">
        <v>2.3090341665773799</v>
      </c>
      <c r="CB165" s="89">
        <v>5.7182238287541695E-2</v>
      </c>
      <c r="CC165" s="89">
        <v>0.99972822121660398</v>
      </c>
      <c r="CD165" s="89">
        <v>1.0013622344948301</v>
      </c>
      <c r="CO165" s="55"/>
      <c r="CP165" s="56"/>
      <c r="CQ165" s="56"/>
      <c r="CR165" s="56"/>
      <c r="CS165" s="56"/>
      <c r="CT165" s="56"/>
      <c r="CU165" s="56"/>
      <c r="CV165" s="56"/>
      <c r="CW165" s="56"/>
      <c r="CX165" s="57" t="e">
        <f t="shared" si="328"/>
        <v>#DIV/0!</v>
      </c>
      <c r="CY165" s="57" t="e">
        <f t="shared" si="328"/>
        <v>#DIV/0!</v>
      </c>
      <c r="CZ165" s="57" t="e">
        <f t="shared" si="328"/>
        <v>#DIV/0!</v>
      </c>
      <c r="DA165" s="57" t="e">
        <f t="shared" si="328"/>
        <v>#DIV/0!</v>
      </c>
      <c r="DB165" s="58" t="e">
        <f t="shared" si="328"/>
        <v>#DIV/0!</v>
      </c>
    </row>
    <row r="166" spans="33:106" ht="14.5" thickBot="1" x14ac:dyDescent="0.35">
      <c r="AG166" s="55"/>
      <c r="AH166" s="56"/>
      <c r="AI166" s="56"/>
      <c r="AJ166" s="56">
        <v>1.0549686521307401E-2</v>
      </c>
      <c r="AK166" s="56">
        <v>1.05453409377486E-2</v>
      </c>
      <c r="AL166" s="56">
        <v>3.0277087788982502E-4</v>
      </c>
      <c r="AM166" s="56">
        <v>2.93104565678378E-2</v>
      </c>
      <c r="AN166" s="56">
        <v>-2.99576320481677E-2</v>
      </c>
      <c r="AO166" s="56"/>
      <c r="AP166" s="57">
        <f t="shared" si="338"/>
        <v>1.5470539150927822</v>
      </c>
      <c r="AQ166" s="57">
        <f t="shared" si="329"/>
        <v>1.5513388641223607</v>
      </c>
      <c r="AR166" s="57">
        <f t="shared" si="330"/>
        <v>-3.5204467103628296</v>
      </c>
      <c r="AS166" s="57">
        <f t="shared" si="331"/>
        <v>0.49166512703909981</v>
      </c>
      <c r="AT166" s="58">
        <f t="shared" si="332"/>
        <v>0.469989368429444</v>
      </c>
      <c r="AV166" s="55"/>
      <c r="AW166" s="56"/>
      <c r="AX166" s="56"/>
      <c r="AY166" s="56">
        <v>1.07460783691905E-2</v>
      </c>
      <c r="AZ166" s="56">
        <v>1.07440767010992E-2</v>
      </c>
      <c r="BA166" s="56">
        <v>2.0740336950056799E-4</v>
      </c>
      <c r="BB166" s="56">
        <v>2.4736138725608599E-2</v>
      </c>
      <c r="BC166" s="56">
        <v>-2.6364497637223899E-2</v>
      </c>
      <c r="BD166" s="56"/>
      <c r="BE166" s="57">
        <f t="shared" si="339"/>
        <v>6.8314387957678759</v>
      </c>
      <c r="BF166" s="57">
        <f t="shared" si="333"/>
        <v>6.8501908271792384</v>
      </c>
      <c r="BG166" s="57">
        <f t="shared" si="334"/>
        <v>-34.373469658886982</v>
      </c>
      <c r="BH166" s="57">
        <f t="shared" si="335"/>
        <v>1.087454688309208</v>
      </c>
      <c r="BI166" s="58">
        <f t="shared" si="336"/>
        <v>-4.0411280224002271</v>
      </c>
      <c r="BK166" s="80"/>
      <c r="BL166" s="80"/>
      <c r="BM166" s="80"/>
      <c r="BN166" s="86">
        <f>SQRT(BN163*BN163+BN164*BN164+BN165*BN165)</f>
        <v>1.742471254726748E-2</v>
      </c>
      <c r="BO166" s="80"/>
      <c r="BP166" s="80"/>
      <c r="BQ166" s="80"/>
      <c r="BR166" s="80"/>
      <c r="BS166" s="80"/>
      <c r="BT166" s="80"/>
      <c r="BU166" s="80"/>
      <c r="BV166" s="80"/>
      <c r="BW166" s="80"/>
      <c r="BX166" s="80"/>
      <c r="BY166" s="80"/>
      <c r="BZ166" s="80"/>
      <c r="CA166" s="80"/>
      <c r="CB166" s="80"/>
      <c r="CC166" s="80"/>
      <c r="CD166" s="80"/>
    </row>
    <row r="167" spans="33:106" ht="14.5" thickBot="1" x14ac:dyDescent="0.35">
      <c r="AJ167" s="46">
        <f>SQRT(AJ164*AJ164+AJ165*AJ165+AJ166*AJ166)</f>
        <v>1.7881423552107645E-2</v>
      </c>
      <c r="AP167" s="57">
        <f t="shared" si="338"/>
        <v>7.2352301369387844</v>
      </c>
      <c r="AY167" s="46">
        <f>SQRT(AY164*AY164+AY165*AY165+AY166*AY166)</f>
        <v>1.7380979276731132E-2</v>
      </c>
      <c r="BE167" s="57">
        <f t="shared" si="339"/>
        <v>4.7800725915549798</v>
      </c>
      <c r="BK167" s="80"/>
      <c r="BL167" s="80"/>
      <c r="BM167" s="80"/>
      <c r="BN167" s="80">
        <f>(BN163-BN158)/BN163</f>
        <v>0.14298362361705336</v>
      </c>
      <c r="BO167" s="80">
        <f>BN167*100</f>
        <v>14.298362361705335</v>
      </c>
      <c r="BP167" s="80"/>
      <c r="BQ167" s="80"/>
      <c r="BR167" s="80"/>
      <c r="BS167" s="80"/>
      <c r="BT167" s="80"/>
      <c r="BU167" s="80"/>
      <c r="BV167" s="80"/>
      <c r="BW167" s="80"/>
      <c r="BX167" s="80"/>
      <c r="BY167" s="80"/>
      <c r="BZ167" s="80"/>
      <c r="CA167" s="80"/>
      <c r="CB167" s="80"/>
      <c r="CC167" s="80"/>
      <c r="CD167" s="80"/>
    </row>
    <row r="168" spans="33:106" x14ac:dyDescent="0.3">
      <c r="BK168" s="80"/>
      <c r="BL168" s="80"/>
      <c r="BM168" s="80"/>
      <c r="BN168" s="80">
        <f t="shared" ref="BN168:BN170" si="340">(BN164-BN159)/BN164</f>
        <v>7.0349732992146571E-2</v>
      </c>
      <c r="BO168" s="80">
        <f t="shared" ref="BO168:BO170" si="341">BN168*100</f>
        <v>7.0349732992146574</v>
      </c>
      <c r="BP168" s="80"/>
      <c r="BQ168" s="80"/>
      <c r="BR168" s="80"/>
      <c r="BS168" s="80"/>
      <c r="BT168" s="80"/>
      <c r="BU168" s="80"/>
      <c r="BV168" s="80"/>
      <c r="BW168" s="80"/>
      <c r="BX168" s="80"/>
      <c r="BY168" s="80"/>
      <c r="BZ168" s="80"/>
      <c r="CA168" s="80"/>
      <c r="CB168" s="80"/>
      <c r="CC168" s="80"/>
      <c r="CD168" s="80"/>
    </row>
    <row r="169" spans="33:106" x14ac:dyDescent="0.3">
      <c r="BK169" s="80"/>
      <c r="BL169" s="80"/>
      <c r="BM169" s="80"/>
      <c r="BN169" s="80">
        <f t="shared" si="340"/>
        <v>0.11577635308055208</v>
      </c>
      <c r="BO169" s="80">
        <f t="shared" si="341"/>
        <v>11.577635308055207</v>
      </c>
      <c r="BP169" s="80"/>
      <c r="BQ169" s="80"/>
      <c r="BR169" s="80"/>
      <c r="BS169" s="80"/>
      <c r="BT169" s="80"/>
      <c r="BU169" s="80"/>
      <c r="BV169" s="80"/>
      <c r="BW169" s="80"/>
      <c r="BX169" s="80"/>
      <c r="BY169" s="80"/>
      <c r="BZ169" s="80"/>
      <c r="CA169" s="80"/>
      <c r="CB169" s="80"/>
      <c r="CC169" s="80"/>
      <c r="CD169" s="80"/>
    </row>
    <row r="170" spans="33:106" x14ac:dyDescent="0.3">
      <c r="BK170" s="80"/>
      <c r="BL170" s="80"/>
      <c r="BM170" s="80"/>
      <c r="BN170" s="80">
        <f t="shared" si="340"/>
        <v>0.11065633655419184</v>
      </c>
      <c r="BO170" s="80">
        <f t="shared" si="341"/>
        <v>11.065633655419184</v>
      </c>
      <c r="BP170" s="80"/>
      <c r="BQ170" s="80"/>
      <c r="BR170" s="80"/>
      <c r="BS170" s="80"/>
      <c r="BT170" s="80"/>
      <c r="BU170" s="80"/>
      <c r="BV170" s="80"/>
      <c r="BW170" s="80"/>
      <c r="BX170" s="80"/>
      <c r="BY170" s="80"/>
      <c r="BZ170" s="80"/>
      <c r="CA170" s="80"/>
      <c r="CB170" s="80"/>
      <c r="CC170" s="80"/>
      <c r="CD170" s="80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49"/>
  <sheetViews>
    <sheetView topLeftCell="L363" zoomScale="80" zoomScaleNormal="80" workbookViewId="0">
      <selection activeCell="V365" sqref="V365:AF389"/>
    </sheetView>
  </sheetViews>
  <sheetFormatPr defaultRowHeight="14" x14ac:dyDescent="0.3"/>
  <cols>
    <col min="46" max="46" width="9" bestFit="1" customWidth="1"/>
    <col min="47" max="50" width="8.75" bestFit="1" customWidth="1"/>
  </cols>
  <sheetData>
    <row r="1" spans="1:32" x14ac:dyDescent="0.3">
      <c r="A1" s="40" t="s">
        <v>22</v>
      </c>
      <c r="B1" s="43">
        <v>1000</v>
      </c>
      <c r="C1" s="42" t="s">
        <v>28</v>
      </c>
      <c r="D1" s="42" t="s">
        <v>9</v>
      </c>
      <c r="E1" s="42" t="s">
        <v>13</v>
      </c>
      <c r="F1" s="42" t="s">
        <v>12</v>
      </c>
      <c r="G1" s="42" t="s">
        <v>11</v>
      </c>
      <c r="H1" s="42" t="s">
        <v>10</v>
      </c>
      <c r="I1" s="43"/>
      <c r="J1" s="44"/>
      <c r="K1" s="43"/>
      <c r="L1" s="40" t="s">
        <v>22</v>
      </c>
      <c r="M1" s="43">
        <v>1000</v>
      </c>
      <c r="N1" s="42" t="s">
        <v>28</v>
      </c>
      <c r="O1" s="42" t="s">
        <v>9</v>
      </c>
      <c r="P1" s="42" t="s">
        <v>13</v>
      </c>
      <c r="Q1" s="42" t="s">
        <v>12</v>
      </c>
      <c r="R1" s="42" t="s">
        <v>11</v>
      </c>
      <c r="S1" s="42" t="s">
        <v>10</v>
      </c>
      <c r="T1" s="43"/>
      <c r="U1" s="44"/>
      <c r="W1" s="40" t="s">
        <v>22</v>
      </c>
      <c r="X1" s="43">
        <v>1000</v>
      </c>
      <c r="Y1" s="42" t="s">
        <v>28</v>
      </c>
      <c r="Z1" s="42" t="s">
        <v>9</v>
      </c>
      <c r="AA1" s="42" t="s">
        <v>13</v>
      </c>
      <c r="AB1" s="42" t="s">
        <v>12</v>
      </c>
      <c r="AC1" s="42" t="s">
        <v>11</v>
      </c>
      <c r="AD1" s="42" t="s">
        <v>10</v>
      </c>
      <c r="AE1" s="43"/>
      <c r="AF1" s="44"/>
    </row>
    <row r="2" spans="1:32" x14ac:dyDescent="0.3">
      <c r="A2" s="45" t="s">
        <v>8</v>
      </c>
      <c r="B2" s="46">
        <v>4</v>
      </c>
      <c r="C2" s="47" t="s">
        <v>33</v>
      </c>
      <c r="D2" s="47">
        <v>9.5347229764239892E-3</v>
      </c>
      <c r="E2" s="47">
        <v>-3.03576237101175E-2</v>
      </c>
      <c r="F2" s="48">
        <v>2.45220940978178E-2</v>
      </c>
      <c r="G2" s="47">
        <v>-5.3103730647691095E-4</v>
      </c>
      <c r="H2" s="47">
        <v>9.5199234039081097E-3</v>
      </c>
      <c r="I2" s="47"/>
      <c r="J2" s="49"/>
      <c r="K2" s="47"/>
      <c r="L2" s="45" t="s">
        <v>8</v>
      </c>
      <c r="M2" s="46">
        <v>4</v>
      </c>
      <c r="N2" s="47" t="s">
        <v>33</v>
      </c>
      <c r="O2" s="47"/>
      <c r="P2" s="47"/>
      <c r="Q2" s="48"/>
      <c r="R2" s="47"/>
      <c r="S2" s="47"/>
      <c r="T2" s="47"/>
      <c r="U2" s="49"/>
      <c r="W2" s="45" t="s">
        <v>8</v>
      </c>
      <c r="X2" s="46">
        <v>4</v>
      </c>
      <c r="Y2" s="47" t="s">
        <v>33</v>
      </c>
      <c r="Z2" s="47"/>
      <c r="AA2" s="47"/>
      <c r="AB2" s="48"/>
      <c r="AC2" s="47"/>
      <c r="AD2" s="47"/>
      <c r="AE2" s="47"/>
      <c r="AF2" s="49"/>
    </row>
    <row r="3" spans="1:32" x14ac:dyDescent="0.3">
      <c r="A3" s="45" t="s">
        <v>6</v>
      </c>
      <c r="B3" s="46">
        <v>1E-4</v>
      </c>
      <c r="C3" s="47"/>
      <c r="D3" s="47">
        <v>1.05424244317867E-2</v>
      </c>
      <c r="E3" s="47">
        <v>-2.4455600414506E-2</v>
      </c>
      <c r="F3" s="47">
        <v>3.1268731639429101E-2</v>
      </c>
      <c r="G3" s="47">
        <v>4.4330948753758498E-4</v>
      </c>
      <c r="H3" s="47">
        <v>1.0533099714623E-2</v>
      </c>
      <c r="I3" s="47"/>
      <c r="J3" s="49"/>
      <c r="K3" s="47"/>
      <c r="L3" s="45" t="s">
        <v>6</v>
      </c>
      <c r="M3" s="46">
        <v>1E-4</v>
      </c>
      <c r="N3" s="47"/>
      <c r="O3" s="47"/>
      <c r="P3" s="47"/>
      <c r="Q3" s="47"/>
      <c r="R3" s="47"/>
      <c r="S3" s="47"/>
      <c r="T3" s="47"/>
      <c r="U3" s="49"/>
      <c r="W3" s="45" t="s">
        <v>6</v>
      </c>
      <c r="X3" s="46">
        <v>1E-4</v>
      </c>
      <c r="Y3" s="47"/>
      <c r="Z3" s="47"/>
      <c r="AA3" s="47"/>
      <c r="AB3" s="47"/>
      <c r="AC3" s="47"/>
      <c r="AD3" s="47"/>
      <c r="AE3" s="47"/>
      <c r="AF3" s="49"/>
    </row>
    <row r="4" spans="1:32" x14ac:dyDescent="0.3">
      <c r="A4" s="45" t="s">
        <v>7</v>
      </c>
      <c r="B4" s="46">
        <v>0.01</v>
      </c>
      <c r="C4" s="47"/>
      <c r="D4" s="47">
        <v>9.9881529233238307E-3</v>
      </c>
      <c r="E4" s="47">
        <v>-2.7752878289324899E-2</v>
      </c>
      <c r="F4" s="47">
        <v>2.6622620062174598E-2</v>
      </c>
      <c r="G4" s="48">
        <v>-1.9112559908533599E-5</v>
      </c>
      <c r="H4" s="47">
        <v>9.9881346371460192E-3</v>
      </c>
      <c r="I4" s="47"/>
      <c r="J4" s="49"/>
      <c r="K4" s="47"/>
      <c r="L4" s="45" t="s">
        <v>7</v>
      </c>
      <c r="M4" s="46">
        <v>0.01</v>
      </c>
      <c r="N4" s="47"/>
      <c r="O4" s="47"/>
      <c r="P4" s="47"/>
      <c r="Q4" s="47"/>
      <c r="R4" s="48"/>
      <c r="S4" s="47"/>
      <c r="T4" s="47"/>
      <c r="U4" s="49"/>
      <c r="W4" s="45" t="s">
        <v>7</v>
      </c>
      <c r="X4" s="46">
        <v>0.01</v>
      </c>
      <c r="Y4" s="47"/>
      <c r="Z4" s="47"/>
      <c r="AA4" s="47"/>
      <c r="AB4" s="47"/>
      <c r="AC4" s="48"/>
      <c r="AD4" s="47"/>
      <c r="AE4" s="47"/>
      <c r="AF4" s="49"/>
    </row>
    <row r="5" spans="1:32" ht="14.5" x14ac:dyDescent="0.3">
      <c r="A5" s="50"/>
      <c r="B5" s="47"/>
      <c r="C5" s="46"/>
      <c r="D5" s="46">
        <f>SQRT(D2*D2+D3*D3+D4*D4)</f>
        <v>1.73728769625754E-2</v>
      </c>
      <c r="E5" s="46"/>
      <c r="F5" s="46"/>
      <c r="G5" s="47"/>
      <c r="H5" s="47"/>
      <c r="I5" s="47"/>
      <c r="J5" s="123" t="s">
        <v>20</v>
      </c>
      <c r="K5" s="51"/>
      <c r="L5" s="50"/>
      <c r="M5" s="47"/>
      <c r="N5" s="46"/>
      <c r="O5" s="46">
        <f>SQRT(O2*O2+O3*O3+O4*O4)</f>
        <v>0</v>
      </c>
      <c r="P5" s="46"/>
      <c r="Q5" s="46"/>
      <c r="R5" s="47"/>
      <c r="S5" s="47"/>
      <c r="T5" s="47"/>
      <c r="U5" s="123" t="s">
        <v>20</v>
      </c>
      <c r="W5" s="50"/>
      <c r="X5" s="47"/>
      <c r="Y5" s="46"/>
      <c r="Z5" s="46">
        <f>SQRT(Z2*Z2+Z3*Z3+Z4*Z4)</f>
        <v>0</v>
      </c>
      <c r="AA5" s="46"/>
      <c r="AB5" s="46"/>
      <c r="AC5" s="47"/>
      <c r="AD5" s="47"/>
      <c r="AE5" s="47"/>
      <c r="AF5" s="123" t="s">
        <v>20</v>
      </c>
    </row>
    <row r="6" spans="1:32" x14ac:dyDescent="0.3">
      <c r="A6" s="50"/>
      <c r="B6" s="47"/>
      <c r="C6" s="53" t="s">
        <v>29</v>
      </c>
      <c r="D6" s="53"/>
      <c r="E6" s="53"/>
      <c r="F6" s="53"/>
      <c r="G6" s="53"/>
      <c r="H6" s="53"/>
      <c r="I6" s="47"/>
      <c r="J6" s="54" t="s">
        <v>1</v>
      </c>
      <c r="K6" s="53"/>
      <c r="L6" s="50"/>
      <c r="M6" s="47"/>
      <c r="N6" s="53" t="s">
        <v>29</v>
      </c>
      <c r="O6" s="53"/>
      <c r="P6" s="53"/>
      <c r="Q6" s="53"/>
      <c r="R6" s="53"/>
      <c r="S6" s="53"/>
      <c r="T6" s="47"/>
      <c r="U6" s="54" t="s">
        <v>1</v>
      </c>
      <c r="W6" s="50"/>
      <c r="X6" s="47"/>
      <c r="Y6" s="53" t="s">
        <v>29</v>
      </c>
      <c r="Z6" s="53"/>
      <c r="AA6" s="53"/>
      <c r="AB6" s="53"/>
      <c r="AC6" s="53"/>
      <c r="AD6" s="53"/>
      <c r="AE6" s="47"/>
      <c r="AF6" s="54" t="s">
        <v>1</v>
      </c>
    </row>
    <row r="7" spans="1:32" x14ac:dyDescent="0.3">
      <c r="A7" s="50"/>
      <c r="B7" s="47"/>
      <c r="C7" s="47" t="s">
        <v>34</v>
      </c>
      <c r="D7" s="47">
        <v>9.28393008305331E-3</v>
      </c>
      <c r="E7" s="47">
        <v>-2.9548911306858001E-2</v>
      </c>
      <c r="F7" s="48">
        <v>2.2031024449652901E-2</v>
      </c>
      <c r="G7" s="47">
        <v>-5.28096204936316E-4</v>
      </c>
      <c r="H7" s="47">
        <v>9.2688981106361402E-3</v>
      </c>
      <c r="I7" s="47"/>
      <c r="J7" s="52">
        <f>(D2-D7)/D2*100</f>
        <v>2.6303112737601464</v>
      </c>
      <c r="K7" s="46"/>
      <c r="L7" s="50"/>
      <c r="M7" s="47"/>
      <c r="N7" s="47" t="s">
        <v>34</v>
      </c>
      <c r="O7" s="47"/>
      <c r="P7" s="47"/>
      <c r="Q7" s="48"/>
      <c r="R7" s="47"/>
      <c r="S7" s="47"/>
      <c r="T7" s="47"/>
      <c r="U7" s="52" t="e">
        <f>(O2-O7)/O2*100</f>
        <v>#DIV/0!</v>
      </c>
      <c r="W7" s="50"/>
      <c r="X7" s="47"/>
      <c r="Y7" s="47" t="s">
        <v>34</v>
      </c>
      <c r="Z7" s="47"/>
      <c r="AA7" s="47"/>
      <c r="AB7" s="48"/>
      <c r="AC7" s="47"/>
      <c r="AD7" s="47"/>
      <c r="AE7" s="47"/>
      <c r="AF7" s="52" t="e">
        <f>(Z2-Z7)/Z2*100</f>
        <v>#DIV/0!</v>
      </c>
    </row>
    <row r="8" spans="1:32" x14ac:dyDescent="0.3">
      <c r="A8" s="50"/>
      <c r="B8" s="47"/>
      <c r="C8" s="47"/>
      <c r="D8" s="47">
        <v>1.0291601552676E-2</v>
      </c>
      <c r="E8" s="47">
        <v>-2.2357746889256201E-2</v>
      </c>
      <c r="F8" s="48">
        <v>2.72312536711013E-2</v>
      </c>
      <c r="G8" s="47">
        <v>4.504519589109E-4</v>
      </c>
      <c r="H8" s="47">
        <v>1.02817389361799E-2</v>
      </c>
      <c r="I8" s="47"/>
      <c r="J8" s="52">
        <f t="shared" ref="J8:J10" si="0">(D3-D8)/D3*100</f>
        <v>2.379176447823887</v>
      </c>
      <c r="K8" s="46"/>
      <c r="L8" s="50"/>
      <c r="M8" s="47"/>
      <c r="N8" s="47"/>
      <c r="O8" s="47"/>
      <c r="P8" s="47"/>
      <c r="Q8" s="48"/>
      <c r="R8" s="47"/>
      <c r="S8" s="47"/>
      <c r="T8" s="47"/>
      <c r="U8" s="52" t="e">
        <f t="shared" ref="U8:U10" si="1">(O3-O8)/O3*100</f>
        <v>#DIV/0!</v>
      </c>
      <c r="W8" s="50"/>
      <c r="X8" s="47"/>
      <c r="Y8" s="47"/>
      <c r="Z8" s="47"/>
      <c r="AA8" s="47"/>
      <c r="AB8" s="48"/>
      <c r="AC8" s="47"/>
      <c r="AD8" s="47"/>
      <c r="AE8" s="47"/>
      <c r="AF8" s="52" t="e">
        <f t="shared" ref="AF8:AF10" si="2">(Z3-Z8)/Z3*100</f>
        <v>#DIV/0!</v>
      </c>
    </row>
    <row r="9" spans="1:32" x14ac:dyDescent="0.3">
      <c r="A9" s="50"/>
      <c r="B9" s="47"/>
      <c r="C9" s="47"/>
      <c r="D9" s="47">
        <v>9.9669055008685704E-3</v>
      </c>
      <c r="E9" s="47">
        <v>-2.7463637142779902E-2</v>
      </c>
      <c r="F9" s="48">
        <v>2.8325489955270799E-2</v>
      </c>
      <c r="G9" s="48">
        <v>-9.7444667086764308E-6</v>
      </c>
      <c r="H9" s="47">
        <v>9.9669007373713106E-3</v>
      </c>
      <c r="I9" s="47"/>
      <c r="J9" s="52">
        <f t="shared" si="0"/>
        <v>0.2127262429637454</v>
      </c>
      <c r="K9" s="46"/>
      <c r="L9" s="50"/>
      <c r="M9" s="47"/>
      <c r="N9" s="47"/>
      <c r="O9" s="47"/>
      <c r="P9" s="47"/>
      <c r="Q9" s="48"/>
      <c r="R9" s="48"/>
      <c r="S9" s="47"/>
      <c r="T9" s="47"/>
      <c r="U9" s="52" t="e">
        <f t="shared" si="1"/>
        <v>#DIV/0!</v>
      </c>
      <c r="W9" s="50"/>
      <c r="X9" s="47"/>
      <c r="Y9" s="47"/>
      <c r="Z9" s="47"/>
      <c r="AA9" s="47"/>
      <c r="AB9" s="48"/>
      <c r="AC9" s="47"/>
      <c r="AD9" s="47"/>
      <c r="AE9" s="47"/>
      <c r="AF9" s="52" t="e">
        <f t="shared" si="2"/>
        <v>#DIV/0!</v>
      </c>
    </row>
    <row r="10" spans="1:32" x14ac:dyDescent="0.3">
      <c r="A10" s="50"/>
      <c r="B10" s="47"/>
      <c r="C10" s="53"/>
      <c r="D10" s="46">
        <f>SQRT(D7*D7+D8*D8+D9*D9)</f>
        <v>1.7071837205447735E-2</v>
      </c>
      <c r="E10" s="47"/>
      <c r="F10" s="47"/>
      <c r="G10" s="47"/>
      <c r="H10" s="47"/>
      <c r="I10" s="47"/>
      <c r="J10" s="52">
        <f t="shared" si="0"/>
        <v>1.7328146499636445</v>
      </c>
      <c r="K10" s="46"/>
      <c r="L10" s="50"/>
      <c r="M10" s="47"/>
      <c r="N10" s="53"/>
      <c r="O10" s="46">
        <f>SQRT(O7*O7+O8*O8+O9*O9)</f>
        <v>0</v>
      </c>
      <c r="P10" s="47"/>
      <c r="Q10" s="47"/>
      <c r="R10" s="47"/>
      <c r="S10" s="47"/>
      <c r="T10" s="47"/>
      <c r="U10" s="52" t="e">
        <f t="shared" si="1"/>
        <v>#DIV/0!</v>
      </c>
      <c r="W10" s="50"/>
      <c r="X10" s="47"/>
      <c r="Y10" s="53"/>
      <c r="Z10" s="46">
        <f>SQRT(Z7*Z7+Z8*Z8+Z9*Z9)</f>
        <v>0</v>
      </c>
      <c r="AA10" s="47"/>
      <c r="AB10" s="47"/>
      <c r="AC10" s="47"/>
      <c r="AD10" s="47"/>
      <c r="AE10" s="47"/>
      <c r="AF10" s="52" t="e">
        <f t="shared" si="2"/>
        <v>#DIV/0!</v>
      </c>
    </row>
    <row r="11" spans="1:32" x14ac:dyDescent="0.3">
      <c r="A11" s="50"/>
      <c r="B11" s="47"/>
      <c r="C11" s="53" t="s">
        <v>32</v>
      </c>
      <c r="D11" s="53"/>
      <c r="E11" s="53"/>
      <c r="F11" s="53"/>
      <c r="G11" s="53"/>
      <c r="H11" s="53"/>
      <c r="I11" s="47"/>
      <c r="J11" s="54" t="s">
        <v>1</v>
      </c>
      <c r="K11" s="53"/>
      <c r="L11" s="50"/>
      <c r="M11" s="47"/>
      <c r="N11" s="53" t="s">
        <v>32</v>
      </c>
      <c r="O11" s="53"/>
      <c r="P11" s="53"/>
      <c r="Q11" s="53"/>
      <c r="R11" s="53"/>
      <c r="S11" s="53"/>
      <c r="T11" s="47"/>
      <c r="U11" s="54" t="s">
        <v>1</v>
      </c>
      <c r="W11" s="50"/>
      <c r="X11" s="47"/>
      <c r="Y11" s="53" t="s">
        <v>32</v>
      </c>
      <c r="Z11" s="53"/>
      <c r="AA11" s="53"/>
      <c r="AB11" s="53"/>
      <c r="AC11" s="53"/>
      <c r="AD11" s="53"/>
      <c r="AE11" s="47"/>
      <c r="AF11" s="54" t="s">
        <v>1</v>
      </c>
    </row>
    <row r="12" spans="1:32" x14ac:dyDescent="0.3">
      <c r="A12" s="50"/>
      <c r="B12" s="47"/>
      <c r="C12" s="47" t="s">
        <v>35</v>
      </c>
      <c r="D12" s="47">
        <v>9.5370480789880793E-3</v>
      </c>
      <c r="E12" s="47">
        <v>-3.0373961035953499E-2</v>
      </c>
      <c r="F12" s="48">
        <v>2.4537663429380401E-2</v>
      </c>
      <c r="G12" s="47">
        <v>-5.3112633382791305E-4</v>
      </c>
      <c r="H12" s="47">
        <v>9.5222471548707804E-3</v>
      </c>
      <c r="I12" s="47"/>
      <c r="J12" s="52">
        <f>-(D7-D12)/D12*100</f>
        <v>2.6540497000579886</v>
      </c>
      <c r="K12" s="46"/>
      <c r="L12" s="50"/>
      <c r="M12" s="47"/>
      <c r="N12" s="47" t="s">
        <v>35</v>
      </c>
      <c r="O12" s="47"/>
      <c r="P12" s="47"/>
      <c r="Q12" s="48"/>
      <c r="R12" s="47"/>
      <c r="S12" s="47"/>
      <c r="T12" s="47"/>
      <c r="U12" s="52" t="e">
        <f>-(O7-O12)/O12*100</f>
        <v>#DIV/0!</v>
      </c>
      <c r="W12" s="50"/>
      <c r="X12" s="47"/>
      <c r="Y12" s="47" t="s">
        <v>35</v>
      </c>
      <c r="Z12" s="47"/>
      <c r="AA12" s="47"/>
      <c r="AB12" s="48"/>
      <c r="AC12" s="47"/>
      <c r="AD12" s="47"/>
      <c r="AE12" s="47"/>
      <c r="AF12" s="52" t="e">
        <f>-(Z7-Z12)/Z12*100</f>
        <v>#DIV/0!</v>
      </c>
    </row>
    <row r="13" spans="1:32" x14ac:dyDescent="0.3">
      <c r="A13" s="50"/>
      <c r="B13" s="47"/>
      <c r="C13" s="47"/>
      <c r="D13" s="47">
        <v>1.05452906654885E-2</v>
      </c>
      <c r="E13" s="47">
        <v>-2.4463766658554199E-2</v>
      </c>
      <c r="F13" s="48">
        <v>3.1284247633404101E-2</v>
      </c>
      <c r="G13" s="47">
        <v>4.4359270049851399E-4</v>
      </c>
      <c r="H13" s="47">
        <v>1.0535956564816699E-2</v>
      </c>
      <c r="I13" s="47"/>
      <c r="J13" s="52">
        <f t="shared" ref="J13:J15" si="3">-(D8-D13)/D13*100</f>
        <v>2.4057100070531665</v>
      </c>
      <c r="K13" s="46"/>
      <c r="L13" s="50"/>
      <c r="M13" s="47"/>
      <c r="N13" s="47"/>
      <c r="O13" s="47"/>
      <c r="P13" s="47"/>
      <c r="Q13" s="48"/>
      <c r="R13" s="47"/>
      <c r="S13" s="47"/>
      <c r="T13" s="47"/>
      <c r="U13" s="52" t="e">
        <f t="shared" ref="U13:U15" si="4">-(O8-O13)/O13*100</f>
        <v>#DIV/0!</v>
      </c>
      <c r="W13" s="50"/>
      <c r="X13" s="47"/>
      <c r="Y13" s="47"/>
      <c r="Z13" s="47"/>
      <c r="AA13" s="47"/>
      <c r="AB13" s="48"/>
      <c r="AC13" s="47"/>
      <c r="AD13" s="47"/>
      <c r="AE13" s="47"/>
      <c r="AF13" s="52" t="e">
        <f t="shared" ref="AF13:AF15" si="5">-(Z8-Z13)/Z13*100</f>
        <v>#DIV/0!</v>
      </c>
    </row>
    <row r="14" spans="1:32" x14ac:dyDescent="0.3">
      <c r="A14" s="50"/>
      <c r="B14" s="47"/>
      <c r="C14" s="47"/>
      <c r="D14" s="47">
        <v>9.9904757404249301E-3</v>
      </c>
      <c r="E14" s="47">
        <v>-2.7763594253710201E-2</v>
      </c>
      <c r="F14" s="48">
        <v>2.6638629746890002E-2</v>
      </c>
      <c r="G14" s="48">
        <v>-1.8935459943264601E-5</v>
      </c>
      <c r="H14" s="47">
        <v>9.9904577957356799E-3</v>
      </c>
      <c r="I14" s="47"/>
      <c r="J14" s="52">
        <f t="shared" si="3"/>
        <v>0.2359270986564363</v>
      </c>
      <c r="K14" s="46"/>
      <c r="L14" s="50"/>
      <c r="M14" s="47"/>
      <c r="N14" s="47"/>
      <c r="O14" s="47"/>
      <c r="P14" s="47"/>
      <c r="Q14" s="48"/>
      <c r="R14" s="48"/>
      <c r="S14" s="47"/>
      <c r="T14" s="47"/>
      <c r="U14" s="52" t="e">
        <f t="shared" si="4"/>
        <v>#DIV/0!</v>
      </c>
      <c r="W14" s="50"/>
      <c r="X14" s="47"/>
      <c r="Y14" s="47"/>
      <c r="Z14" s="47"/>
      <c r="AA14" s="47"/>
      <c r="AB14" s="48"/>
      <c r="AC14" s="48"/>
      <c r="AD14" s="47"/>
      <c r="AE14" s="47"/>
      <c r="AF14" s="52" t="e">
        <f t="shared" si="5"/>
        <v>#DIV/0!</v>
      </c>
    </row>
    <row r="15" spans="1:32" x14ac:dyDescent="0.3">
      <c r="A15" s="50"/>
      <c r="B15" s="47"/>
      <c r="C15" s="53"/>
      <c r="D15" s="46">
        <f>SQRT(D12*D12+D13*D13+D14*D14)</f>
        <v>1.7377227822658832E-2</v>
      </c>
      <c r="E15" s="47"/>
      <c r="F15" s="47"/>
      <c r="G15" s="47"/>
      <c r="H15" s="47"/>
      <c r="I15" s="47"/>
      <c r="J15" s="52">
        <f t="shared" si="3"/>
        <v>1.7574185038472407</v>
      </c>
      <c r="K15" s="46"/>
      <c r="L15" s="50"/>
      <c r="M15" s="47"/>
      <c r="N15" s="53"/>
      <c r="O15" s="46">
        <f>SQRT(O12*O12+O13*O13+O14*O14)</f>
        <v>0</v>
      </c>
      <c r="P15" s="47"/>
      <c r="Q15" s="47"/>
      <c r="R15" s="47"/>
      <c r="S15" s="47"/>
      <c r="T15" s="47"/>
      <c r="U15" s="52" t="e">
        <f t="shared" si="4"/>
        <v>#DIV/0!</v>
      </c>
      <c r="W15" s="50"/>
      <c r="X15" s="47"/>
      <c r="Y15" s="53"/>
      <c r="Z15" s="46">
        <f>SQRT(Z12*Z12+Z13*Z13+Z14*Z14)</f>
        <v>0</v>
      </c>
      <c r="AA15" s="47"/>
      <c r="AB15" s="47"/>
      <c r="AC15" s="47"/>
      <c r="AD15" s="47"/>
      <c r="AE15" s="47"/>
      <c r="AF15" s="52" t="e">
        <f t="shared" si="5"/>
        <v>#DIV/0!</v>
      </c>
    </row>
    <row r="16" spans="1:32" x14ac:dyDescent="0.3">
      <c r="A16" s="50"/>
      <c r="B16" s="47"/>
      <c r="C16" s="53" t="s">
        <v>30</v>
      </c>
      <c r="D16" s="47"/>
      <c r="E16" s="47"/>
      <c r="F16" s="47"/>
      <c r="G16" s="47"/>
      <c r="H16" s="47"/>
      <c r="I16" s="47"/>
      <c r="J16" s="49"/>
      <c r="K16" s="47"/>
      <c r="L16" s="50"/>
      <c r="M16" s="47"/>
      <c r="N16" s="53" t="s">
        <v>30</v>
      </c>
      <c r="O16" s="47"/>
      <c r="P16" s="47"/>
      <c r="Q16" s="47"/>
      <c r="R16" s="47"/>
      <c r="S16" s="47"/>
      <c r="T16" s="47"/>
      <c r="U16" s="49"/>
      <c r="W16" s="50"/>
      <c r="X16" s="47"/>
      <c r="Y16" s="53" t="s">
        <v>30</v>
      </c>
      <c r="Z16" s="47"/>
      <c r="AA16" s="47"/>
      <c r="AB16" s="47"/>
      <c r="AC16" s="47"/>
      <c r="AD16" s="47"/>
      <c r="AE16" s="47"/>
      <c r="AF16" s="49"/>
    </row>
    <row r="17" spans="1:32" x14ac:dyDescent="0.3">
      <c r="A17" s="50"/>
      <c r="B17" s="47" t="s">
        <v>36</v>
      </c>
      <c r="C17" s="47"/>
      <c r="D17" s="47">
        <v>0.54303180715167598</v>
      </c>
      <c r="E17" s="47">
        <v>-0.99482823530990805</v>
      </c>
      <c r="F17" s="48">
        <v>0.99183379976436403</v>
      </c>
      <c r="G17" s="47">
        <v>-7.5898593702313603E-3</v>
      </c>
      <c r="H17" s="47">
        <v>0.54297876350107299</v>
      </c>
      <c r="I17" s="47"/>
      <c r="J17" s="52"/>
      <c r="K17" s="46"/>
      <c r="L17" s="50"/>
      <c r="M17" s="47" t="s">
        <v>36</v>
      </c>
      <c r="N17" s="47"/>
      <c r="O17" s="47">
        <v>0.24384852784922001</v>
      </c>
      <c r="P17" s="47">
        <v>-0.70437784141141302</v>
      </c>
      <c r="Q17" s="48">
        <v>0.623661408725671</v>
      </c>
      <c r="R17" s="47">
        <v>2.23763959134275E-3</v>
      </c>
      <c r="S17" s="47">
        <v>0.24383826095034999</v>
      </c>
      <c r="T17" s="47"/>
      <c r="U17" s="52"/>
      <c r="W17" s="50"/>
      <c r="X17" s="47" t="s">
        <v>36</v>
      </c>
      <c r="Y17" s="47"/>
      <c r="Z17" s="47"/>
      <c r="AA17" s="47"/>
      <c r="AB17" s="48"/>
      <c r="AC17" s="47"/>
      <c r="AD17" s="47"/>
      <c r="AE17" s="47"/>
      <c r="AF17" s="52"/>
    </row>
    <row r="18" spans="1:32" x14ac:dyDescent="0.3">
      <c r="A18" s="50"/>
      <c r="B18" s="47"/>
      <c r="C18" s="47"/>
      <c r="D18" s="47">
        <v>0.60826464091217303</v>
      </c>
      <c r="E18" s="47">
        <v>-1.0035290699008901</v>
      </c>
      <c r="F18" s="48">
        <v>0.98492712465046295</v>
      </c>
      <c r="G18" s="47">
        <v>1.7583698938567999E-2</v>
      </c>
      <c r="H18" s="47">
        <v>0.60801043322927595</v>
      </c>
      <c r="I18" s="47"/>
      <c r="J18" s="52"/>
      <c r="K18" s="46"/>
      <c r="L18" s="50"/>
      <c r="M18" s="47"/>
      <c r="N18" s="47"/>
      <c r="O18" s="47">
        <v>0.23182482946337599</v>
      </c>
      <c r="P18" s="47">
        <v>-0.81105424217747502</v>
      </c>
      <c r="Q18" s="48">
        <v>0.66553201639804305</v>
      </c>
      <c r="R18" s="47">
        <v>2.4081691185465202E-3</v>
      </c>
      <c r="S18" s="47">
        <v>0.23181232123685699</v>
      </c>
      <c r="T18" s="47"/>
      <c r="U18" s="52"/>
      <c r="W18" s="50"/>
      <c r="X18" s="47"/>
      <c r="Y18" s="47"/>
      <c r="Z18" s="47"/>
      <c r="AA18" s="47"/>
      <c r="AB18" s="48"/>
      <c r="AC18" s="47"/>
      <c r="AD18" s="47"/>
      <c r="AE18" s="47"/>
      <c r="AF18" s="52"/>
    </row>
    <row r="19" spans="1:32" x14ac:dyDescent="0.3">
      <c r="A19" s="50"/>
      <c r="B19" s="47"/>
      <c r="C19" s="47"/>
      <c r="D19" s="47">
        <v>0.57782520970979501</v>
      </c>
      <c r="E19" s="47">
        <v>-1.0051925182411701</v>
      </c>
      <c r="F19" s="47">
        <v>0.98907315983056798</v>
      </c>
      <c r="G19" s="47">
        <v>2.5014597808394198E-2</v>
      </c>
      <c r="H19" s="47">
        <v>0.57728350303178799</v>
      </c>
      <c r="I19" s="47"/>
      <c r="J19" s="52"/>
      <c r="K19" s="46"/>
      <c r="L19" s="50"/>
      <c r="M19" s="47"/>
      <c r="N19" s="47"/>
      <c r="O19" s="47">
        <v>0.246126546953473</v>
      </c>
      <c r="P19" s="47">
        <v>-0.59038073668215396</v>
      </c>
      <c r="Q19" s="47">
        <v>0.59614957411557701</v>
      </c>
      <c r="R19" s="47">
        <v>1.48386177223262E-3</v>
      </c>
      <c r="S19" s="47">
        <v>0.246122073917561</v>
      </c>
      <c r="T19" s="47"/>
      <c r="U19" s="52"/>
      <c r="W19" s="50"/>
      <c r="X19" s="47"/>
      <c r="Y19" s="47"/>
      <c r="Z19" s="47"/>
      <c r="AA19" s="47"/>
      <c r="AB19" s="47"/>
      <c r="AC19" s="47"/>
      <c r="AD19" s="47"/>
      <c r="AE19" s="47"/>
      <c r="AF19" s="52"/>
    </row>
    <row r="20" spans="1:32" x14ac:dyDescent="0.3">
      <c r="A20" s="50"/>
      <c r="B20" s="47"/>
      <c r="C20" s="46"/>
      <c r="D20" s="46">
        <f>SQRT(D17*D17+D18*D18+D19*D19)</f>
        <v>0.99937549996915498</v>
      </c>
      <c r="E20" s="47"/>
      <c r="F20" s="47"/>
      <c r="G20" s="47"/>
      <c r="H20" s="47"/>
      <c r="I20" s="47"/>
      <c r="J20" s="52"/>
      <c r="K20" s="47"/>
      <c r="L20" s="50"/>
      <c r="M20" s="47"/>
      <c r="N20" s="46"/>
      <c r="O20" s="46">
        <f>SQRT(O17*O17+O18*O18+O19*O19)</f>
        <v>0.41687304207059894</v>
      </c>
      <c r="P20" s="47"/>
      <c r="Q20" s="47"/>
      <c r="R20" s="47"/>
      <c r="S20" s="47"/>
      <c r="T20" s="47"/>
      <c r="U20" s="52"/>
      <c r="W20" s="50"/>
      <c r="X20" s="47"/>
      <c r="Y20" s="46"/>
      <c r="Z20" s="46">
        <f>SQRT(Z17*Z17+Z18*Z18+Z19*Z19)</f>
        <v>0</v>
      </c>
      <c r="AA20" s="47"/>
      <c r="AB20" s="47"/>
      <c r="AC20" s="47"/>
      <c r="AD20" s="47"/>
      <c r="AE20" s="47"/>
      <c r="AF20" s="52"/>
    </row>
    <row r="21" spans="1:32" x14ac:dyDescent="0.3">
      <c r="A21" s="50"/>
      <c r="B21" s="47"/>
      <c r="C21" s="53" t="s">
        <v>31</v>
      </c>
      <c r="D21" s="47"/>
      <c r="E21" s="47"/>
      <c r="F21" s="47"/>
      <c r="G21" s="47"/>
      <c r="H21" s="47"/>
      <c r="I21" s="47"/>
      <c r="J21" s="52"/>
      <c r="K21" s="47"/>
      <c r="L21" s="50"/>
      <c r="M21" s="47"/>
      <c r="N21" s="53" t="s">
        <v>31</v>
      </c>
      <c r="O21" s="47"/>
      <c r="P21" s="47"/>
      <c r="Q21" s="47"/>
      <c r="R21" s="47"/>
      <c r="S21" s="47"/>
      <c r="T21" s="47"/>
      <c r="U21" s="52"/>
      <c r="W21" s="50"/>
      <c r="X21" s="47"/>
      <c r="Y21" s="53" t="s">
        <v>31</v>
      </c>
      <c r="Z21" s="47"/>
      <c r="AA21" s="47"/>
      <c r="AB21" s="47"/>
      <c r="AC21" s="47"/>
      <c r="AD21" s="47"/>
      <c r="AE21" s="47"/>
      <c r="AF21" s="52"/>
    </row>
    <row r="22" spans="1:32" x14ac:dyDescent="0.3">
      <c r="A22" s="11"/>
      <c r="B22" s="8" t="s">
        <v>37</v>
      </c>
      <c r="C22" s="47"/>
      <c r="D22" s="47">
        <v>0.30836066034002801</v>
      </c>
      <c r="E22" s="47">
        <v>-0.96632638496501</v>
      </c>
      <c r="F22" s="47">
        <v>0.85322761950692005</v>
      </c>
      <c r="G22" s="47">
        <v>-1.9537101335823901E-2</v>
      </c>
      <c r="H22" s="47">
        <v>0.307741122563644</v>
      </c>
      <c r="I22" s="47"/>
      <c r="J22" s="52">
        <f>(D17-D22)/D17*100</f>
        <v>43.214991041234022</v>
      </c>
      <c r="K22" s="46"/>
      <c r="L22" s="11"/>
      <c r="M22" s="8" t="s">
        <v>37</v>
      </c>
      <c r="N22" s="47"/>
      <c r="O22" s="47">
        <v>0.29071355177277403</v>
      </c>
      <c r="P22" s="47">
        <v>-0.91923867378038804</v>
      </c>
      <c r="Q22" s="47">
        <v>0.69696927179962198</v>
      </c>
      <c r="R22" s="47">
        <v>8.85279307938558E-4</v>
      </c>
      <c r="S22" s="47">
        <v>0.29071220384581098</v>
      </c>
      <c r="T22" s="47"/>
      <c r="U22" s="52">
        <f>(O17-O22)/O17*100</f>
        <v>-19.218907875684323</v>
      </c>
      <c r="W22" s="11"/>
      <c r="X22" s="8" t="s">
        <v>37</v>
      </c>
      <c r="Y22" s="47"/>
      <c r="Z22" s="47"/>
      <c r="AA22" s="47"/>
      <c r="AB22" s="47"/>
      <c r="AC22" s="47"/>
      <c r="AD22" s="47"/>
      <c r="AE22" s="47"/>
      <c r="AF22" s="52" t="e">
        <f>(Z17-Z22)/Z17*100</f>
        <v>#DIV/0!</v>
      </c>
    </row>
    <row r="23" spans="1:32" x14ac:dyDescent="0.3">
      <c r="A23" s="11"/>
      <c r="B23" s="8"/>
      <c r="C23" s="47"/>
      <c r="D23" s="47">
        <v>0.35624233151198398</v>
      </c>
      <c r="E23" s="47">
        <v>-1.07521839930633</v>
      </c>
      <c r="F23" s="47">
        <v>0.85653286039306498</v>
      </c>
      <c r="G23" s="47">
        <v>-7.4249902754698893E-2</v>
      </c>
      <c r="H23" s="47">
        <v>0.34841864287378799</v>
      </c>
      <c r="I23" s="47"/>
      <c r="J23" s="52">
        <f t="shared" ref="J23:J25" si="6">(D18-D23)/D18*100</f>
        <v>41.433003408228423</v>
      </c>
      <c r="K23" s="46"/>
      <c r="L23" s="11"/>
      <c r="M23" s="8"/>
      <c r="N23" s="47"/>
      <c r="O23" s="47">
        <v>0.27421683657808499</v>
      </c>
      <c r="P23" s="47">
        <v>-0.93141018427523303</v>
      </c>
      <c r="Q23" s="47">
        <v>0.74087772185453205</v>
      </c>
      <c r="R23" s="47">
        <v>-2.78990299748734E-3</v>
      </c>
      <c r="S23" s="47">
        <v>0.27420264386791898</v>
      </c>
      <c r="T23" s="47"/>
      <c r="U23" s="52">
        <f t="shared" ref="U23:U25" si="7">(O18-O23)/O18*100</f>
        <v>-18.286223789245213</v>
      </c>
      <c r="W23" s="11"/>
      <c r="X23" s="8"/>
      <c r="Y23" s="47"/>
      <c r="Z23" s="47"/>
      <c r="AA23" s="47"/>
      <c r="AB23" s="47"/>
      <c r="AC23" s="47"/>
      <c r="AD23" s="47"/>
      <c r="AE23" s="47"/>
      <c r="AF23" s="52" t="e">
        <f t="shared" ref="AF23:AF25" si="8">(Z18-Z23)/Z18*100</f>
        <v>#DIV/0!</v>
      </c>
    </row>
    <row r="24" spans="1:32" x14ac:dyDescent="0.3">
      <c r="A24" s="11"/>
      <c r="B24" s="8"/>
      <c r="C24" s="47"/>
      <c r="D24" s="47">
        <v>0.35178020798786103</v>
      </c>
      <c r="E24" s="47">
        <v>-1.04983393212956</v>
      </c>
      <c r="F24" s="47">
        <v>0.684149930884421</v>
      </c>
      <c r="G24" s="47">
        <v>-0.120389698980228</v>
      </c>
      <c r="H24" s="47">
        <v>0.33053840187099798</v>
      </c>
      <c r="I24" s="47"/>
      <c r="J24" s="52">
        <f t="shared" si="6"/>
        <v>39.119961871421651</v>
      </c>
      <c r="K24" s="46"/>
      <c r="L24" s="11"/>
      <c r="M24" s="8"/>
      <c r="N24" s="47"/>
      <c r="O24" s="47">
        <v>0.30491090468430199</v>
      </c>
      <c r="P24" s="47">
        <v>-0.77228489493048302</v>
      </c>
      <c r="Q24" s="47">
        <v>0.684000631590159</v>
      </c>
      <c r="R24" s="47">
        <v>-2.64165228790159E-2</v>
      </c>
      <c r="S24" s="47">
        <v>0.30376442700616202</v>
      </c>
      <c r="T24" s="47"/>
      <c r="U24" s="52">
        <f t="shared" si="7"/>
        <v>-23.883794112603955</v>
      </c>
      <c r="W24" s="11"/>
      <c r="X24" s="8"/>
      <c r="Y24" s="47"/>
      <c r="Z24" s="47"/>
      <c r="AA24" s="47"/>
      <c r="AB24" s="47"/>
      <c r="AC24" s="47"/>
      <c r="AD24" s="47"/>
      <c r="AE24" s="47"/>
      <c r="AF24" s="52" t="e">
        <f t="shared" si="8"/>
        <v>#DIV/0!</v>
      </c>
    </row>
    <row r="25" spans="1:32" ht="14.5" thickBot="1" x14ac:dyDescent="0.35">
      <c r="A25" s="14"/>
      <c r="B25" s="15"/>
      <c r="C25" s="56"/>
      <c r="D25" s="57">
        <f>SQRT(D22*D22+D23*D23+D24*D24)</f>
        <v>0.58800017885916933</v>
      </c>
      <c r="E25" s="56"/>
      <c r="F25" s="56"/>
      <c r="G25" s="56"/>
      <c r="H25" s="56"/>
      <c r="I25" s="56"/>
      <c r="J25" s="58">
        <f t="shared" si="6"/>
        <v>41.163238554745682</v>
      </c>
      <c r="K25" s="46"/>
      <c r="L25" s="14"/>
      <c r="M25" s="15"/>
      <c r="N25" s="56"/>
      <c r="O25" s="57">
        <f>SQRT(O22*O22+O23*O23+O24*O24)</f>
        <v>0.50267275880301387</v>
      </c>
      <c r="P25" s="56"/>
      <c r="Q25" s="56"/>
      <c r="R25" s="56"/>
      <c r="S25" s="56"/>
      <c r="T25" s="56"/>
      <c r="U25" s="58">
        <f t="shared" si="7"/>
        <v>-20.58173786106429</v>
      </c>
      <c r="W25" s="14"/>
      <c r="X25" s="15"/>
      <c r="Y25" s="56"/>
      <c r="Z25" s="57">
        <f>SQRT(Z22*Z22+Z23*Z23+Z24*Z24)</f>
        <v>0</v>
      </c>
      <c r="AA25" s="56"/>
      <c r="AB25" s="56"/>
      <c r="AC25" s="56"/>
      <c r="AD25" s="56"/>
      <c r="AE25" s="56"/>
      <c r="AF25" s="58" t="e">
        <f t="shared" si="8"/>
        <v>#DIV/0!</v>
      </c>
    </row>
    <row r="26" spans="1:32" ht="14.5" thickBot="1" x14ac:dyDescent="0.35"/>
    <row r="27" spans="1:32" x14ac:dyDescent="0.3">
      <c r="A27" s="40" t="s">
        <v>22</v>
      </c>
      <c r="B27" s="43">
        <v>998</v>
      </c>
      <c r="C27" s="42" t="s">
        <v>28</v>
      </c>
      <c r="D27" s="42" t="s">
        <v>9</v>
      </c>
      <c r="E27" s="42" t="s">
        <v>13</v>
      </c>
      <c r="F27" s="42" t="s">
        <v>12</v>
      </c>
      <c r="G27" s="42" t="s">
        <v>11</v>
      </c>
      <c r="H27" s="42" t="s">
        <v>10</v>
      </c>
      <c r="I27" s="43"/>
      <c r="J27" s="44"/>
      <c r="L27" s="40" t="s">
        <v>22</v>
      </c>
      <c r="M27" s="43">
        <v>1000</v>
      </c>
      <c r="N27" s="42" t="s">
        <v>28</v>
      </c>
      <c r="O27" s="42" t="s">
        <v>9</v>
      </c>
      <c r="P27" s="42" t="s">
        <v>13</v>
      </c>
      <c r="Q27" s="42" t="s">
        <v>12</v>
      </c>
      <c r="R27" s="42" t="s">
        <v>11</v>
      </c>
      <c r="S27" s="42" t="s">
        <v>10</v>
      </c>
      <c r="T27" s="43"/>
      <c r="U27" s="44"/>
      <c r="W27" s="40" t="s">
        <v>22</v>
      </c>
      <c r="X27" s="43">
        <v>1000</v>
      </c>
      <c r="Y27" s="42" t="s">
        <v>28</v>
      </c>
      <c r="Z27" s="42" t="s">
        <v>9</v>
      </c>
      <c r="AA27" s="42" t="s">
        <v>13</v>
      </c>
      <c r="AB27" s="42" t="s">
        <v>12</v>
      </c>
      <c r="AC27" s="42" t="s">
        <v>11</v>
      </c>
      <c r="AD27" s="42" t="s">
        <v>10</v>
      </c>
      <c r="AE27" s="43"/>
      <c r="AF27" s="44"/>
    </row>
    <row r="28" spans="1:32" x14ac:dyDescent="0.3">
      <c r="A28" s="45" t="s">
        <v>8</v>
      </c>
      <c r="B28" s="46">
        <v>5</v>
      </c>
      <c r="C28" s="47" t="s">
        <v>33</v>
      </c>
      <c r="D28" s="47">
        <v>9.5229549877224404E-3</v>
      </c>
      <c r="E28" s="47">
        <v>-3.03576237101175E-2</v>
      </c>
      <c r="F28" s="48">
        <v>2.45220940978178E-2</v>
      </c>
      <c r="G28" s="47">
        <v>-4.7425489736705199E-4</v>
      </c>
      <c r="H28" s="47">
        <v>9.5111384171670602E-3</v>
      </c>
      <c r="I28" s="47"/>
      <c r="J28" s="49"/>
      <c r="L28" s="45" t="s">
        <v>8</v>
      </c>
      <c r="M28" s="46">
        <v>5</v>
      </c>
      <c r="N28" s="47" t="s">
        <v>33</v>
      </c>
      <c r="O28" s="47">
        <v>9.6014390835198193E-3</v>
      </c>
      <c r="P28" s="47">
        <v>-2.6825222531987099E-2</v>
      </c>
      <c r="Q28" s="48">
        <v>2.4840647902650202E-2</v>
      </c>
      <c r="R28" s="48">
        <v>-6.6736084448972303E-5</v>
      </c>
      <c r="S28" s="47">
        <v>9.60120715168538E-3</v>
      </c>
      <c r="T28" s="47"/>
      <c r="U28" s="49"/>
      <c r="W28" s="45" t="s">
        <v>8</v>
      </c>
      <c r="X28" s="46">
        <v>5</v>
      </c>
      <c r="Y28" s="47" t="s">
        <v>33</v>
      </c>
      <c r="Z28" s="47"/>
      <c r="AA28" s="47"/>
      <c r="AB28" s="48"/>
      <c r="AC28" s="47"/>
      <c r="AD28" s="47"/>
      <c r="AE28" s="47"/>
      <c r="AF28" s="49"/>
    </row>
    <row r="29" spans="1:32" x14ac:dyDescent="0.3">
      <c r="A29" s="45" t="s">
        <v>6</v>
      </c>
      <c r="B29" s="46">
        <v>1E-4</v>
      </c>
      <c r="C29" s="47"/>
      <c r="D29" s="47">
        <v>1.05693886726917E-2</v>
      </c>
      <c r="E29" s="47">
        <v>-2.4455600414506E-2</v>
      </c>
      <c r="F29" s="47">
        <v>3.1268731639429101E-2</v>
      </c>
      <c r="G29" s="47">
        <v>4.4747565713797302E-4</v>
      </c>
      <c r="H29" s="47">
        <v>1.05599120474885E-2</v>
      </c>
      <c r="I29" s="47"/>
      <c r="J29" s="49"/>
      <c r="L29" s="45" t="s">
        <v>6</v>
      </c>
      <c r="M29" s="46">
        <v>1E-4</v>
      </c>
      <c r="N29" s="47"/>
      <c r="O29" s="47">
        <v>1.0009168356581E-2</v>
      </c>
      <c r="P29" s="47">
        <v>-2.48994822339682E-2</v>
      </c>
      <c r="Q29" s="47">
        <v>3.4785479029012897E-2</v>
      </c>
      <c r="R29" s="47">
        <v>4.9530602292367396E-4</v>
      </c>
      <c r="S29" s="47">
        <v>9.9969056779604503E-3</v>
      </c>
      <c r="T29" s="47"/>
      <c r="U29" s="49"/>
      <c r="W29" s="45" t="s">
        <v>6</v>
      </c>
      <c r="X29" s="46">
        <v>1E-3</v>
      </c>
      <c r="Y29" s="47"/>
      <c r="Z29" s="47"/>
      <c r="AA29" s="47"/>
      <c r="AB29" s="47"/>
      <c r="AC29" s="47"/>
      <c r="AD29" s="47"/>
      <c r="AE29" s="47"/>
      <c r="AF29" s="49"/>
    </row>
    <row r="30" spans="1:32" x14ac:dyDescent="0.3">
      <c r="A30" s="45" t="s">
        <v>7</v>
      </c>
      <c r="B30" s="46">
        <v>0.01</v>
      </c>
      <c r="C30" s="47"/>
      <c r="D30" s="47">
        <v>1.0003693830166799E-2</v>
      </c>
      <c r="E30" s="47">
        <v>-2.7752878289324899E-2</v>
      </c>
      <c r="F30" s="47">
        <v>2.6622620062174598E-2</v>
      </c>
      <c r="G30" s="48">
        <v>1.2888210372098499E-5</v>
      </c>
      <c r="H30" s="47">
        <v>1.00036855279317E-2</v>
      </c>
      <c r="I30" s="47"/>
      <c r="J30" s="49"/>
      <c r="L30" s="45" t="s">
        <v>7</v>
      </c>
      <c r="M30" s="46">
        <v>0.01</v>
      </c>
      <c r="N30" s="47"/>
      <c r="O30" s="47">
        <v>9.9611131705449694E-3</v>
      </c>
      <c r="P30" s="47">
        <v>-3.0302034329882401E-2</v>
      </c>
      <c r="Q30" s="47">
        <v>2.8061682826148501E-2</v>
      </c>
      <c r="R30" s="48">
        <v>-3.0388402608491697E-4</v>
      </c>
      <c r="S30" s="47">
        <v>9.9564767912698297E-3</v>
      </c>
      <c r="T30" s="47"/>
      <c r="U30" s="49"/>
      <c r="W30" s="45" t="s">
        <v>7</v>
      </c>
      <c r="X30" s="46">
        <v>0.05</v>
      </c>
      <c r="Y30" s="47"/>
      <c r="Z30" s="47"/>
      <c r="AA30" s="47"/>
      <c r="AB30" s="47"/>
      <c r="AC30" s="48"/>
      <c r="AD30" s="47"/>
      <c r="AE30" s="47"/>
      <c r="AF30" s="49"/>
    </row>
    <row r="31" spans="1:32" ht="14.5" x14ac:dyDescent="0.3">
      <c r="A31" s="50"/>
      <c r="B31" s="47"/>
      <c r="C31" s="46"/>
      <c r="D31" s="46">
        <f>SQRT(D28*D28+D29*D29+D30*D30)</f>
        <v>1.739173766074939E-2</v>
      </c>
      <c r="E31" s="46"/>
      <c r="F31" s="46"/>
      <c r="G31" s="47"/>
      <c r="H31" s="47"/>
      <c r="I31" s="47"/>
      <c r="J31" s="123" t="s">
        <v>20</v>
      </c>
      <c r="L31" s="50"/>
      <c r="M31" s="47"/>
      <c r="N31" s="46"/>
      <c r="O31" s="46">
        <f>SQRT(O28*O28+O29*O29+O30*O30)</f>
        <v>1.7076148841624939E-2</v>
      </c>
      <c r="P31" s="46"/>
      <c r="Q31" s="46"/>
      <c r="R31" s="47"/>
      <c r="S31" s="47"/>
      <c r="T31" s="47"/>
      <c r="U31" s="123" t="s">
        <v>20</v>
      </c>
      <c r="W31" s="50"/>
      <c r="X31" s="47"/>
      <c r="Y31" s="46"/>
      <c r="Z31" s="46">
        <f>SQRT(Z28*Z28+Z29*Z29+Z30*Z30)</f>
        <v>0</v>
      </c>
      <c r="AA31" s="46"/>
      <c r="AB31" s="46"/>
      <c r="AC31" s="47"/>
      <c r="AD31" s="47"/>
      <c r="AE31" s="47"/>
      <c r="AF31" s="123" t="s">
        <v>20</v>
      </c>
    </row>
    <row r="32" spans="1:32" x14ac:dyDescent="0.3">
      <c r="A32" s="50"/>
      <c r="B32" s="47"/>
      <c r="C32" s="53" t="s">
        <v>29</v>
      </c>
      <c r="D32" s="53"/>
      <c r="E32" s="53"/>
      <c r="F32" s="53"/>
      <c r="G32" s="53"/>
      <c r="H32" s="53"/>
      <c r="I32" s="47"/>
      <c r="J32" s="54" t="s">
        <v>1</v>
      </c>
      <c r="L32" s="50"/>
      <c r="M32" s="47"/>
      <c r="N32" s="53" t="s">
        <v>29</v>
      </c>
      <c r="O32" s="53"/>
      <c r="P32" s="53"/>
      <c r="Q32" s="53"/>
      <c r="R32" s="53"/>
      <c r="S32" s="53"/>
      <c r="T32" s="47"/>
      <c r="U32" s="54" t="s">
        <v>1</v>
      </c>
      <c r="W32" s="50"/>
      <c r="X32" s="47"/>
      <c r="Y32" s="53" t="s">
        <v>29</v>
      </c>
      <c r="Z32" s="53"/>
      <c r="AA32" s="53"/>
      <c r="AB32" s="53"/>
      <c r="AC32" s="53"/>
      <c r="AD32" s="53"/>
      <c r="AE32" s="47"/>
      <c r="AF32" s="54" t="s">
        <v>1</v>
      </c>
    </row>
    <row r="33" spans="1:32" x14ac:dyDescent="0.3">
      <c r="A33" s="50"/>
      <c r="B33" s="47"/>
      <c r="C33" s="47" t="s">
        <v>34</v>
      </c>
      <c r="D33" s="47">
        <v>8.9579053282347193E-3</v>
      </c>
      <c r="E33" s="47">
        <v>-2.8849789542113102E-2</v>
      </c>
      <c r="F33" s="48">
        <v>2.2453067760776699E-2</v>
      </c>
      <c r="G33" s="47">
        <v>-4.8541100174949198E-4</v>
      </c>
      <c r="H33" s="47">
        <v>8.9447439331149393E-3</v>
      </c>
      <c r="I33" s="47"/>
      <c r="J33" s="52">
        <f>(D28-D33)/D28*100</f>
        <v>5.9335538203868099</v>
      </c>
      <c r="L33" s="50"/>
      <c r="M33" s="47" t="s">
        <v>34</v>
      </c>
      <c r="O33" s="47">
        <v>8.9265495502283809E-3</v>
      </c>
      <c r="P33" s="47">
        <v>-2.8160992606900598E-2</v>
      </c>
      <c r="Q33" s="48">
        <v>2.4836292628522799E-2</v>
      </c>
      <c r="R33" s="48">
        <v>-8.7513488647441602E-5</v>
      </c>
      <c r="S33" s="47">
        <v>8.9261205605787892E-3</v>
      </c>
      <c r="T33" s="47"/>
      <c r="U33" s="52">
        <f>(O28-O33)/O28*100</f>
        <v>7.0290456193159407</v>
      </c>
      <c r="W33" s="50"/>
      <c r="X33" s="47"/>
      <c r="Y33" s="47" t="s">
        <v>34</v>
      </c>
      <c r="Z33" s="47"/>
      <c r="AA33" s="47"/>
      <c r="AB33" s="48"/>
      <c r="AC33" s="47"/>
      <c r="AD33" s="47"/>
      <c r="AE33" s="47"/>
      <c r="AF33" s="52" t="e">
        <f>(Z28-Z33)/Z28*100</f>
        <v>#DIV/0!</v>
      </c>
    </row>
    <row r="34" spans="1:32" x14ac:dyDescent="0.3">
      <c r="A34" s="50"/>
      <c r="B34" s="47"/>
      <c r="C34" s="47"/>
      <c r="D34" s="47">
        <v>9.8803862222483704E-3</v>
      </c>
      <c r="E34" s="47">
        <v>-2.2246199188200901E-2</v>
      </c>
      <c r="F34" s="48">
        <v>2.6316123398686799E-2</v>
      </c>
      <c r="G34" s="47">
        <v>4.1322286604094098E-4</v>
      </c>
      <c r="H34" s="47">
        <v>9.8717414250868805E-3</v>
      </c>
      <c r="I34" s="47"/>
      <c r="J34" s="52">
        <f t="shared" ref="J34:J36" si="9">(D29-D34)/D29*100</f>
        <v>6.518848646596906</v>
      </c>
      <c r="L34" s="50"/>
      <c r="M34" s="47"/>
      <c r="N34" s="47"/>
      <c r="O34" s="47">
        <v>9.5090464454928407E-3</v>
      </c>
      <c r="P34" s="47">
        <v>-2.3488135753771299E-2</v>
      </c>
      <c r="Q34" s="48">
        <v>3.5081340061718501E-2</v>
      </c>
      <c r="R34" s="47">
        <v>4.71717625382495E-4</v>
      </c>
      <c r="S34" s="47">
        <v>9.4973389317452306E-3</v>
      </c>
      <c r="T34" s="47"/>
      <c r="U34" s="52">
        <f t="shared" ref="U34:U36" si="10">(O29-O34)/O29*100</f>
        <v>4.9966380149788394</v>
      </c>
      <c r="W34" s="50"/>
      <c r="X34" s="47"/>
      <c r="Y34" s="47"/>
      <c r="Z34" s="47"/>
      <c r="AA34" s="47"/>
      <c r="AB34" s="48"/>
      <c r="AC34" s="47"/>
      <c r="AD34" s="47"/>
      <c r="AE34" s="47"/>
      <c r="AF34" s="52" t="e">
        <f t="shared" ref="AF34:AF36" si="11">(Z29-Z34)/Z29*100</f>
        <v>#DIV/0!</v>
      </c>
    </row>
    <row r="35" spans="1:32" x14ac:dyDescent="0.3">
      <c r="A35" s="50"/>
      <c r="B35" s="47"/>
      <c r="C35" s="47"/>
      <c r="D35" s="47">
        <v>9.7503296863278299E-3</v>
      </c>
      <c r="E35" s="47">
        <v>-2.5790328410111901E-2</v>
      </c>
      <c r="F35" s="48">
        <v>2.7802522436410199E-2</v>
      </c>
      <c r="G35" s="48">
        <v>9.5988682895785194E-6</v>
      </c>
      <c r="H35" s="47">
        <v>9.75032496144684E-3</v>
      </c>
      <c r="I35" s="47"/>
      <c r="J35" s="52">
        <f t="shared" si="9"/>
        <v>2.5327058998440446</v>
      </c>
      <c r="L35" s="50"/>
      <c r="M35" s="47"/>
      <c r="N35" s="47"/>
      <c r="O35" s="47">
        <v>9.6104064644620107E-3</v>
      </c>
      <c r="P35" s="47">
        <v>-2.91007150287859E-2</v>
      </c>
      <c r="Q35" s="48">
        <v>2.7378795712152501E-2</v>
      </c>
      <c r="R35" s="48">
        <v>-2.9860891599197499E-4</v>
      </c>
      <c r="S35" s="47">
        <v>9.6057662436405105E-3</v>
      </c>
      <c r="T35" s="47"/>
      <c r="U35" s="52">
        <f t="shared" si="10"/>
        <v>3.5207581730925321</v>
      </c>
      <c r="W35" s="50"/>
      <c r="X35" s="47"/>
      <c r="Y35" s="47"/>
      <c r="Z35" s="47"/>
      <c r="AA35" s="47"/>
      <c r="AB35" s="48"/>
      <c r="AC35" s="47"/>
      <c r="AD35" s="47"/>
      <c r="AE35" s="47"/>
      <c r="AF35" s="52" t="e">
        <f t="shared" si="11"/>
        <v>#DIV/0!</v>
      </c>
    </row>
    <row r="36" spans="1:32" x14ac:dyDescent="0.3">
      <c r="A36" s="50"/>
      <c r="B36" s="47"/>
      <c r="C36" s="53"/>
      <c r="D36" s="46">
        <f>SQRT(D33*D33+D34*D34+D35*D35)</f>
        <v>1.6520745405776856E-2</v>
      </c>
      <c r="E36" s="47"/>
      <c r="F36" s="47"/>
      <c r="G36" s="47"/>
      <c r="H36" s="47"/>
      <c r="I36" s="47"/>
      <c r="J36" s="52">
        <f t="shared" si="9"/>
        <v>5.0080806872923107</v>
      </c>
      <c r="L36" s="50"/>
      <c r="M36" s="47"/>
      <c r="N36" s="53"/>
      <c r="O36" s="46">
        <f>SQRT(O33*O33+O34*O34+O35*O35)</f>
        <v>1.6200776635315842E-2</v>
      </c>
      <c r="P36" s="47"/>
      <c r="Q36" s="47"/>
      <c r="R36" s="47"/>
      <c r="S36" s="47"/>
      <c r="T36" s="47"/>
      <c r="U36" s="52">
        <f t="shared" si="10"/>
        <v>5.1262858764458894</v>
      </c>
      <c r="W36" s="50"/>
      <c r="X36" s="47"/>
      <c r="Y36" s="53"/>
      <c r="Z36" s="46">
        <f>SQRT(Z33*Z33+Z34*Z34+Z35*Z35)</f>
        <v>0</v>
      </c>
      <c r="AA36" s="47"/>
      <c r="AB36" s="47"/>
      <c r="AC36" s="47"/>
      <c r="AD36" s="47"/>
      <c r="AE36" s="47"/>
      <c r="AF36" s="52" t="e">
        <f t="shared" si="11"/>
        <v>#DIV/0!</v>
      </c>
    </row>
    <row r="37" spans="1:32" x14ac:dyDescent="0.3">
      <c r="A37" s="50"/>
      <c r="B37" s="47"/>
      <c r="C37" s="53" t="s">
        <v>32</v>
      </c>
      <c r="D37" s="53"/>
      <c r="E37" s="53"/>
      <c r="F37" s="53"/>
      <c r="G37" s="53"/>
      <c r="H37" s="53"/>
      <c r="I37" s="47"/>
      <c r="J37" s="54" t="s">
        <v>1</v>
      </c>
      <c r="L37" s="50"/>
      <c r="M37" s="47"/>
      <c r="N37" s="53" t="s">
        <v>32</v>
      </c>
      <c r="O37" s="53"/>
      <c r="P37" s="53"/>
      <c r="Q37" s="53"/>
      <c r="R37" s="53"/>
      <c r="S37" s="53"/>
      <c r="T37" s="47"/>
      <c r="U37" s="54" t="s">
        <v>1</v>
      </c>
      <c r="W37" s="50"/>
      <c r="X37" s="47"/>
      <c r="Y37" s="53" t="s">
        <v>32</v>
      </c>
      <c r="Z37" s="53"/>
      <c r="AA37" s="53"/>
      <c r="AB37" s="53"/>
      <c r="AC37" s="53"/>
      <c r="AD37" s="53"/>
      <c r="AE37" s="47"/>
      <c r="AF37" s="54" t="s">
        <v>1</v>
      </c>
    </row>
    <row r="38" spans="1:32" x14ac:dyDescent="0.3">
      <c r="A38" s="50"/>
      <c r="B38" s="47"/>
      <c r="C38" s="47" t="s">
        <v>35</v>
      </c>
      <c r="D38" s="47">
        <v>9.5252885935536904E-3</v>
      </c>
      <c r="E38" s="47">
        <v>-3.0373961035953499E-2</v>
      </c>
      <c r="F38" s="48">
        <v>2.4537663429380401E-2</v>
      </c>
      <c r="G38" s="47">
        <v>-4.7433920484003198E-4</v>
      </c>
      <c r="H38" s="47">
        <v>9.5134707183675005E-3</v>
      </c>
      <c r="I38" s="47"/>
      <c r="J38" s="52">
        <f>-(D33-D38)/D38*100</f>
        <v>5.9565992121535505</v>
      </c>
      <c r="L38" s="50"/>
      <c r="M38" s="47" t="s">
        <v>35</v>
      </c>
      <c r="O38" s="47">
        <v>9.6034373248482692E-3</v>
      </c>
      <c r="P38" s="47">
        <v>-2.6835412856093099E-2</v>
      </c>
      <c r="Q38" s="48">
        <v>2.4849499043298001E-2</v>
      </c>
      <c r="R38" s="48">
        <v>-6.6623504588547204E-5</v>
      </c>
      <c r="S38" s="47">
        <v>9.6032062229718506E-3</v>
      </c>
      <c r="T38" s="47"/>
      <c r="U38" s="52">
        <f>-(O33-O38)/O38*100</f>
        <v>7.0483906097714124</v>
      </c>
      <c r="W38" s="50"/>
      <c r="X38" s="47"/>
      <c r="Y38" s="47" t="s">
        <v>35</v>
      </c>
      <c r="Z38" s="47"/>
      <c r="AA38" s="47"/>
      <c r="AB38" s="48"/>
      <c r="AC38" s="47"/>
      <c r="AD38" s="47"/>
      <c r="AE38" s="47"/>
      <c r="AF38" s="52" t="e">
        <f>-(Z33-Z38)/Z38*100</f>
        <v>#DIV/0!</v>
      </c>
    </row>
    <row r="39" spans="1:32" x14ac:dyDescent="0.3">
      <c r="A39" s="50"/>
      <c r="B39" s="47"/>
      <c r="C39" s="47"/>
      <c r="D39" s="47">
        <v>1.0572262249546801E-2</v>
      </c>
      <c r="E39" s="47">
        <v>-2.4463766658554199E-2</v>
      </c>
      <c r="F39" s="48">
        <v>3.1284247633404101E-2</v>
      </c>
      <c r="G39" s="47">
        <v>4.4776048712759798E-4</v>
      </c>
      <c r="H39" s="47">
        <v>1.05627761322183E-2</v>
      </c>
      <c r="I39" s="47"/>
      <c r="J39" s="52">
        <f t="shared" ref="J39:J41" si="12">-(D34-D39)/D39*100</f>
        <v>6.5442571416357804</v>
      </c>
      <c r="L39" s="50"/>
      <c r="M39" s="47"/>
      <c r="N39" s="47"/>
      <c r="O39" s="47">
        <v>1.0011764560058501E-2</v>
      </c>
      <c r="P39" s="47">
        <v>-2.4907626215012101E-2</v>
      </c>
      <c r="Q39" s="48">
        <v>3.4807163890125198E-2</v>
      </c>
      <c r="R39" s="47">
        <v>4.9562945816320598E-4</v>
      </c>
      <c r="S39" s="47">
        <v>9.9994890392581404E-3</v>
      </c>
      <c r="T39" s="47"/>
      <c r="U39" s="52">
        <f t="shared" ref="U39:U41" si="13">-(O34-O39)/O39*100</f>
        <v>5.0212738378929931</v>
      </c>
      <c r="W39" s="50"/>
      <c r="X39" s="47"/>
      <c r="Y39" s="47"/>
      <c r="Z39" s="47"/>
      <c r="AA39" s="47"/>
      <c r="AB39" s="48"/>
      <c r="AC39" s="47"/>
      <c r="AD39" s="47"/>
      <c r="AE39" s="47"/>
      <c r="AF39" s="52" t="e">
        <f t="shared" ref="AF39:AF41" si="14">-(Z34-Z39)/Z39*100</f>
        <v>#DIV/0!</v>
      </c>
    </row>
    <row r="40" spans="1:32" x14ac:dyDescent="0.3">
      <c r="A40" s="50"/>
      <c r="B40" s="47"/>
      <c r="C40" s="47"/>
      <c r="D40" s="47">
        <v>1.00060231847747E-2</v>
      </c>
      <c r="E40" s="47">
        <v>-2.7763594253710201E-2</v>
      </c>
      <c r="F40" s="48">
        <v>2.6638629746890002E-2</v>
      </c>
      <c r="G40" s="48">
        <v>1.30690108314904E-5</v>
      </c>
      <c r="H40" s="47">
        <v>1.0006014649959601E-2</v>
      </c>
      <c r="I40" s="47"/>
      <c r="J40" s="52">
        <f t="shared" si="12"/>
        <v>2.5553958223476516</v>
      </c>
      <c r="L40" s="50"/>
      <c r="M40" s="47"/>
      <c r="N40" s="47"/>
      <c r="O40" s="47">
        <v>9.96343275538231E-3</v>
      </c>
      <c r="P40" s="47">
        <v>-3.0320887282995299E-2</v>
      </c>
      <c r="Q40" s="48">
        <v>2.8075495053895502E-2</v>
      </c>
      <c r="R40" s="48">
        <v>-3.0397621822861201E-4</v>
      </c>
      <c r="S40" s="47">
        <v>9.9587946424141392E-3</v>
      </c>
      <c r="T40" s="47"/>
      <c r="U40" s="52">
        <f t="shared" si="13"/>
        <v>3.5432194865729612</v>
      </c>
      <c r="W40" s="50"/>
      <c r="X40" s="47"/>
      <c r="Y40" s="47"/>
      <c r="Z40" s="47"/>
      <c r="AA40" s="47"/>
      <c r="AB40" s="48"/>
      <c r="AC40" s="48"/>
      <c r="AD40" s="47"/>
      <c r="AE40" s="47"/>
      <c r="AF40" s="52" t="e">
        <f t="shared" si="14"/>
        <v>#DIV/0!</v>
      </c>
    </row>
    <row r="41" spans="1:32" x14ac:dyDescent="0.3">
      <c r="A41" s="50"/>
      <c r="B41" s="47"/>
      <c r="C41" s="53"/>
      <c r="D41" s="46">
        <f>SQRT(D38*D38+D39*D39+D40*D40)</f>
        <v>1.7396101627603962E-2</v>
      </c>
      <c r="E41" s="47"/>
      <c r="F41" s="47"/>
      <c r="G41" s="47"/>
      <c r="H41" s="47"/>
      <c r="I41" s="47"/>
      <c r="J41" s="52">
        <f t="shared" si="12"/>
        <v>5.0319102553304207</v>
      </c>
      <c r="L41" s="50"/>
      <c r="M41" s="47"/>
      <c r="N41" s="53"/>
      <c r="O41" s="46">
        <f>SQRT(O38*O38+O39*O39+O40*O40)</f>
        <v>1.7080147257250374E-2</v>
      </c>
      <c r="P41" s="47"/>
      <c r="Q41" s="47"/>
      <c r="R41" s="47"/>
      <c r="S41" s="47"/>
      <c r="T41" s="47"/>
      <c r="U41" s="52">
        <f t="shared" si="13"/>
        <v>5.1484955527022596</v>
      </c>
      <c r="W41" s="50"/>
      <c r="X41" s="47"/>
      <c r="Y41" s="53"/>
      <c r="Z41" s="46">
        <f>SQRT(Z38*Z38+Z39*Z39+Z40*Z40)</f>
        <v>0</v>
      </c>
      <c r="AA41" s="47"/>
      <c r="AB41" s="47"/>
      <c r="AC41" s="47"/>
      <c r="AD41" s="47"/>
      <c r="AE41" s="47"/>
      <c r="AF41" s="52" t="e">
        <f t="shared" si="14"/>
        <v>#DIV/0!</v>
      </c>
    </row>
    <row r="42" spans="1:32" x14ac:dyDescent="0.3">
      <c r="A42" s="50"/>
      <c r="B42" s="47"/>
      <c r="C42" s="53" t="s">
        <v>30</v>
      </c>
      <c r="D42" s="47"/>
      <c r="E42" s="47"/>
      <c r="F42" s="47"/>
      <c r="G42" s="47"/>
      <c r="H42" s="47"/>
      <c r="I42" s="47"/>
      <c r="J42" s="49"/>
      <c r="L42" s="50"/>
      <c r="M42" s="47"/>
      <c r="N42" s="53" t="s">
        <v>30</v>
      </c>
      <c r="O42" s="47"/>
      <c r="P42" s="47"/>
      <c r="Q42" s="47"/>
      <c r="R42" s="47"/>
      <c r="S42" s="47"/>
      <c r="T42" s="47"/>
      <c r="U42" s="49"/>
      <c r="W42" s="50"/>
      <c r="X42" s="47"/>
      <c r="Y42" s="53" t="s">
        <v>30</v>
      </c>
      <c r="Z42" s="47"/>
      <c r="AA42" s="47"/>
      <c r="AB42" s="47"/>
      <c r="AC42" s="47"/>
      <c r="AD42" s="47"/>
      <c r="AE42" s="47"/>
      <c r="AF42" s="49"/>
    </row>
    <row r="43" spans="1:32" x14ac:dyDescent="0.3">
      <c r="A43" s="50"/>
      <c r="B43" s="47" t="s">
        <v>36</v>
      </c>
      <c r="C43" s="47"/>
      <c r="D43" s="47">
        <v>0.55495510810013304</v>
      </c>
      <c r="E43" s="47">
        <v>-1.0012222088126199</v>
      </c>
      <c r="F43" s="48">
        <v>0.99515326963958695</v>
      </c>
      <c r="G43" s="47">
        <v>-1.3978207302663701E-2</v>
      </c>
      <c r="H43" s="47">
        <v>0.55477903865145595</v>
      </c>
      <c r="I43" s="47"/>
      <c r="J43" s="52"/>
      <c r="L43" s="50"/>
      <c r="M43" s="47" t="s">
        <v>36</v>
      </c>
      <c r="N43" s="47"/>
      <c r="O43" s="47">
        <v>0.21725536666107301</v>
      </c>
      <c r="P43" s="47">
        <v>-0.54000032384552599</v>
      </c>
      <c r="Q43" s="48">
        <v>0.58324217543020995</v>
      </c>
      <c r="R43" s="47">
        <v>2.8307222489220101E-3</v>
      </c>
      <c r="S43" s="47">
        <v>0.21723692447322701</v>
      </c>
      <c r="T43" s="47"/>
      <c r="U43" s="52"/>
      <c r="W43" s="50"/>
      <c r="X43" s="47" t="s">
        <v>36</v>
      </c>
      <c r="Y43" s="47"/>
      <c r="Z43" s="47"/>
      <c r="AA43" s="47"/>
      <c r="AB43" s="48"/>
      <c r="AC43" s="47"/>
      <c r="AD43" s="47"/>
      <c r="AE43" s="47"/>
      <c r="AF43" s="52"/>
    </row>
    <row r="44" spans="1:32" x14ac:dyDescent="0.3">
      <c r="A44" s="50"/>
      <c r="B44" s="47"/>
      <c r="C44" s="47"/>
      <c r="D44" s="47">
        <v>0.58827482448038104</v>
      </c>
      <c r="E44" s="47">
        <v>-0.99484318836561003</v>
      </c>
      <c r="F44" s="48">
        <v>0.99053430669695797</v>
      </c>
      <c r="G44" s="47">
        <v>2.3222499739395601E-2</v>
      </c>
      <c r="H44" s="47">
        <v>0.58781628475508996</v>
      </c>
      <c r="I44" s="47"/>
      <c r="J44" s="52"/>
      <c r="L44" s="50"/>
      <c r="M44" s="47"/>
      <c r="N44" s="47"/>
      <c r="O44" s="47">
        <v>0.208918956594844</v>
      </c>
      <c r="P44" s="47">
        <v>-0.69517835322643795</v>
      </c>
      <c r="Q44" s="48">
        <v>0.63018888823573804</v>
      </c>
      <c r="R44" s="47">
        <v>2.6997908332952901E-3</v>
      </c>
      <c r="S44" s="47">
        <v>0.208901511612852</v>
      </c>
      <c r="T44" s="47"/>
      <c r="U44" s="52"/>
      <c r="W44" s="50"/>
      <c r="X44" s="47"/>
      <c r="Y44" s="47"/>
      <c r="Z44" s="47"/>
      <c r="AA44" s="47"/>
      <c r="AB44" s="48"/>
      <c r="AC44" s="47"/>
      <c r="AD44" s="47"/>
      <c r="AE44" s="47"/>
      <c r="AF44" s="52"/>
    </row>
    <row r="45" spans="1:32" x14ac:dyDescent="0.3">
      <c r="A45" s="50"/>
      <c r="B45" s="47"/>
      <c r="C45" s="47"/>
      <c r="D45" s="47">
        <v>0.586954593942415</v>
      </c>
      <c r="E45" s="47">
        <v>-1.0074877845290799</v>
      </c>
      <c r="F45" s="47">
        <v>0.99250268865066604</v>
      </c>
      <c r="G45" s="47">
        <v>3.8142652197221301E-2</v>
      </c>
      <c r="H45" s="47">
        <v>0.58571395188561803</v>
      </c>
      <c r="I45" s="47"/>
      <c r="J45" s="52"/>
      <c r="L45" s="50"/>
      <c r="M45" s="47"/>
      <c r="N45" s="47"/>
      <c r="O45" s="47">
        <v>0.22549656051521799</v>
      </c>
      <c r="P45" s="47">
        <v>-0.55749442427628804</v>
      </c>
      <c r="Q45" s="47">
        <v>0.57773799328639097</v>
      </c>
      <c r="R45" s="47">
        <v>4.6772264973791099E-4</v>
      </c>
      <c r="S45" s="47">
        <v>0.225496075441938</v>
      </c>
      <c r="T45" s="47"/>
      <c r="U45" s="52"/>
      <c r="W45" s="50"/>
      <c r="X45" s="47"/>
      <c r="Y45" s="47"/>
      <c r="Z45" s="47"/>
      <c r="AA45" s="47"/>
      <c r="AB45" s="47"/>
      <c r="AC45" s="47"/>
      <c r="AD45" s="47"/>
      <c r="AE45" s="47"/>
      <c r="AF45" s="52"/>
    </row>
    <row r="46" spans="1:32" x14ac:dyDescent="0.3">
      <c r="A46" s="50"/>
      <c r="B46" s="47"/>
      <c r="C46" s="46"/>
      <c r="D46" s="46">
        <f>SQRT(D43*D43+D44*D44+D45*D45)</f>
        <v>0.9992788081781574</v>
      </c>
      <c r="E46" s="47"/>
      <c r="F46" s="47"/>
      <c r="G46" s="47"/>
      <c r="H46" s="47"/>
      <c r="I46" s="47"/>
      <c r="J46" s="52"/>
      <c r="L46" s="50"/>
      <c r="M46" s="47"/>
      <c r="N46" s="46"/>
      <c r="O46" s="46">
        <f>SQRT(O43*O43+O44*O44+O45*O45)</f>
        <v>0.37642492421717899</v>
      </c>
      <c r="P46" s="47"/>
      <c r="Q46" s="47"/>
      <c r="R46" s="47"/>
      <c r="S46" s="47"/>
      <c r="T46" s="47"/>
      <c r="U46" s="52"/>
      <c r="W46" s="50"/>
      <c r="X46" s="47"/>
      <c r="Y46" s="46"/>
      <c r="Z46" s="46">
        <f>SQRT(Z43*Z43+Z44*Z44+Z45*Z45)</f>
        <v>0</v>
      </c>
      <c r="AA46" s="47"/>
      <c r="AB46" s="47"/>
      <c r="AC46" s="47"/>
      <c r="AD46" s="47"/>
      <c r="AE46" s="47"/>
      <c r="AF46" s="52"/>
    </row>
    <row r="47" spans="1:32" x14ac:dyDescent="0.3">
      <c r="A47" s="50"/>
      <c r="B47" s="47"/>
      <c r="C47" s="53" t="s">
        <v>31</v>
      </c>
      <c r="D47" s="47"/>
      <c r="E47" s="47"/>
      <c r="F47" s="47"/>
      <c r="G47" s="47"/>
      <c r="H47" s="47"/>
      <c r="I47" s="47"/>
      <c r="J47" s="52"/>
      <c r="L47" s="50"/>
      <c r="M47" s="47"/>
      <c r="N47" s="53" t="s">
        <v>31</v>
      </c>
      <c r="O47" s="47"/>
      <c r="P47" s="47"/>
      <c r="Q47" s="47"/>
      <c r="R47" s="47"/>
      <c r="S47" s="47"/>
      <c r="T47" s="47"/>
      <c r="U47" s="52"/>
      <c r="W47" s="50"/>
      <c r="X47" s="47"/>
      <c r="Y47" s="53" t="s">
        <v>31</v>
      </c>
      <c r="Z47" s="47"/>
      <c r="AA47" s="47"/>
      <c r="AB47" s="47"/>
      <c r="AC47" s="47"/>
      <c r="AD47" s="47"/>
      <c r="AE47" s="47"/>
      <c r="AF47" s="52"/>
    </row>
    <row r="48" spans="1:32" x14ac:dyDescent="0.3">
      <c r="A48" s="11"/>
      <c r="B48" s="8" t="s">
        <v>37</v>
      </c>
      <c r="C48" s="47"/>
      <c r="D48" s="47">
        <v>0.223037830848234</v>
      </c>
      <c r="E48" s="47">
        <v>-0.64057907691681704</v>
      </c>
      <c r="F48" s="47">
        <v>0.55401627451633195</v>
      </c>
      <c r="G48" s="47">
        <v>-1.95837677360137E-2</v>
      </c>
      <c r="H48" s="47">
        <v>0.22217639395477501</v>
      </c>
      <c r="I48" s="47"/>
      <c r="J48" s="52">
        <f>(D43-D48)/D43*100</f>
        <v>59.809752610117371</v>
      </c>
      <c r="L48" s="11"/>
      <c r="M48" s="8" t="s">
        <v>37</v>
      </c>
      <c r="N48" s="47"/>
      <c r="O48" s="47">
        <v>0.21227911353100201</v>
      </c>
      <c r="P48" s="47">
        <v>-0.58113740316759899</v>
      </c>
      <c r="Q48" s="47">
        <v>0.52283215922854898</v>
      </c>
      <c r="R48" s="47">
        <v>1.07812619464387E-3</v>
      </c>
      <c r="S48" s="47">
        <v>0.21227637571198599</v>
      </c>
      <c r="T48" s="47"/>
      <c r="U48" s="52">
        <f>(O43-O48)/O43*100</f>
        <v>2.2905087255377898</v>
      </c>
      <c r="W48" s="11"/>
      <c r="X48" s="8" t="s">
        <v>37</v>
      </c>
      <c r="Y48" s="47"/>
      <c r="Z48" s="47"/>
      <c r="AA48" s="47"/>
      <c r="AB48" s="47"/>
      <c r="AC48" s="47"/>
      <c r="AD48" s="47"/>
      <c r="AE48" s="47"/>
      <c r="AF48" s="52" t="e">
        <f>(Z43-Z48)/Z43*100</f>
        <v>#DIV/0!</v>
      </c>
    </row>
    <row r="49" spans="1:32" x14ac:dyDescent="0.3">
      <c r="A49" s="11"/>
      <c r="B49" s="8"/>
      <c r="C49" s="47"/>
      <c r="D49" s="47">
        <v>0.25579720138234002</v>
      </c>
      <c r="E49" s="47">
        <v>-0.74015890674597495</v>
      </c>
      <c r="F49" s="47">
        <v>0.482074990796171</v>
      </c>
      <c r="G49" s="47">
        <v>-7.3434682964284501E-2</v>
      </c>
      <c r="H49" s="47">
        <v>0.24502970345036201</v>
      </c>
      <c r="I49" s="47"/>
      <c r="J49" s="52">
        <f t="shared" ref="J49:J51" si="15">(D44-D49)/D44*100</f>
        <v>56.517397866161645</v>
      </c>
      <c r="L49" s="11"/>
      <c r="M49" s="8"/>
      <c r="N49" s="47"/>
      <c r="O49" s="47">
        <v>0.203441829670233</v>
      </c>
      <c r="P49" s="47">
        <v>-0.537523474001532</v>
      </c>
      <c r="Q49" s="47">
        <v>0.704102259125442</v>
      </c>
      <c r="R49" s="47">
        <v>-2.3286658231511802E-3</v>
      </c>
      <c r="S49" s="47">
        <v>0.20342850187487499</v>
      </c>
      <c r="T49" s="47"/>
      <c r="U49" s="52">
        <f t="shared" ref="U49:U51" si="16">(O44-O49)/O44*100</f>
        <v>2.6216514833705471</v>
      </c>
      <c r="W49" s="11"/>
      <c r="X49" s="8"/>
      <c r="Y49" s="47"/>
      <c r="Z49" s="47"/>
      <c r="AA49" s="47"/>
      <c r="AB49" s="47"/>
      <c r="AC49" s="47"/>
      <c r="AD49" s="47"/>
      <c r="AE49" s="47"/>
      <c r="AF49" s="52" t="e">
        <f t="shared" ref="AF49:AF51" si="17">(Z44-Z49)/Z44*100</f>
        <v>#DIV/0!</v>
      </c>
    </row>
    <row r="50" spans="1:32" x14ac:dyDescent="0.3">
      <c r="A50" s="11"/>
      <c r="B50" s="8"/>
      <c r="C50" s="47"/>
      <c r="D50" s="47">
        <v>0.27375264862014198</v>
      </c>
      <c r="E50" s="47">
        <v>-0.89386146138919897</v>
      </c>
      <c r="F50" s="47">
        <v>0.60497998903488603</v>
      </c>
      <c r="G50" s="47">
        <v>-0.11842377131196299</v>
      </c>
      <c r="H50" s="47">
        <v>0.24681232346622101</v>
      </c>
      <c r="I50" s="47"/>
      <c r="J50" s="52">
        <f t="shared" si="15"/>
        <v>53.360506682225697</v>
      </c>
      <c r="L50" s="11"/>
      <c r="M50" s="8"/>
      <c r="N50" s="47"/>
      <c r="O50" s="47">
        <v>0.224534985529692</v>
      </c>
      <c r="P50" s="47">
        <v>-0.57854170960391205</v>
      </c>
      <c r="Q50" s="47">
        <v>0.636463904470293</v>
      </c>
      <c r="R50" s="47">
        <v>-2.6531183173415501E-2</v>
      </c>
      <c r="S50" s="47">
        <v>0.22296200583560799</v>
      </c>
      <c r="T50" s="47"/>
      <c r="U50" s="52">
        <f t="shared" si="16"/>
        <v>0.42642556646051089</v>
      </c>
      <c r="W50" s="11"/>
      <c r="X50" s="8"/>
      <c r="Y50" s="47"/>
      <c r="Z50" s="47"/>
      <c r="AA50" s="47"/>
      <c r="AB50" s="47"/>
      <c r="AC50" s="47"/>
      <c r="AD50" s="47"/>
      <c r="AE50" s="47"/>
      <c r="AF50" s="52" t="e">
        <f t="shared" si="17"/>
        <v>#DIV/0!</v>
      </c>
    </row>
    <row r="51" spans="1:32" ht="14.5" thickBot="1" x14ac:dyDescent="0.35">
      <c r="A51" s="14"/>
      <c r="B51" s="15"/>
      <c r="C51" s="56"/>
      <c r="D51" s="57">
        <f>SQRT(D48*D48+D49*D49+D50*D50)</f>
        <v>0.43602591075653496</v>
      </c>
      <c r="E51" s="56"/>
      <c r="F51" s="56"/>
      <c r="G51" s="56"/>
      <c r="H51" s="56"/>
      <c r="I51" s="56"/>
      <c r="J51" s="58">
        <f t="shared" si="15"/>
        <v>56.365940397407321</v>
      </c>
      <c r="L51" s="14"/>
      <c r="M51" s="15"/>
      <c r="N51" s="56"/>
      <c r="O51" s="57">
        <f>SQRT(O48*O48+O49*O49+O50*O50)</f>
        <v>0.36995534842450806</v>
      </c>
      <c r="P51" s="56"/>
      <c r="Q51" s="56"/>
      <c r="R51" s="56"/>
      <c r="S51" s="56"/>
      <c r="T51" s="56"/>
      <c r="U51" s="58">
        <f t="shared" si="16"/>
        <v>1.7186895384584848</v>
      </c>
      <c r="W51" s="14"/>
      <c r="X51" s="15"/>
      <c r="Y51" s="56"/>
      <c r="Z51" s="57">
        <f>SQRT(Z48*Z48+Z49*Z49+Z50*Z50)</f>
        <v>0</v>
      </c>
      <c r="AA51" s="56"/>
      <c r="AB51" s="56"/>
      <c r="AC51" s="56"/>
      <c r="AD51" s="56"/>
      <c r="AE51" s="56"/>
      <c r="AF51" s="58" t="e">
        <f t="shared" si="17"/>
        <v>#DIV/0!</v>
      </c>
    </row>
    <row r="52" spans="1:32" ht="14.5" thickBot="1" x14ac:dyDescent="0.35"/>
    <row r="53" spans="1:32" x14ac:dyDescent="0.3">
      <c r="A53" s="40" t="s">
        <v>22</v>
      </c>
      <c r="B53" s="43">
        <v>998</v>
      </c>
      <c r="C53" s="42" t="s">
        <v>28</v>
      </c>
      <c r="D53" s="42" t="s">
        <v>9</v>
      </c>
      <c r="E53" s="42" t="s">
        <v>13</v>
      </c>
      <c r="F53" s="42" t="s">
        <v>12</v>
      </c>
      <c r="G53" s="42" t="s">
        <v>11</v>
      </c>
      <c r="H53" s="42" t="s">
        <v>10</v>
      </c>
      <c r="I53" s="43"/>
      <c r="J53" s="44"/>
      <c r="L53" s="40" t="s">
        <v>22</v>
      </c>
      <c r="M53" s="43">
        <v>1000</v>
      </c>
      <c r="N53" s="42" t="s">
        <v>28</v>
      </c>
      <c r="O53" s="42" t="s">
        <v>9</v>
      </c>
      <c r="P53" s="42" t="s">
        <v>13</v>
      </c>
      <c r="Q53" s="42" t="s">
        <v>12</v>
      </c>
      <c r="R53" s="42" t="s">
        <v>11</v>
      </c>
      <c r="S53" s="42" t="s">
        <v>10</v>
      </c>
      <c r="T53" s="43"/>
      <c r="U53" s="44"/>
      <c r="W53" s="40" t="s">
        <v>22</v>
      </c>
      <c r="X53" s="43">
        <v>1000</v>
      </c>
      <c r="Y53" s="42" t="s">
        <v>28</v>
      </c>
      <c r="Z53" s="42" t="s">
        <v>9</v>
      </c>
      <c r="AA53" s="42" t="s">
        <v>13</v>
      </c>
      <c r="AB53" s="42" t="s">
        <v>12</v>
      </c>
      <c r="AC53" s="42" t="s">
        <v>11</v>
      </c>
      <c r="AD53" s="42" t="s">
        <v>10</v>
      </c>
      <c r="AE53" s="43"/>
      <c r="AF53" s="44"/>
    </row>
    <row r="54" spans="1:32" x14ac:dyDescent="0.3">
      <c r="A54" s="45" t="s">
        <v>8</v>
      </c>
      <c r="B54" s="46">
        <v>6</v>
      </c>
      <c r="C54" s="47" t="s">
        <v>33</v>
      </c>
      <c r="D54" s="47">
        <v>9.5158894259006702E-3</v>
      </c>
      <c r="E54" s="47">
        <v>-3.03576237101175E-2</v>
      </c>
      <c r="F54" s="48">
        <v>2.45220940978178E-2</v>
      </c>
      <c r="G54" s="47">
        <v>-4.2099515428550599E-4</v>
      </c>
      <c r="H54" s="47">
        <v>9.50657218170862E-3</v>
      </c>
      <c r="I54" s="47"/>
      <c r="J54" s="49"/>
      <c r="L54" s="45" t="s">
        <v>8</v>
      </c>
      <c r="M54" s="46">
        <v>6</v>
      </c>
      <c r="N54" s="47" t="s">
        <v>33</v>
      </c>
      <c r="O54" s="47">
        <v>9.6254208432506195E-3</v>
      </c>
      <c r="P54" s="47">
        <v>-2.6825222531987099E-2</v>
      </c>
      <c r="Q54" s="48">
        <v>2.4840647902650202E-2</v>
      </c>
      <c r="R54" s="48">
        <v>-5.8554789990803597E-5</v>
      </c>
      <c r="S54" s="47">
        <v>9.6252427370042293E-3</v>
      </c>
      <c r="T54" s="47"/>
      <c r="U54" s="49"/>
      <c r="W54" s="45" t="s">
        <v>8</v>
      </c>
      <c r="X54" s="46">
        <v>6</v>
      </c>
      <c r="Y54" s="47" t="s">
        <v>33</v>
      </c>
      <c r="Z54" s="47">
        <v>4.7889143041411703E-2</v>
      </c>
      <c r="AA54" s="47">
        <v>-0.13292042455606301</v>
      </c>
      <c r="AB54" s="48">
        <v>0.123155088941116</v>
      </c>
      <c r="AC54" s="47">
        <v>-3.0622617829929399E-4</v>
      </c>
      <c r="AD54" s="47">
        <v>4.7888163952781899E-2</v>
      </c>
      <c r="AE54" s="47"/>
      <c r="AF54" s="49"/>
    </row>
    <row r="55" spans="1:32" x14ac:dyDescent="0.3">
      <c r="A55" s="45" t="s">
        <v>6</v>
      </c>
      <c r="B55" s="46">
        <v>1E-4</v>
      </c>
      <c r="C55" s="47"/>
      <c r="D55" s="47">
        <v>1.0556089998167199E-2</v>
      </c>
      <c r="E55" s="47">
        <v>-2.4455600414506E-2</v>
      </c>
      <c r="F55" s="47">
        <v>3.1268731639429101E-2</v>
      </c>
      <c r="G55" s="47">
        <v>5.1623800813934697E-4</v>
      </c>
      <c r="H55" s="47">
        <v>1.0543459316958499E-2</v>
      </c>
      <c r="I55" s="47"/>
      <c r="J55" s="49"/>
      <c r="L55" s="45" t="s">
        <v>6</v>
      </c>
      <c r="M55" s="46">
        <v>1E-4</v>
      </c>
      <c r="N55" s="47"/>
      <c r="O55" s="47">
        <v>9.9910754354190206E-3</v>
      </c>
      <c r="P55" s="47">
        <v>-2.48994822339682E-2</v>
      </c>
      <c r="Q55" s="47">
        <v>3.4785479029012897E-2</v>
      </c>
      <c r="R55" s="47">
        <v>4.3057484548036701E-4</v>
      </c>
      <c r="S55" s="47">
        <v>9.9817931083885404E-3</v>
      </c>
      <c r="T55" s="47"/>
      <c r="U55" s="49"/>
      <c r="W55" s="45" t="s">
        <v>6</v>
      </c>
      <c r="X55" s="46">
        <v>1E-3</v>
      </c>
      <c r="Y55" s="47"/>
      <c r="Z55" s="47">
        <v>4.9647186895083698E-2</v>
      </c>
      <c r="AA55" s="47">
        <v>-0.123531960252951</v>
      </c>
      <c r="AB55" s="47">
        <v>0.17138451699701501</v>
      </c>
      <c r="AC55" s="47">
        <v>2.11537134594331E-3</v>
      </c>
      <c r="AD55" s="47">
        <v>4.96021004662517E-2</v>
      </c>
      <c r="AE55" s="47"/>
      <c r="AF55" s="49"/>
    </row>
    <row r="56" spans="1:32" x14ac:dyDescent="0.3">
      <c r="A56" s="45" t="s">
        <v>7</v>
      </c>
      <c r="B56" s="46">
        <v>0.01</v>
      </c>
      <c r="C56" s="47"/>
      <c r="D56" s="47">
        <v>9.9493800870770702E-3</v>
      </c>
      <c r="E56" s="47">
        <v>-2.7752878289324899E-2</v>
      </c>
      <c r="F56" s="47">
        <v>2.6622620062174598E-2</v>
      </c>
      <c r="G56" s="48">
        <v>1.03757788428815E-4</v>
      </c>
      <c r="H56" s="47">
        <v>9.94883904978194E-3</v>
      </c>
      <c r="I56" s="47"/>
      <c r="J56" s="49"/>
      <c r="L56" s="45" t="s">
        <v>7</v>
      </c>
      <c r="M56" s="46">
        <v>0.01</v>
      </c>
      <c r="N56" s="47"/>
      <c r="O56" s="47">
        <v>9.9852830886158293E-3</v>
      </c>
      <c r="P56" s="47">
        <v>-3.0302034329882401E-2</v>
      </c>
      <c r="Q56" s="47">
        <v>2.8061682826148501E-2</v>
      </c>
      <c r="R56" s="48">
        <v>-2.9314839839986498E-4</v>
      </c>
      <c r="S56" s="47">
        <v>9.98097902894865E-3</v>
      </c>
      <c r="T56" s="47"/>
      <c r="U56" s="49"/>
      <c r="W56" s="45" t="s">
        <v>7</v>
      </c>
      <c r="X56" s="46">
        <v>0.05</v>
      </c>
      <c r="Y56" s="47"/>
      <c r="Z56" s="47">
        <v>4.9650861890202798E-2</v>
      </c>
      <c r="AA56" s="47">
        <v>-0.149299279157521</v>
      </c>
      <c r="AB56" s="47">
        <v>0.13868093068114201</v>
      </c>
      <c r="AC56" s="48">
        <v>-1.45501372289633E-3</v>
      </c>
      <c r="AD56" s="47">
        <v>4.9629537792590502E-2</v>
      </c>
      <c r="AE56" s="47"/>
      <c r="AF56" s="49"/>
    </row>
    <row r="57" spans="1:32" ht="14.5" x14ac:dyDescent="0.3">
      <c r="A57" s="50"/>
      <c r="B57" s="47"/>
      <c r="C57" s="46"/>
      <c r="D57" s="46">
        <f>SQRT(D54*D54+D55*D55+D56*D56)</f>
        <v>1.7348583565596921E-2</v>
      </c>
      <c r="E57" s="46"/>
      <c r="F57" s="46"/>
      <c r="G57" s="47"/>
      <c r="H57" s="47"/>
      <c r="I57" s="47"/>
      <c r="J57" s="123" t="s">
        <v>20</v>
      </c>
      <c r="L57" s="50"/>
      <c r="M57" s="47"/>
      <c r="N57" s="46"/>
      <c r="O57" s="46">
        <f>SQRT(O54*O54+O55*O55+O56*O56)</f>
        <v>1.7093162174557232E-2</v>
      </c>
      <c r="P57" s="46"/>
      <c r="Q57" s="46"/>
      <c r="R57" s="47"/>
      <c r="S57" s="47"/>
      <c r="T57" s="47"/>
      <c r="U57" s="123" t="s">
        <v>20</v>
      </c>
      <c r="W57" s="50"/>
      <c r="X57" s="47"/>
      <c r="Y57" s="46"/>
      <c r="Z57" s="46">
        <f>SQRT(Z54*Z54+Z55*Z55+Z56*Z56)</f>
        <v>8.4990712870737548E-2</v>
      </c>
      <c r="AA57" s="46"/>
      <c r="AB57" s="46"/>
      <c r="AC57" s="47"/>
      <c r="AD57" s="47"/>
      <c r="AE57" s="47"/>
      <c r="AF57" s="123" t="s">
        <v>20</v>
      </c>
    </row>
    <row r="58" spans="1:32" x14ac:dyDescent="0.3">
      <c r="A58" s="50"/>
      <c r="B58" s="47"/>
      <c r="C58" s="53" t="s">
        <v>29</v>
      </c>
      <c r="D58" s="53"/>
      <c r="E58" s="53"/>
      <c r="F58" s="53"/>
      <c r="G58" s="53"/>
      <c r="H58" s="53"/>
      <c r="I58" s="47"/>
      <c r="J58" s="54" t="s">
        <v>1</v>
      </c>
      <c r="L58" s="50"/>
      <c r="M58" s="47"/>
      <c r="N58" s="53" t="s">
        <v>29</v>
      </c>
      <c r="O58" s="53"/>
      <c r="P58" s="53"/>
      <c r="Q58" s="53"/>
      <c r="R58" s="53"/>
      <c r="S58" s="53"/>
      <c r="T58" s="47"/>
      <c r="U58" s="54" t="s">
        <v>1</v>
      </c>
      <c r="W58" s="50"/>
      <c r="X58" s="47"/>
      <c r="Y58" s="53" t="s">
        <v>29</v>
      </c>
      <c r="Z58" s="53"/>
      <c r="AA58" s="53"/>
      <c r="AB58" s="53"/>
      <c r="AC58" s="53"/>
      <c r="AD58" s="53"/>
      <c r="AE58" s="47"/>
      <c r="AF58" s="54" t="s">
        <v>1</v>
      </c>
    </row>
    <row r="59" spans="1:32" x14ac:dyDescent="0.3">
      <c r="A59" s="50"/>
      <c r="B59" s="47"/>
      <c r="C59" s="47" t="s">
        <v>34</v>
      </c>
      <c r="D59" s="47">
        <v>8.6518037700621091E-3</v>
      </c>
      <c r="E59" s="47">
        <v>-3.0796831853461E-2</v>
      </c>
      <c r="F59" s="48">
        <v>2.148997100879E-2</v>
      </c>
      <c r="G59" s="47">
        <v>-4.1448075905866201E-4</v>
      </c>
      <c r="H59" s="47">
        <v>8.64186983100481E-3</v>
      </c>
      <c r="I59" s="47"/>
      <c r="J59" s="52">
        <f>(D54-D59)/D54*100</f>
        <v>9.0804507825265759</v>
      </c>
      <c r="L59" s="50"/>
      <c r="M59" s="47"/>
      <c r="N59" s="47" t="s">
        <v>34</v>
      </c>
      <c r="O59" s="47">
        <v>8.8537555256633493E-3</v>
      </c>
      <c r="P59" s="47">
        <v>-2.7479121126176499E-2</v>
      </c>
      <c r="Q59" s="48">
        <v>2.4700834672667801E-2</v>
      </c>
      <c r="R59" s="48">
        <v>-7.3569916896684906E-5</v>
      </c>
      <c r="S59" s="47">
        <v>8.8534498572896501E-3</v>
      </c>
      <c r="T59" s="47"/>
      <c r="U59" s="52">
        <f>(O54-O59)/O54*100</f>
        <v>8.0169514679284362</v>
      </c>
      <c r="W59" s="50"/>
      <c r="X59" s="47"/>
      <c r="Y59" s="47" t="s">
        <v>34</v>
      </c>
      <c r="Z59" s="47">
        <v>4.39589008290759E-2</v>
      </c>
      <c r="AA59" s="47">
        <v>-0.13588231767408099</v>
      </c>
      <c r="AB59" s="48">
        <v>0.121935730768973</v>
      </c>
      <c r="AC59" s="47">
        <v>-3.4758493186388002E-4</v>
      </c>
      <c r="AD59" s="47">
        <v>4.3957526623044599E-2</v>
      </c>
      <c r="AE59" s="47"/>
      <c r="AF59" s="52">
        <f>(Z54-Z59)/Z54*100</f>
        <v>8.2069587441503398</v>
      </c>
    </row>
    <row r="60" spans="1:32" x14ac:dyDescent="0.3">
      <c r="A60" s="50"/>
      <c r="B60" s="47"/>
      <c r="C60" s="47"/>
      <c r="D60" s="47">
        <v>9.3535525629159892E-3</v>
      </c>
      <c r="E60" s="47">
        <v>-2.05581847799002E-2</v>
      </c>
      <c r="F60" s="48">
        <v>2.5206378241117499E-2</v>
      </c>
      <c r="G60" s="47">
        <v>4.73728542441471E-4</v>
      </c>
      <c r="H60" s="47">
        <v>9.3415484163659104E-3</v>
      </c>
      <c r="I60" s="47"/>
      <c r="J60" s="52">
        <f t="shared" ref="J60:J62" si="18">(D55-D60)/D55*100</f>
        <v>11.39188312585437</v>
      </c>
      <c r="L60" s="50"/>
      <c r="M60" s="47"/>
      <c r="N60" s="47"/>
      <c r="O60" s="47">
        <v>9.4318417211726804E-3</v>
      </c>
      <c r="P60" s="47">
        <v>-2.5010669743442199E-2</v>
      </c>
      <c r="Q60" s="48">
        <v>3.1570015286966499E-2</v>
      </c>
      <c r="R60" s="47">
        <v>4.0486627458904701E-4</v>
      </c>
      <c r="S60" s="47">
        <v>9.4231481763237708E-3</v>
      </c>
      <c r="T60" s="47"/>
      <c r="U60" s="52">
        <f t="shared" ref="U60:U62" si="19">(O55-O60)/O55*100</f>
        <v>5.597332518017228</v>
      </c>
      <c r="W60" s="50"/>
      <c r="X60" s="47"/>
      <c r="Y60" s="47"/>
      <c r="Z60" s="47">
        <v>4.6704103158070699E-2</v>
      </c>
      <c r="AA60" s="47">
        <v>-0.124037980645506</v>
      </c>
      <c r="AB60" s="48">
        <v>0.15537023687030099</v>
      </c>
      <c r="AC60" s="47">
        <v>1.96500054889102E-3</v>
      </c>
      <c r="AD60" s="47">
        <v>4.6662747718523398E-2</v>
      </c>
      <c r="AE60" s="47"/>
      <c r="AF60" s="52">
        <f t="shared" ref="AF60:AF62" si="20">(Z55-Z60)/Z55*100</f>
        <v>5.9279969743954144</v>
      </c>
    </row>
    <row r="61" spans="1:32" x14ac:dyDescent="0.3">
      <c r="A61" s="50"/>
      <c r="B61" s="47"/>
      <c r="C61" s="47"/>
      <c r="D61" s="47">
        <v>9.3575283012784592E-3</v>
      </c>
      <c r="E61" s="47">
        <v>-2.45378054445539E-2</v>
      </c>
      <c r="F61" s="48">
        <v>3.0330769976666599E-2</v>
      </c>
      <c r="G61" s="48">
        <v>8.9377931151387598E-5</v>
      </c>
      <c r="H61" s="47">
        <v>9.3571014472779192E-3</v>
      </c>
      <c r="I61" s="47"/>
      <c r="J61" s="52">
        <f t="shared" si="18"/>
        <v>5.9486297700833477</v>
      </c>
      <c r="L61" s="50"/>
      <c r="M61" s="47"/>
      <c r="N61" s="47"/>
      <c r="O61" s="47">
        <v>9.3071144587347499E-3</v>
      </c>
      <c r="P61" s="47">
        <v>-2.92540184643433E-2</v>
      </c>
      <c r="Q61" s="48">
        <v>2.84383143000628E-2</v>
      </c>
      <c r="R61" s="48">
        <v>-3.0251392102094698E-4</v>
      </c>
      <c r="S61" s="47">
        <v>9.3021967768682507E-3</v>
      </c>
      <c r="T61" s="47"/>
      <c r="U61" s="52">
        <f t="shared" si="19"/>
        <v>6.7916815563722572</v>
      </c>
      <c r="W61" s="50"/>
      <c r="X61" s="47"/>
      <c r="Y61" s="47"/>
      <c r="Z61" s="47">
        <v>4.61875444776636E-2</v>
      </c>
      <c r="AA61" s="47">
        <v>-0.14418078188755501</v>
      </c>
      <c r="AB61" s="48">
        <v>0.14059833780515399</v>
      </c>
      <c r="AC61" s="47">
        <v>-1.5160306894940201E-3</v>
      </c>
      <c r="AD61" s="47">
        <v>4.6162657157324399E-2</v>
      </c>
      <c r="AE61" s="47"/>
      <c r="AF61" s="52">
        <f t="shared" si="20"/>
        <v>6.9753419793556217</v>
      </c>
    </row>
    <row r="62" spans="1:32" x14ac:dyDescent="0.3">
      <c r="A62" s="50"/>
      <c r="B62" s="47"/>
      <c r="C62" s="53"/>
      <c r="D62" s="46">
        <f>SQRT(D59*D59+D60*D60+D61*D61)</f>
        <v>1.5808415161935763E-2</v>
      </c>
      <c r="E62" s="47"/>
      <c r="F62" s="47"/>
      <c r="G62" s="47"/>
      <c r="H62" s="47"/>
      <c r="I62" s="47"/>
      <c r="J62" s="52">
        <f t="shared" si="18"/>
        <v>8.8777760895442004</v>
      </c>
      <c r="L62" s="50"/>
      <c r="M62" s="47"/>
      <c r="N62" s="53"/>
      <c r="O62" s="46">
        <f>SQRT(O59*O59+O60*O60+O61*O61)</f>
        <v>1.5936467761378536E-2</v>
      </c>
      <c r="P62" s="47"/>
      <c r="Q62" s="47"/>
      <c r="R62" s="47"/>
      <c r="S62" s="47"/>
      <c r="T62" s="47"/>
      <c r="U62" s="52">
        <f t="shared" si="19"/>
        <v>6.7670007536721792</v>
      </c>
      <c r="W62" s="50"/>
      <c r="X62" s="47"/>
      <c r="Y62" s="53"/>
      <c r="Z62" s="46">
        <f>SQRT(Z59*Z59+Z60*Z60+Z61*Z61)</f>
        <v>7.9037633307029079E-2</v>
      </c>
      <c r="AA62" s="47"/>
      <c r="AB62" s="47"/>
      <c r="AC62" s="47"/>
      <c r="AD62" s="47"/>
      <c r="AE62" s="47"/>
      <c r="AF62" s="52">
        <f t="shared" si="20"/>
        <v>7.0043883180065949</v>
      </c>
    </row>
    <row r="63" spans="1:32" x14ac:dyDescent="0.3">
      <c r="A63" s="50"/>
      <c r="B63" s="47"/>
      <c r="C63" s="53" t="s">
        <v>32</v>
      </c>
      <c r="D63" s="53"/>
      <c r="E63" s="53"/>
      <c r="F63" s="53"/>
      <c r="G63" s="53"/>
      <c r="H63" s="53"/>
      <c r="I63" s="47"/>
      <c r="J63" s="54" t="s">
        <v>1</v>
      </c>
      <c r="L63" s="50"/>
      <c r="M63" s="47"/>
      <c r="N63" s="53" t="s">
        <v>32</v>
      </c>
      <c r="O63" s="53"/>
      <c r="P63" s="53"/>
      <c r="Q63" s="53"/>
      <c r="R63" s="53"/>
      <c r="S63" s="53"/>
      <c r="T63" s="47"/>
      <c r="U63" s="54" t="s">
        <v>1</v>
      </c>
      <c r="W63" s="50"/>
      <c r="X63" s="47"/>
      <c r="Y63" s="53" t="s">
        <v>32</v>
      </c>
      <c r="Z63" s="53"/>
      <c r="AA63" s="53"/>
      <c r="AB63" s="53"/>
      <c r="AC63" s="53"/>
      <c r="AD63" s="53"/>
      <c r="AE63" s="47"/>
      <c r="AF63" s="54" t="s">
        <v>1</v>
      </c>
    </row>
    <row r="64" spans="1:32" x14ac:dyDescent="0.3">
      <c r="A64" s="50"/>
      <c r="B64" s="47"/>
      <c r="C64" s="47" t="s">
        <v>35</v>
      </c>
      <c r="D64" s="47">
        <v>9.5182180272129803E-3</v>
      </c>
      <c r="E64" s="47">
        <v>-3.0373961035953499E-2</v>
      </c>
      <c r="F64" s="48">
        <v>2.4537663429380401E-2</v>
      </c>
      <c r="G64" s="47">
        <v>-4.2106336386544001E-4</v>
      </c>
      <c r="H64" s="47">
        <v>9.5089000445462892E-3</v>
      </c>
      <c r="I64" s="47"/>
      <c r="J64" s="52">
        <f>-(D59-D64)/D64*100</f>
        <v>9.1026939567233782</v>
      </c>
      <c r="L64" s="50"/>
      <c r="M64" s="47"/>
      <c r="N64" s="47" t="s">
        <v>35</v>
      </c>
      <c r="O64" s="47">
        <v>9.6274242495063295E-3</v>
      </c>
      <c r="P64" s="47">
        <v>-2.6835412856093099E-2</v>
      </c>
      <c r="Q64" s="48">
        <v>2.4849499043298001E-2</v>
      </c>
      <c r="R64" s="48">
        <v>-5.8440867489632702E-5</v>
      </c>
      <c r="S64" s="47">
        <v>9.6272468725482306E-3</v>
      </c>
      <c r="T64" s="47"/>
      <c r="U64" s="52">
        <f>-(O59-O64)/O64*100</f>
        <v>8.0360925600910562</v>
      </c>
      <c r="W64" s="50"/>
      <c r="X64" s="47"/>
      <c r="Y64" s="47" t="s">
        <v>35</v>
      </c>
      <c r="Z64" s="47">
        <v>4.8137121247531597E-2</v>
      </c>
      <c r="AA64" s="47">
        <v>-0.134177064280465</v>
      </c>
      <c r="AB64" s="48">
        <v>0.12424749521649001</v>
      </c>
      <c r="AC64" s="47">
        <v>-2.9220433744816301E-4</v>
      </c>
      <c r="AD64" s="47">
        <v>4.8136234362741101E-2</v>
      </c>
      <c r="AE64" s="47"/>
      <c r="AF64" s="52">
        <f>-(Z59-Z64)/Z64*100</f>
        <v>8.6798302644031704</v>
      </c>
    </row>
    <row r="65" spans="1:32" x14ac:dyDescent="0.3">
      <c r="A65" s="50"/>
      <c r="B65" s="47"/>
      <c r="C65" s="47"/>
      <c r="D65" s="47">
        <v>1.0558957937412799E-2</v>
      </c>
      <c r="E65" s="47">
        <v>-2.4463766658554199E-2</v>
      </c>
      <c r="F65" s="48">
        <v>3.1284247633404101E-2</v>
      </c>
      <c r="G65" s="47">
        <v>5.1654402970080103E-4</v>
      </c>
      <c r="H65" s="47">
        <v>1.05463157068919E-2</v>
      </c>
      <c r="I65" s="47"/>
      <c r="J65" s="52">
        <f t="shared" ref="J65:J67" si="21">-(D60-D65)/D65*100</f>
        <v>11.41595015002175</v>
      </c>
      <c r="L65" s="50"/>
      <c r="M65" s="47"/>
      <c r="N65" s="47"/>
      <c r="O65" s="47">
        <v>9.99368188529892E-3</v>
      </c>
      <c r="P65" s="47">
        <v>-2.4907626215012101E-2</v>
      </c>
      <c r="Q65" s="48">
        <v>3.4807163890125198E-2</v>
      </c>
      <c r="R65" s="47">
        <v>4.3089393134712899E-4</v>
      </c>
      <c r="S65" s="47">
        <v>9.9843882158337505E-3</v>
      </c>
      <c r="T65" s="47"/>
      <c r="U65" s="52">
        <f t="shared" ref="U65:U67" si="22">-(O60-O65)/O65*100</f>
        <v>5.6219536560667143</v>
      </c>
      <c r="W65" s="50"/>
      <c r="X65" s="47"/>
      <c r="Y65" s="47"/>
      <c r="Z65" s="47">
        <v>4.9968409426494602E-2</v>
      </c>
      <c r="AA65" s="47">
        <v>-0.124538131075061</v>
      </c>
      <c r="AB65" s="48">
        <v>0.17403581945062599</v>
      </c>
      <c r="AC65" s="47">
        <v>2.1544696567356398E-3</v>
      </c>
      <c r="AD65" s="47">
        <v>4.9921941079168697E-2</v>
      </c>
      <c r="AE65" s="47"/>
      <c r="AF65" s="52">
        <f t="shared" ref="AF65:AF67" si="23">-(Z60-Z65)/Z65*100</f>
        <v>6.5327399969090854</v>
      </c>
    </row>
    <row r="66" spans="1:32" x14ac:dyDescent="0.3">
      <c r="A66" s="50"/>
      <c r="B66" s="47"/>
      <c r="C66" s="47"/>
      <c r="D66" s="47">
        <v>9.95168651472653E-3</v>
      </c>
      <c r="E66" s="47">
        <v>-2.7763594253710201E-2</v>
      </c>
      <c r="F66" s="48">
        <v>2.6638629746890002E-2</v>
      </c>
      <c r="G66" s="48">
        <v>1.03966470268546E-4</v>
      </c>
      <c r="H66" s="47">
        <v>9.9511434247753598E-3</v>
      </c>
      <c r="I66" s="47"/>
      <c r="J66" s="52">
        <f t="shared" si="21"/>
        <v>5.9704273498651119</v>
      </c>
      <c r="L66" s="50"/>
      <c r="M66" s="47"/>
      <c r="N66" s="47"/>
      <c r="O66" s="47">
        <v>9.98760872349937E-3</v>
      </c>
      <c r="P66" s="47">
        <v>-3.0320887282995299E-2</v>
      </c>
      <c r="Q66" s="48">
        <v>2.8075495053895502E-2</v>
      </c>
      <c r="R66" s="48">
        <v>-2.9323996571190301E-4</v>
      </c>
      <c r="S66" s="47">
        <v>9.9833029772831098E-3</v>
      </c>
      <c r="T66" s="47"/>
      <c r="U66" s="52">
        <f t="shared" si="22"/>
        <v>6.8133853017641508</v>
      </c>
      <c r="W66" s="50"/>
      <c r="X66" s="47"/>
      <c r="Y66" s="47"/>
      <c r="Z66" s="47">
        <v>4.9938043617496798E-2</v>
      </c>
      <c r="AA66" s="47">
        <v>-0.15160443641497701</v>
      </c>
      <c r="AB66" s="48">
        <v>0.140377475269478</v>
      </c>
      <c r="AC66" s="48">
        <v>-1.4661998285595099E-3</v>
      </c>
      <c r="AD66" s="47">
        <v>4.9916514886415603E-2</v>
      </c>
      <c r="AE66" s="47"/>
      <c r="AF66" s="52">
        <f t="shared" si="23"/>
        <v>7.5103045056397351</v>
      </c>
    </row>
    <row r="67" spans="1:32" x14ac:dyDescent="0.3">
      <c r="A67" s="50"/>
      <c r="B67" s="47"/>
      <c r="C67" s="53"/>
      <c r="D67" s="46">
        <f>SQRT(D64*D64+D65*D65+D66*D66)</f>
        <v>1.735292861810377E-2</v>
      </c>
      <c r="E67" s="47"/>
      <c r="F67" s="47"/>
      <c r="G67" s="47"/>
      <c r="H67" s="47"/>
      <c r="I67" s="47"/>
      <c r="J67" s="52">
        <f t="shared" si="21"/>
        <v>8.9005924599762611</v>
      </c>
      <c r="L67" s="50"/>
      <c r="M67" s="47"/>
      <c r="N67" s="53"/>
      <c r="O67" s="46">
        <f>SQRT(O64*O64+O65*O65+O66*O66)</f>
        <v>1.7097172377859883E-2</v>
      </c>
      <c r="P67" s="47"/>
      <c r="Q67" s="47"/>
      <c r="R67" s="47"/>
      <c r="S67" s="47"/>
      <c r="T67" s="47"/>
      <c r="U67" s="52">
        <f t="shared" si="22"/>
        <v>6.788868889129354</v>
      </c>
      <c r="W67" s="50"/>
      <c r="X67" s="47"/>
      <c r="Y67" s="53"/>
      <c r="Z67" s="46">
        <f>SQRT(Z64*Z64+Z65*Z65+Z66*Z66)</f>
        <v>8.5485861889299367E-2</v>
      </c>
      <c r="AA67" s="47"/>
      <c r="AB67" s="47"/>
      <c r="AC67" s="47"/>
      <c r="AD67" s="47"/>
      <c r="AE67" s="47"/>
      <c r="AF67" s="52">
        <f t="shared" si="23"/>
        <v>7.5430351168716951</v>
      </c>
    </row>
    <row r="68" spans="1:32" x14ac:dyDescent="0.3">
      <c r="A68" s="50"/>
      <c r="B68" s="47"/>
      <c r="C68" s="53" t="s">
        <v>30</v>
      </c>
      <c r="D68" s="47"/>
      <c r="E68" s="47"/>
      <c r="F68" s="47"/>
      <c r="G68" s="47"/>
      <c r="H68" s="47"/>
      <c r="I68" s="47"/>
      <c r="J68" s="49"/>
      <c r="L68" s="50"/>
      <c r="M68" s="47"/>
      <c r="N68" s="53" t="s">
        <v>30</v>
      </c>
      <c r="O68" s="47"/>
      <c r="P68" s="47"/>
      <c r="Q68" s="47"/>
      <c r="R68" s="47"/>
      <c r="S68" s="47"/>
      <c r="T68" s="47"/>
      <c r="U68" s="49"/>
      <c r="W68" s="50"/>
      <c r="X68" s="47"/>
      <c r="Y68" s="53" t="s">
        <v>30</v>
      </c>
      <c r="Z68" s="47"/>
      <c r="AA68" s="47"/>
      <c r="AB68" s="47"/>
      <c r="AC68" s="47"/>
      <c r="AD68" s="47"/>
      <c r="AE68" s="47"/>
      <c r="AF68" s="49"/>
    </row>
    <row r="69" spans="1:32" x14ac:dyDescent="0.3">
      <c r="A69" s="50"/>
      <c r="B69" s="47" t="s">
        <v>36</v>
      </c>
      <c r="C69" s="47"/>
      <c r="D69" s="47">
        <v>0.54924061281338998</v>
      </c>
      <c r="E69" s="47">
        <v>-0.98942768204457698</v>
      </c>
      <c r="F69" s="48">
        <v>0.98380523161906996</v>
      </c>
      <c r="G69" s="47">
        <v>-2.5441696061071301E-2</v>
      </c>
      <c r="H69" s="47">
        <v>0.54865104653610497</v>
      </c>
      <c r="I69" s="47"/>
      <c r="J69" s="52"/>
      <c r="L69" s="50"/>
      <c r="M69" s="47" t="s">
        <v>36</v>
      </c>
      <c r="N69" s="47"/>
      <c r="O69" s="47">
        <v>0.20245028903819201</v>
      </c>
      <c r="P69" s="47">
        <v>-0.52837956007484899</v>
      </c>
      <c r="Q69" s="48">
        <v>0.49419176256550701</v>
      </c>
      <c r="R69" s="47">
        <v>2.97039636343042E-3</v>
      </c>
      <c r="S69" s="47">
        <v>0.20242849670214799</v>
      </c>
      <c r="T69" s="47"/>
      <c r="U69" s="52"/>
      <c r="W69" s="50"/>
      <c r="X69" s="47" t="s">
        <v>36</v>
      </c>
      <c r="Y69" s="47"/>
      <c r="Z69" s="47">
        <v>1.0106935519233</v>
      </c>
      <c r="AA69" s="47">
        <v>-2.60634718095142</v>
      </c>
      <c r="AB69" s="48">
        <v>2.5015583748281398</v>
      </c>
      <c r="AC69" s="47">
        <v>3.61762472338844E-2</v>
      </c>
      <c r="AD69" s="47">
        <v>1.0100459073900601</v>
      </c>
      <c r="AE69" s="47"/>
      <c r="AF69" s="52"/>
    </row>
    <row r="70" spans="1:32" x14ac:dyDescent="0.3">
      <c r="A70" s="50"/>
      <c r="B70" s="47"/>
      <c r="C70" s="47"/>
      <c r="D70" s="47">
        <v>0.599840425978171</v>
      </c>
      <c r="E70" s="47">
        <v>-0.99889277377443397</v>
      </c>
      <c r="F70" s="48">
        <v>0.98378874296913399</v>
      </c>
      <c r="G70" s="47">
        <v>1.8256255211373199E-2</v>
      </c>
      <c r="H70" s="47">
        <v>0.59956254534729803</v>
      </c>
      <c r="I70" s="47"/>
      <c r="J70" s="52"/>
      <c r="L70" s="50"/>
      <c r="M70" s="47"/>
      <c r="N70" s="47"/>
      <c r="O70" s="47">
        <v>0.19446252174157799</v>
      </c>
      <c r="P70" s="47">
        <v>-0.63485759211939996</v>
      </c>
      <c r="Q70" s="48">
        <v>0.45238954221667499</v>
      </c>
      <c r="R70" s="47">
        <v>1.37600765027994E-3</v>
      </c>
      <c r="S70" s="47">
        <v>0.19445765339795801</v>
      </c>
      <c r="T70" s="47"/>
      <c r="U70" s="52"/>
      <c r="W70" s="50"/>
      <c r="X70" s="47"/>
      <c r="Y70" s="47"/>
      <c r="Z70" s="47">
        <v>0.96247431761800395</v>
      </c>
      <c r="AA70" s="47">
        <v>-3.12570223781676</v>
      </c>
      <c r="AB70" s="48">
        <v>2.2649288240194299</v>
      </c>
      <c r="AC70" s="47">
        <v>1.0805881060554599E-2</v>
      </c>
      <c r="AD70" s="47">
        <v>0.96241365587191596</v>
      </c>
      <c r="AE70" s="47"/>
      <c r="AF70" s="52"/>
    </row>
    <row r="71" spans="1:32" x14ac:dyDescent="0.3">
      <c r="A71" s="50"/>
      <c r="B71" s="47"/>
      <c r="C71" s="47"/>
      <c r="D71" s="47">
        <v>0.58035507263355601</v>
      </c>
      <c r="E71" s="47">
        <v>-0.99762602675826995</v>
      </c>
      <c r="F71" s="47">
        <v>0.98467714373467097</v>
      </c>
      <c r="G71" s="47">
        <v>5.9910547067701103E-2</v>
      </c>
      <c r="H71" s="47">
        <v>0.57725448173361804</v>
      </c>
      <c r="I71" s="47"/>
      <c r="J71" s="52"/>
      <c r="L71" s="50"/>
      <c r="M71" s="47"/>
      <c r="N71" s="47"/>
      <c r="O71" s="47">
        <v>0.20451976578184899</v>
      </c>
      <c r="P71" s="47">
        <v>-0.475447269771126</v>
      </c>
      <c r="Q71" s="47">
        <v>0.53175376770453697</v>
      </c>
      <c r="R71" s="47">
        <v>-3.9386738098302697E-4</v>
      </c>
      <c r="S71" s="47">
        <v>0.20451938652349899</v>
      </c>
      <c r="T71" s="47"/>
      <c r="U71" s="52"/>
      <c r="W71" s="50"/>
      <c r="X71" s="47"/>
      <c r="Y71" s="47"/>
      <c r="Z71" s="47">
        <v>1.01136527862676</v>
      </c>
      <c r="AA71" s="47">
        <v>-2.3712481959780201</v>
      </c>
      <c r="AB71" s="47">
        <v>2.63690772267688</v>
      </c>
      <c r="AC71" s="47">
        <v>4.3518091177157899E-4</v>
      </c>
      <c r="AD71" s="47">
        <v>1.0113651849996399</v>
      </c>
      <c r="AE71" s="47"/>
      <c r="AF71" s="52"/>
    </row>
    <row r="72" spans="1:32" x14ac:dyDescent="0.3">
      <c r="A72" s="50"/>
      <c r="B72" s="47"/>
      <c r="C72" s="46"/>
      <c r="D72" s="46">
        <f>SQRT(D69*D69+D70*D70+D71*D71)</f>
        <v>0.9991425312400638</v>
      </c>
      <c r="E72" s="47"/>
      <c r="F72" s="47"/>
      <c r="G72" s="47"/>
      <c r="H72" s="47"/>
      <c r="I72" s="47"/>
      <c r="J72" s="52"/>
      <c r="L72" s="50"/>
      <c r="M72" s="47"/>
      <c r="N72" s="46"/>
      <c r="O72" s="46">
        <f>SQRT(O69*O69+O70*O70+O71*O71)</f>
        <v>0.34731847991318221</v>
      </c>
      <c r="P72" s="47"/>
      <c r="Q72" s="47"/>
      <c r="R72" s="47"/>
      <c r="S72" s="47"/>
      <c r="T72" s="47"/>
      <c r="U72" s="52"/>
      <c r="W72" s="50"/>
      <c r="X72" s="47"/>
      <c r="Y72" s="46"/>
      <c r="Z72" s="46">
        <f>SQRT(Z69*Z69+Z70*Z70+Z71*Z71)</f>
        <v>1.7235770927885303</v>
      </c>
      <c r="AA72" s="47"/>
      <c r="AB72" s="47"/>
      <c r="AC72" s="47"/>
      <c r="AD72" s="47"/>
      <c r="AE72" s="47"/>
      <c r="AF72" s="52"/>
    </row>
    <row r="73" spans="1:32" x14ac:dyDescent="0.3">
      <c r="A73" s="50"/>
      <c r="B73" s="47"/>
      <c r="C73" s="53" t="s">
        <v>31</v>
      </c>
      <c r="D73" s="47"/>
      <c r="E73" s="47"/>
      <c r="F73" s="47"/>
      <c r="G73" s="47"/>
      <c r="H73" s="47"/>
      <c r="I73" s="47"/>
      <c r="J73" s="52"/>
      <c r="L73" s="50"/>
      <c r="M73" s="47"/>
      <c r="N73" s="53" t="s">
        <v>31</v>
      </c>
      <c r="O73" s="47"/>
      <c r="P73" s="47"/>
      <c r="Q73" s="47"/>
      <c r="R73" s="47"/>
      <c r="S73" s="47"/>
      <c r="T73" s="47"/>
      <c r="U73" s="52"/>
      <c r="W73" s="50"/>
      <c r="X73" s="47"/>
      <c r="Y73" s="53" t="s">
        <v>31</v>
      </c>
      <c r="Z73" s="47"/>
      <c r="AA73" s="47"/>
      <c r="AB73" s="47"/>
      <c r="AC73" s="47"/>
      <c r="AD73" s="47"/>
      <c r="AE73" s="47"/>
      <c r="AF73" s="52"/>
    </row>
    <row r="74" spans="1:32" x14ac:dyDescent="0.3">
      <c r="A74" s="11"/>
      <c r="B74" s="8" t="s">
        <v>37</v>
      </c>
      <c r="C74" s="47"/>
      <c r="D74" s="47">
        <v>0.17160461836756599</v>
      </c>
      <c r="E74" s="47">
        <v>-0.60235963321425101</v>
      </c>
      <c r="F74" s="47">
        <v>0.45513811889742201</v>
      </c>
      <c r="G74" s="47">
        <v>-1.8931212478701599E-2</v>
      </c>
      <c r="H74" s="47">
        <v>0.170557187591623</v>
      </c>
      <c r="I74" s="47"/>
      <c r="J74" s="52">
        <f>(D69-D74)/D69*100</f>
        <v>68.756021611630089</v>
      </c>
      <c r="L74" s="11"/>
      <c r="M74" s="8" t="s">
        <v>37</v>
      </c>
      <c r="N74" s="47"/>
      <c r="O74" s="47">
        <v>0.17785601137485299</v>
      </c>
      <c r="P74" s="47">
        <v>-0.49920737813091998</v>
      </c>
      <c r="Q74" s="47">
        <v>0.511556341875541</v>
      </c>
      <c r="R74" s="47">
        <v>5.2404956282936705E-4</v>
      </c>
      <c r="S74" s="47">
        <v>0.177855239321836</v>
      </c>
      <c r="T74" s="47"/>
      <c r="U74" s="52">
        <f>(O69-O74)/O69*100</f>
        <v>12.148304544380936</v>
      </c>
      <c r="W74" s="11"/>
      <c r="X74" s="8" t="s">
        <v>37</v>
      </c>
      <c r="Y74" s="47"/>
      <c r="Z74" s="47">
        <v>0.98522459245874905</v>
      </c>
      <c r="AA74" s="47">
        <v>-2.9866651774495301</v>
      </c>
      <c r="AB74" s="47">
        <v>2.5571401323951002</v>
      </c>
      <c r="AC74" s="47">
        <v>-5.8789746679043298E-2</v>
      </c>
      <c r="AD74" s="47">
        <v>0.98346899456511605</v>
      </c>
      <c r="AE74" s="47"/>
      <c r="AF74" s="52">
        <f>(Z69-Z74)/Z69*100</f>
        <v>2.5199487437200712</v>
      </c>
    </row>
    <row r="75" spans="1:32" x14ac:dyDescent="0.3">
      <c r="A75" s="11"/>
      <c r="B75" s="8"/>
      <c r="C75" s="47"/>
      <c r="D75" s="47">
        <v>0.19742032010699201</v>
      </c>
      <c r="E75" s="47">
        <v>-0.52473856290296195</v>
      </c>
      <c r="F75" s="47">
        <v>0.41651656749890298</v>
      </c>
      <c r="G75" s="47">
        <v>-7.2108692230296603E-2</v>
      </c>
      <c r="H75" s="47">
        <v>0.183780084056961</v>
      </c>
      <c r="I75" s="47"/>
      <c r="J75" s="52">
        <f t="shared" ref="J75:J77" si="24">(D70-D75)/D70*100</f>
        <v>67.087860111286261</v>
      </c>
      <c r="L75" s="11"/>
      <c r="M75" s="8"/>
      <c r="N75" s="47"/>
      <c r="O75" s="47">
        <v>0.16904161124676001</v>
      </c>
      <c r="P75" s="47">
        <v>-0.39693324457736801</v>
      </c>
      <c r="Q75" s="47">
        <v>0.43325118471094598</v>
      </c>
      <c r="R75" s="47">
        <v>-3.70342953453975E-3</v>
      </c>
      <c r="S75" s="47">
        <v>0.16900103828847801</v>
      </c>
      <c r="T75" s="47"/>
      <c r="U75" s="52">
        <f t="shared" ref="U75:U77" si="25">(O70-O75)/O70*100</f>
        <v>13.072395784623184</v>
      </c>
      <c r="W75" s="11"/>
      <c r="X75" s="8"/>
      <c r="Y75" s="47"/>
      <c r="Z75" s="47">
        <v>0.86740051105002502</v>
      </c>
      <c r="AA75" s="47">
        <v>-2.29751667215417</v>
      </c>
      <c r="AB75" s="47">
        <v>2.16664027278927</v>
      </c>
      <c r="AC75" s="47">
        <v>7.7535379514894502E-3</v>
      </c>
      <c r="AD75" s="47">
        <v>0.86736585661361998</v>
      </c>
      <c r="AE75" s="47"/>
      <c r="AF75" s="52">
        <f t="shared" ref="AF75:AF77" si="26">(Z70-Z75)/Z70*100</f>
        <v>9.878061661247644</v>
      </c>
    </row>
    <row r="76" spans="1:32" x14ac:dyDescent="0.3">
      <c r="A76" s="11"/>
      <c r="B76" s="8"/>
      <c r="C76" s="47"/>
      <c r="D76" s="47">
        <v>0.226212471652883</v>
      </c>
      <c r="E76" s="47">
        <v>-0.60464575133387199</v>
      </c>
      <c r="F76" s="47">
        <v>0.45967117808091501</v>
      </c>
      <c r="G76" s="47">
        <v>-0.117110764385868</v>
      </c>
      <c r="H76" s="47">
        <v>0.19353850055289801</v>
      </c>
      <c r="I76" s="47"/>
      <c r="J76" s="52">
        <f t="shared" si="24"/>
        <v>61.021711996697483</v>
      </c>
      <c r="L76" s="11"/>
      <c r="M76" s="8"/>
      <c r="N76" s="47"/>
      <c r="O76" s="47">
        <v>0.171249630157111</v>
      </c>
      <c r="P76" s="47">
        <v>-0.49525268669686501</v>
      </c>
      <c r="Q76" s="47">
        <v>0.42048467108646398</v>
      </c>
      <c r="R76" s="47">
        <v>-2.7611120665330599E-2</v>
      </c>
      <c r="S76" s="47">
        <v>0.169009058468924</v>
      </c>
      <c r="T76" s="47"/>
      <c r="U76" s="52">
        <f t="shared" si="25"/>
        <v>16.267442658928907</v>
      </c>
      <c r="W76" s="11"/>
      <c r="X76" s="8"/>
      <c r="Y76" s="47"/>
      <c r="Z76" s="47">
        <v>0.89203051698798397</v>
      </c>
      <c r="AA76" s="47">
        <v>-3.0112358315883898</v>
      </c>
      <c r="AB76" s="47">
        <v>1.6135278371625901</v>
      </c>
      <c r="AC76" s="47">
        <v>-0.26752359816923899</v>
      </c>
      <c r="AD76" s="47">
        <v>0.85096978069754803</v>
      </c>
      <c r="AE76" s="47"/>
      <c r="AF76" s="52">
        <f t="shared" si="26"/>
        <v>11.799373002087801</v>
      </c>
    </row>
    <row r="77" spans="1:32" ht="14.5" thickBot="1" x14ac:dyDescent="0.35">
      <c r="A77" s="14"/>
      <c r="B77" s="15"/>
      <c r="C77" s="56"/>
      <c r="D77" s="57">
        <f>SQRT(D74*D74+D75*D75+D76*D76)</f>
        <v>0.34582511500400248</v>
      </c>
      <c r="E77" s="56"/>
      <c r="F77" s="56"/>
      <c r="G77" s="56"/>
      <c r="H77" s="56"/>
      <c r="I77" s="56"/>
      <c r="J77" s="58">
        <f t="shared" si="24"/>
        <v>65.387809627642497</v>
      </c>
      <c r="L77" s="14"/>
      <c r="M77" s="15"/>
      <c r="N77" s="56"/>
      <c r="O77" s="57">
        <f>SQRT(O74*O74+O75*O75+O76*O76)</f>
        <v>0.29922276474897408</v>
      </c>
      <c r="P77" s="56"/>
      <c r="Q77" s="56"/>
      <c r="R77" s="56"/>
      <c r="S77" s="56"/>
      <c r="T77" s="56"/>
      <c r="U77" s="58">
        <f t="shared" si="25"/>
        <v>13.8477270706213</v>
      </c>
      <c r="W77" s="14"/>
      <c r="X77" s="15"/>
      <c r="Y77" s="56"/>
      <c r="Z77" s="57">
        <f>SQRT(Z74*Z74+Z75*Z75+Z76*Z76)</f>
        <v>1.5870631957780392</v>
      </c>
      <c r="AA77" s="56"/>
      <c r="AB77" s="56"/>
      <c r="AC77" s="56"/>
      <c r="AD77" s="56"/>
      <c r="AE77" s="56"/>
      <c r="AF77" s="58">
        <f t="shared" si="26"/>
        <v>7.9203824175702433</v>
      </c>
    </row>
    <row r="78" spans="1:32" ht="14.5" thickBot="1" x14ac:dyDescent="0.35"/>
    <row r="79" spans="1:32" x14ac:dyDescent="0.3">
      <c r="A79" s="40" t="s">
        <v>22</v>
      </c>
      <c r="B79" s="43">
        <v>998</v>
      </c>
      <c r="C79" s="42" t="s">
        <v>28</v>
      </c>
      <c r="D79" s="42" t="s">
        <v>9</v>
      </c>
      <c r="E79" s="42" t="s">
        <v>13</v>
      </c>
      <c r="F79" s="42" t="s">
        <v>12</v>
      </c>
      <c r="G79" s="42" t="s">
        <v>11</v>
      </c>
      <c r="H79" s="42" t="s">
        <v>10</v>
      </c>
      <c r="I79" s="43"/>
      <c r="J79" s="44"/>
      <c r="L79" s="40" t="s">
        <v>22</v>
      </c>
      <c r="M79" s="43">
        <v>1000</v>
      </c>
      <c r="N79" s="42" t="s">
        <v>28</v>
      </c>
      <c r="O79" s="42" t="s">
        <v>9</v>
      </c>
      <c r="P79" s="42" t="s">
        <v>13</v>
      </c>
      <c r="Q79" s="42" t="s">
        <v>12</v>
      </c>
      <c r="R79" s="42" t="s">
        <v>11</v>
      </c>
      <c r="S79" s="42" t="s">
        <v>10</v>
      </c>
      <c r="T79" s="43"/>
      <c r="U79" s="44"/>
      <c r="W79" s="40" t="s">
        <v>22</v>
      </c>
      <c r="X79" s="43">
        <v>1000</v>
      </c>
      <c r="Y79" s="42" t="s">
        <v>28</v>
      </c>
      <c r="Z79" s="42" t="s">
        <v>9</v>
      </c>
      <c r="AA79" s="42" t="s">
        <v>13</v>
      </c>
      <c r="AB79" s="42" t="s">
        <v>12</v>
      </c>
      <c r="AC79" s="42" t="s">
        <v>11</v>
      </c>
      <c r="AD79" s="42" t="s">
        <v>10</v>
      </c>
      <c r="AE79" s="43"/>
      <c r="AF79" s="44"/>
    </row>
    <row r="80" spans="1:32" x14ac:dyDescent="0.3">
      <c r="A80" s="45" t="s">
        <v>8</v>
      </c>
      <c r="B80" s="46">
        <v>7</v>
      </c>
      <c r="C80" s="47" t="s">
        <v>33</v>
      </c>
      <c r="D80" s="47">
        <v>9.5294144846357204E-3</v>
      </c>
      <c r="E80" s="47">
        <v>-3.03576237101175E-2</v>
      </c>
      <c r="F80" s="48">
        <v>2.45220940978178E-2</v>
      </c>
      <c r="G80" s="47">
        <v>-3.9006547769796499E-4</v>
      </c>
      <c r="H80" s="47">
        <v>9.5214279046313896E-3</v>
      </c>
      <c r="I80" s="47"/>
      <c r="J80" s="49"/>
      <c r="L80" s="45" t="s">
        <v>8</v>
      </c>
      <c r="M80" s="46">
        <v>7</v>
      </c>
      <c r="N80" s="47" t="s">
        <v>33</v>
      </c>
      <c r="O80" s="47">
        <v>9.6436987122302809E-3</v>
      </c>
      <c r="P80" s="47">
        <v>-2.6825222531987099E-2</v>
      </c>
      <c r="Q80" s="48">
        <v>2.4840647902650202E-2</v>
      </c>
      <c r="R80" s="48">
        <v>-3.31206904293394E-5</v>
      </c>
      <c r="S80" s="47">
        <v>9.6436418365748906E-3</v>
      </c>
      <c r="T80" s="47"/>
      <c r="U80" s="49"/>
      <c r="W80" s="45" t="s">
        <v>8</v>
      </c>
      <c r="X80" s="46">
        <v>7</v>
      </c>
      <c r="Y80" s="47" t="s">
        <v>33</v>
      </c>
      <c r="Z80" s="47">
        <v>4.7979857902758001E-2</v>
      </c>
      <c r="AA80" s="47">
        <v>-0.13292042455606301</v>
      </c>
      <c r="AB80" s="48">
        <v>0.123155088941116</v>
      </c>
      <c r="AC80" s="47">
        <v>-1.79330205234612E-4</v>
      </c>
      <c r="AD80" s="47">
        <v>4.7979522768013698E-2</v>
      </c>
      <c r="AE80" s="47"/>
      <c r="AF80" s="49"/>
    </row>
    <row r="81" spans="1:32" x14ac:dyDescent="0.3">
      <c r="A81" s="45" t="s">
        <v>6</v>
      </c>
      <c r="B81" s="46">
        <v>1E-4</v>
      </c>
      <c r="C81" s="47"/>
      <c r="D81" s="47">
        <v>1.0581137717936499E-2</v>
      </c>
      <c r="E81" s="47">
        <v>-2.4455600414506E-2</v>
      </c>
      <c r="F81" s="47">
        <v>3.1268731639429101E-2</v>
      </c>
      <c r="G81" s="47">
        <v>5.3467062143868502E-4</v>
      </c>
      <c r="H81" s="47">
        <v>1.0567620485828801E-2</v>
      </c>
      <c r="I81" s="47"/>
      <c r="J81" s="49"/>
      <c r="L81" s="45" t="s">
        <v>6</v>
      </c>
      <c r="M81" s="46">
        <v>1E-4</v>
      </c>
      <c r="N81" s="47"/>
      <c r="O81" s="47">
        <v>1.00167881956751E-2</v>
      </c>
      <c r="P81" s="47">
        <v>-2.48994822339682E-2</v>
      </c>
      <c r="Q81" s="47">
        <v>3.4785479029012897E-2</v>
      </c>
      <c r="R81" s="47">
        <v>4.3658253975113E-4</v>
      </c>
      <c r="S81" s="47">
        <v>1.00072694299195E-2</v>
      </c>
      <c r="T81" s="47"/>
      <c r="U81" s="49"/>
      <c r="W81" s="45" t="s">
        <v>6</v>
      </c>
      <c r="X81" s="46">
        <v>1E-3</v>
      </c>
      <c r="Y81" s="47"/>
      <c r="Z81" s="47">
        <v>4.9774951241361998E-2</v>
      </c>
      <c r="AA81" s="47">
        <v>-0.123531960252951</v>
      </c>
      <c r="AB81" s="47">
        <v>0.17138451699701501</v>
      </c>
      <c r="AC81" s="47">
        <v>2.1451854458294302E-3</v>
      </c>
      <c r="AD81" s="47">
        <v>4.9728703486849199E-2</v>
      </c>
      <c r="AE81" s="47"/>
      <c r="AF81" s="49"/>
    </row>
    <row r="82" spans="1:32" x14ac:dyDescent="0.3">
      <c r="A82" s="45" t="s">
        <v>7</v>
      </c>
      <c r="B82" s="46">
        <v>0.01</v>
      </c>
      <c r="C82" s="47"/>
      <c r="D82" s="47">
        <v>9.9603822966087205E-3</v>
      </c>
      <c r="E82" s="47">
        <v>-2.7752878289324899E-2</v>
      </c>
      <c r="F82" s="47">
        <v>2.6622620062174598E-2</v>
      </c>
      <c r="G82" s="48">
        <v>1.43315185743466E-4</v>
      </c>
      <c r="H82" s="47">
        <v>9.9593511963446506E-3</v>
      </c>
      <c r="I82" s="47"/>
      <c r="J82" s="49"/>
      <c r="L82" s="45" t="s">
        <v>7</v>
      </c>
      <c r="M82" s="46">
        <v>0.01</v>
      </c>
      <c r="N82" s="47"/>
      <c r="O82" s="47">
        <v>9.9831962847768893E-3</v>
      </c>
      <c r="P82" s="47">
        <v>-3.0302034329882401E-2</v>
      </c>
      <c r="Q82" s="47">
        <v>2.8061682826148501E-2</v>
      </c>
      <c r="R82" s="48">
        <v>-2.40883958673805E-4</v>
      </c>
      <c r="S82" s="47">
        <v>9.9802897241932208E-3</v>
      </c>
      <c r="T82" s="47"/>
      <c r="U82" s="49"/>
      <c r="W82" s="45" t="s">
        <v>7</v>
      </c>
      <c r="X82" s="46">
        <v>0.05</v>
      </c>
      <c r="Y82" s="47"/>
      <c r="Z82" s="47">
        <v>4.96393850927839E-2</v>
      </c>
      <c r="AA82" s="47">
        <v>-0.149299279157521</v>
      </c>
      <c r="AB82" s="47">
        <v>0.13868093068114201</v>
      </c>
      <c r="AC82" s="48">
        <v>-1.1940639559130501E-3</v>
      </c>
      <c r="AD82" s="47">
        <v>4.9625021548195702E-2</v>
      </c>
      <c r="AE82" s="47"/>
      <c r="AF82" s="49"/>
    </row>
    <row r="83" spans="1:32" ht="14.5" x14ac:dyDescent="0.3">
      <c r="A83" s="50"/>
      <c r="B83" s="47"/>
      <c r="C83" s="46"/>
      <c r="D83" s="46">
        <f>SQRT(D80*D80+D81*D81+D82*D82)</f>
        <v>1.737755538965478E-2</v>
      </c>
      <c r="E83" s="46"/>
      <c r="F83" s="46"/>
      <c r="G83" s="47"/>
      <c r="H83" s="47"/>
      <c r="I83" s="47"/>
      <c r="J83" s="123" t="s">
        <v>20</v>
      </c>
      <c r="L83" s="50"/>
      <c r="M83" s="47"/>
      <c r="N83" s="46"/>
      <c r="O83" s="46">
        <f>SQRT(O80*O80+O81*O81+O82*O82)</f>
        <v>1.7117277197897775E-2</v>
      </c>
      <c r="P83" s="46"/>
      <c r="Q83" s="46"/>
      <c r="R83" s="47"/>
      <c r="S83" s="47"/>
      <c r="T83" s="47"/>
      <c r="U83" s="123" t="s">
        <v>20</v>
      </c>
      <c r="W83" s="50"/>
      <c r="X83" s="47"/>
      <c r="Y83" s="46"/>
      <c r="Z83" s="46">
        <f>SQRT(Z80*Z80+Z81*Z81+Z82*Z82)</f>
        <v>8.5109817811099261E-2</v>
      </c>
      <c r="AA83" s="46"/>
      <c r="AB83" s="46"/>
      <c r="AC83" s="47"/>
      <c r="AD83" s="47"/>
      <c r="AE83" s="47"/>
      <c r="AF83" s="123" t="s">
        <v>20</v>
      </c>
    </row>
    <row r="84" spans="1:32" x14ac:dyDescent="0.3">
      <c r="A84" s="50"/>
      <c r="B84" s="47"/>
      <c r="C84" s="53" t="s">
        <v>29</v>
      </c>
      <c r="D84" s="53"/>
      <c r="E84" s="53"/>
      <c r="F84" s="53"/>
      <c r="G84" s="53"/>
      <c r="H84" s="53"/>
      <c r="I84" s="47"/>
      <c r="J84" s="54" t="s">
        <v>1</v>
      </c>
      <c r="L84" s="50"/>
      <c r="M84" s="47"/>
      <c r="N84" s="53" t="s">
        <v>29</v>
      </c>
      <c r="O84" s="53"/>
      <c r="P84" s="53"/>
      <c r="Q84" s="53"/>
      <c r="R84" s="53"/>
      <c r="S84" s="53"/>
      <c r="T84" s="47"/>
      <c r="U84" s="54" t="s">
        <v>1</v>
      </c>
      <c r="W84" s="50"/>
      <c r="X84" s="47"/>
      <c r="Y84" s="53" t="s">
        <v>29</v>
      </c>
      <c r="Z84" s="53"/>
      <c r="AA84" s="53"/>
      <c r="AB84" s="53"/>
      <c r="AC84" s="53"/>
      <c r="AD84" s="53"/>
      <c r="AE84" s="47"/>
      <c r="AF84" s="54" t="s">
        <v>1</v>
      </c>
    </row>
    <row r="85" spans="1:32" x14ac:dyDescent="0.3">
      <c r="A85" s="50"/>
      <c r="B85" s="47"/>
      <c r="C85" s="47" t="s">
        <v>34</v>
      </c>
      <c r="D85" s="47">
        <v>8.1688216598526202E-3</v>
      </c>
      <c r="E85" s="47">
        <v>-2.9716413335090001E-2</v>
      </c>
      <c r="F85" s="48">
        <v>2.2309791155155301E-2</v>
      </c>
      <c r="G85" s="47">
        <v>-3.7711477239483099E-4</v>
      </c>
      <c r="H85" s="47">
        <v>8.1601122393579195E-3</v>
      </c>
      <c r="I85" s="47"/>
      <c r="J85" s="52">
        <f>(D80-D85)/D80*100</f>
        <v>14.277821863838378</v>
      </c>
      <c r="L85" s="50"/>
      <c r="M85" s="47"/>
      <c r="N85" s="47" t="s">
        <v>34</v>
      </c>
      <c r="O85" s="47">
        <v>8.7671350988453908E-3</v>
      </c>
      <c r="P85" s="47">
        <v>-2.5301172221438101E-2</v>
      </c>
      <c r="Q85" s="48">
        <v>2.48762672982333E-2</v>
      </c>
      <c r="R85" s="48">
        <v>-4.2646458150447503E-5</v>
      </c>
      <c r="S85" s="47">
        <v>8.7670313744741407E-3</v>
      </c>
      <c r="T85" s="47"/>
      <c r="U85" s="52">
        <f>(O80-O85)/O80*100</f>
        <v>9.0894960485774945</v>
      </c>
      <c r="W85" s="50"/>
      <c r="X85" s="47"/>
      <c r="Y85" s="47" t="s">
        <v>34</v>
      </c>
      <c r="Z85" s="47">
        <v>4.34845679094569E-2</v>
      </c>
      <c r="AA85" s="47">
        <v>-0.125107726672439</v>
      </c>
      <c r="AB85" s="48">
        <v>0.123598094996414</v>
      </c>
      <c r="AC85" s="47">
        <v>-1.57292716413017E-4</v>
      </c>
      <c r="AD85" s="47">
        <v>4.3484283428309303E-2</v>
      </c>
      <c r="AE85" s="47"/>
      <c r="AF85" s="52">
        <f>(Z80-Z85)/Z80*100</f>
        <v>9.3691190215940594</v>
      </c>
    </row>
    <row r="86" spans="1:32" x14ac:dyDescent="0.3">
      <c r="A86" s="50"/>
      <c r="B86" s="47"/>
      <c r="C86" s="47"/>
      <c r="D86" s="47">
        <v>8.8603454201026596E-3</v>
      </c>
      <c r="E86" s="47">
        <v>-1.6670065326936101E-2</v>
      </c>
      <c r="F86" s="48">
        <v>2.2278882302036899E-2</v>
      </c>
      <c r="G86" s="47">
        <v>5.2129860939545598E-4</v>
      </c>
      <c r="H86" s="47">
        <v>8.8449968187318505E-3</v>
      </c>
      <c r="I86" s="47"/>
      <c r="J86" s="52">
        <f t="shared" ref="J86:J88" si="27">(D81-D86)/D81*100</f>
        <v>16.262828664604349</v>
      </c>
      <c r="L86" s="50"/>
      <c r="M86" s="47"/>
      <c r="N86" s="47"/>
      <c r="O86" s="47">
        <v>9.3736948330231003E-3</v>
      </c>
      <c r="P86" s="47">
        <v>-2.4808390227154802E-2</v>
      </c>
      <c r="Q86" s="48">
        <v>3.3513660238995199E-2</v>
      </c>
      <c r="R86" s="47">
        <v>3.9468080443236199E-4</v>
      </c>
      <c r="S86" s="47">
        <v>9.365382100334E-3</v>
      </c>
      <c r="T86" s="47"/>
      <c r="U86" s="52">
        <f t="shared" ref="U86:U88" si="28">(O81-O86)/O81*100</f>
        <v>6.4201553441018628</v>
      </c>
      <c r="W86" s="50"/>
      <c r="X86" s="47"/>
      <c r="Y86" s="47"/>
      <c r="Z86" s="47">
        <v>4.6387301652057199E-2</v>
      </c>
      <c r="AA86" s="47">
        <v>-0.123111325720797</v>
      </c>
      <c r="AB86" s="48">
        <v>0.164648464087881</v>
      </c>
      <c r="AC86" s="47">
        <v>1.9172874342494801E-3</v>
      </c>
      <c r="AD86" s="47">
        <v>4.6347661898454101E-2</v>
      </c>
      <c r="AE86" s="47"/>
      <c r="AF86" s="52">
        <f t="shared" ref="AF86:AF88" si="29">(Z81-Z86)/Z81*100</f>
        <v>6.8059325118730181</v>
      </c>
    </row>
    <row r="87" spans="1:32" x14ac:dyDescent="0.3">
      <c r="A87" s="50"/>
      <c r="B87" s="47"/>
      <c r="C87" s="47"/>
      <c r="D87" s="47">
        <v>8.9205235561839197E-3</v>
      </c>
      <c r="E87" s="47">
        <v>-2.28842139693211E-2</v>
      </c>
      <c r="F87" s="48">
        <v>3.0062508819122601E-2</v>
      </c>
      <c r="G87" s="47">
        <v>1.4792149550668299E-4</v>
      </c>
      <c r="H87" s="47">
        <v>8.9192970433548905E-3</v>
      </c>
      <c r="I87" s="47"/>
      <c r="J87" s="52">
        <f t="shared" si="27"/>
        <v>10.43994808089694</v>
      </c>
      <c r="L87" s="50"/>
      <c r="M87" s="47"/>
      <c r="N87" s="47"/>
      <c r="O87" s="47">
        <v>8.8810253256702693E-3</v>
      </c>
      <c r="P87" s="47">
        <v>-2.7853030226570701E-2</v>
      </c>
      <c r="Q87" s="48">
        <v>2.4540830344628201E-2</v>
      </c>
      <c r="R87" s="47">
        <v>-2.4934825885597001E-4</v>
      </c>
      <c r="S87" s="47">
        <v>8.8775242202430698E-3</v>
      </c>
      <c r="T87" s="47"/>
      <c r="U87" s="52">
        <f t="shared" si="28"/>
        <v>11.040261331807042</v>
      </c>
      <c r="W87" s="50"/>
      <c r="X87" s="47"/>
      <c r="Y87" s="47"/>
      <c r="Z87" s="47">
        <v>4.40994812085726E-2</v>
      </c>
      <c r="AA87" s="47">
        <v>-0.137162240498829</v>
      </c>
      <c r="AB87" s="48">
        <v>0.121395757671639</v>
      </c>
      <c r="AC87" s="47">
        <v>-1.2588145183732101E-3</v>
      </c>
      <c r="AD87" s="47">
        <v>4.4081511190901597E-2</v>
      </c>
      <c r="AE87" s="47"/>
      <c r="AF87" s="52">
        <f t="shared" si="29"/>
        <v>11.160299173441288</v>
      </c>
    </row>
    <row r="88" spans="1:32" x14ac:dyDescent="0.3">
      <c r="A88" s="50"/>
      <c r="B88" s="47"/>
      <c r="C88" s="53"/>
      <c r="D88" s="46">
        <f>SQRT(D85*D85+D86*D86+D87*D87)</f>
        <v>1.4993702304315759E-2</v>
      </c>
      <c r="E88" s="47"/>
      <c r="F88" s="47"/>
      <c r="G88" s="47"/>
      <c r="H88" s="47"/>
      <c r="I88" s="47"/>
      <c r="J88" s="52">
        <f t="shared" si="27"/>
        <v>13.718000212838785</v>
      </c>
      <c r="L88" s="50"/>
      <c r="M88" s="47"/>
      <c r="N88" s="53"/>
      <c r="O88" s="46">
        <f>SQRT(O85*O85+O86*O86+O87*O87)</f>
        <v>1.5607736014529701E-2</v>
      </c>
      <c r="P88" s="47"/>
      <c r="Q88" s="47"/>
      <c r="R88" s="47"/>
      <c r="S88" s="47"/>
      <c r="T88" s="47"/>
      <c r="U88" s="52">
        <f t="shared" si="28"/>
        <v>8.8188160179673041</v>
      </c>
      <c r="W88" s="50"/>
      <c r="X88" s="47"/>
      <c r="Y88" s="53"/>
      <c r="Z88" s="46">
        <f>SQRT(Z85*Z85+Z86*Z86+Z87*Z87)</f>
        <v>7.7378638161293353E-2</v>
      </c>
      <c r="AA88" s="47"/>
      <c r="AB88" s="47"/>
      <c r="AC88" s="47"/>
      <c r="AD88" s="47"/>
      <c r="AE88" s="47"/>
      <c r="AF88" s="52">
        <f t="shared" si="29"/>
        <v>9.0837694741224997</v>
      </c>
    </row>
    <row r="89" spans="1:32" x14ac:dyDescent="0.3">
      <c r="A89" s="50"/>
      <c r="B89" s="47"/>
      <c r="C89" s="53" t="s">
        <v>32</v>
      </c>
      <c r="D89" s="53"/>
      <c r="E89" s="53"/>
      <c r="F89" s="53"/>
      <c r="G89" s="53"/>
      <c r="H89" s="53"/>
      <c r="I89" s="47"/>
      <c r="J89" s="54" t="s">
        <v>1</v>
      </c>
      <c r="L89" s="50"/>
      <c r="M89" s="47"/>
      <c r="N89" s="53" t="s">
        <v>32</v>
      </c>
      <c r="O89" s="53"/>
      <c r="P89" s="53"/>
      <c r="Q89" s="53"/>
      <c r="R89" s="53"/>
      <c r="S89" s="53"/>
      <c r="T89" s="47"/>
      <c r="U89" s="54" t="s">
        <v>1</v>
      </c>
      <c r="W89" s="50"/>
      <c r="X89" s="47"/>
      <c r="Y89" s="53" t="s">
        <v>32</v>
      </c>
      <c r="Z89" s="53"/>
      <c r="AA89" s="53"/>
      <c r="AB89" s="53"/>
      <c r="AC89" s="53"/>
      <c r="AD89" s="53"/>
      <c r="AE89" s="47"/>
      <c r="AF89" s="54" t="s">
        <v>1</v>
      </c>
    </row>
    <row r="90" spans="1:32" x14ac:dyDescent="0.3">
      <c r="A90" s="50"/>
      <c r="B90" s="47"/>
      <c r="C90" s="47" t="s">
        <v>35</v>
      </c>
      <c r="D90" s="47">
        <v>9.5317506429335903E-3</v>
      </c>
      <c r="E90" s="47">
        <v>-3.0373961035953499E-2</v>
      </c>
      <c r="F90" s="48">
        <v>2.4537663429380401E-2</v>
      </c>
      <c r="G90" s="47">
        <v>-3.9013227242658998E-4</v>
      </c>
      <c r="H90" s="47">
        <v>9.5237632860690202E-3</v>
      </c>
      <c r="I90" s="47"/>
      <c r="J90" s="52">
        <f>-(D85-D90)/D90*100</f>
        <v>14.298831706129283</v>
      </c>
      <c r="L90" s="50"/>
      <c r="M90" s="47"/>
      <c r="N90" s="47" t="s">
        <v>35</v>
      </c>
      <c r="O90" s="47">
        <v>9.6457078005564093E-3</v>
      </c>
      <c r="P90" s="47">
        <v>-2.6835412856093099E-2</v>
      </c>
      <c r="Q90" s="48">
        <v>2.4849499043298001E-2</v>
      </c>
      <c r="R90" s="48">
        <v>-3.3004466534458599E-5</v>
      </c>
      <c r="S90" s="47">
        <v>9.6456513351304406E-3</v>
      </c>
      <c r="T90" s="47"/>
      <c r="U90" s="52">
        <f>-(O85-O90)/O90*100</f>
        <v>9.1084316452167293</v>
      </c>
      <c r="W90" s="50"/>
      <c r="X90" s="47"/>
      <c r="Y90" s="47" t="s">
        <v>35</v>
      </c>
      <c r="Z90" s="47">
        <v>4.8228539002782102E-2</v>
      </c>
      <c r="AA90" s="47">
        <v>-0.134177064280465</v>
      </c>
      <c r="AB90" s="48">
        <v>0.12424749521649001</v>
      </c>
      <c r="AC90" s="47">
        <v>-1.65022332672293E-4</v>
      </c>
      <c r="AD90" s="47">
        <v>4.8228256675652198E-2</v>
      </c>
      <c r="AE90" s="47"/>
      <c r="AF90" s="52">
        <f>-(Z85-Z90)/Z90*100</f>
        <v>9.8364395675588305</v>
      </c>
    </row>
    <row r="91" spans="1:32" x14ac:dyDescent="0.3">
      <c r="A91" s="50"/>
      <c r="B91" s="47"/>
      <c r="C91" s="47"/>
      <c r="D91" s="47">
        <v>1.0584013450811501E-2</v>
      </c>
      <c r="E91" s="47">
        <v>-2.4463766658554199E-2</v>
      </c>
      <c r="F91" s="48">
        <v>3.1284247633404101E-2</v>
      </c>
      <c r="G91" s="47">
        <v>5.3497907013820903E-4</v>
      </c>
      <c r="H91" s="47">
        <v>1.0570484289826701E-2</v>
      </c>
      <c r="I91" s="47"/>
      <c r="J91" s="52">
        <f t="shared" ref="J91:J93" si="30">-(D86-D91)/D91*100</f>
        <v>16.285580500435621</v>
      </c>
      <c r="L91" s="50"/>
      <c r="M91" s="47"/>
      <c r="N91" s="47"/>
      <c r="O91" s="47">
        <v>1.0019401406863601E-2</v>
      </c>
      <c r="P91" s="47">
        <v>-2.4907626215012101E-2</v>
      </c>
      <c r="Q91" s="48">
        <v>3.4807163890125198E-2</v>
      </c>
      <c r="R91" s="47">
        <v>4.36903530003657E-4</v>
      </c>
      <c r="S91" s="47">
        <v>1.0009871120915099E-2</v>
      </c>
      <c r="T91" s="47"/>
      <c r="U91" s="52">
        <f t="shared" ref="U91:U93" si="31">-(O86-O91)/O91*100</f>
        <v>6.4445623807243768</v>
      </c>
      <c r="W91" s="50"/>
      <c r="X91" s="47"/>
      <c r="Y91" s="47"/>
      <c r="Z91" s="47">
        <v>5.0097007034317798E-2</v>
      </c>
      <c r="AA91" s="47">
        <v>-0.124538131075061</v>
      </c>
      <c r="AB91" s="48">
        <v>0.17403581945062599</v>
      </c>
      <c r="AC91" s="47">
        <v>2.1845176500182801E-3</v>
      </c>
      <c r="AD91" s="47">
        <v>5.00493556045754E-2</v>
      </c>
      <c r="AE91" s="47"/>
      <c r="AF91" s="52">
        <f t="shared" ref="AF91:AF93" si="32">-(Z86-Z91)/Z91*100</f>
        <v>7.4050439374938115</v>
      </c>
    </row>
    <row r="92" spans="1:32" x14ac:dyDescent="0.3">
      <c r="A92" s="50"/>
      <c r="B92" s="47"/>
      <c r="C92" s="47"/>
      <c r="D92" s="47">
        <v>9.9626965377840292E-3</v>
      </c>
      <c r="E92" s="47">
        <v>-2.7763594253710201E-2</v>
      </c>
      <c r="F92" s="48">
        <v>2.6638629746890002E-2</v>
      </c>
      <c r="G92" s="48">
        <v>1.43527032659901E-4</v>
      </c>
      <c r="H92" s="47">
        <v>9.9616626270351907E-3</v>
      </c>
      <c r="I92" s="47"/>
      <c r="J92" s="52">
        <f t="shared" si="30"/>
        <v>10.460752042859237</v>
      </c>
      <c r="L92" s="50"/>
      <c r="M92" s="47"/>
      <c r="N92" s="47"/>
      <c r="O92" s="47">
        <v>9.9855307395514507E-3</v>
      </c>
      <c r="P92" s="47">
        <v>-3.0320887282995299E-2</v>
      </c>
      <c r="Q92" s="48">
        <v>2.8075495053895502E-2</v>
      </c>
      <c r="R92" s="48">
        <v>-2.4097242471645401E-4</v>
      </c>
      <c r="S92" s="47">
        <v>9.9826227235658392E-3</v>
      </c>
      <c r="T92" s="47"/>
      <c r="U92" s="52">
        <f t="shared" si="31"/>
        <v>11.061058672688997</v>
      </c>
      <c r="W92" s="50"/>
      <c r="X92" s="47"/>
      <c r="Y92" s="47"/>
      <c r="Z92" s="47">
        <v>4.9927653697757202E-2</v>
      </c>
      <c r="AA92" s="47">
        <v>-0.15160443641497701</v>
      </c>
      <c r="AB92" s="48">
        <v>0.140377475269478</v>
      </c>
      <c r="AC92" s="48">
        <v>-1.20486212358227E-3</v>
      </c>
      <c r="AD92" s="47">
        <v>4.99131136178292E-2</v>
      </c>
      <c r="AE92" s="47"/>
      <c r="AF92" s="52">
        <f t="shared" si="32"/>
        <v>11.673235286533021</v>
      </c>
    </row>
    <row r="93" spans="1:32" x14ac:dyDescent="0.3">
      <c r="A93" s="50"/>
      <c r="B93" s="47"/>
      <c r="C93" s="53"/>
      <c r="D93" s="46">
        <f>SQRT(D90*D90+D91*D91+D92*D92)</f>
        <v>1.7381913972574988E-2</v>
      </c>
      <c r="E93" s="47"/>
      <c r="F93" s="47"/>
      <c r="G93" s="47"/>
      <c r="H93" s="47"/>
      <c r="I93" s="47"/>
      <c r="J93" s="52">
        <f t="shared" si="30"/>
        <v>13.739635761788522</v>
      </c>
      <c r="L93" s="50"/>
      <c r="M93" s="47"/>
      <c r="N93" s="53"/>
      <c r="O93" s="46">
        <f>SQRT(O90*O90+O91*O91+O92*O92)</f>
        <v>1.7121299824373791E-2</v>
      </c>
      <c r="P93" s="47"/>
      <c r="Q93" s="47"/>
      <c r="R93" s="47"/>
      <c r="S93" s="47"/>
      <c r="T93" s="47"/>
      <c r="U93" s="52">
        <f t="shared" si="31"/>
        <v>8.8402389150932841</v>
      </c>
      <c r="W93" s="50"/>
      <c r="X93" s="47"/>
      <c r="Y93" s="53"/>
      <c r="Z93" s="46">
        <f>SQRT(Z90*Z90+Z91*Z91+Z92*Z92)</f>
        <v>8.5606499121868837E-2</v>
      </c>
      <c r="AA93" s="47"/>
      <c r="AB93" s="47"/>
      <c r="AC93" s="47"/>
      <c r="AD93" s="47"/>
      <c r="AE93" s="47"/>
      <c r="AF93" s="52">
        <f t="shared" si="32"/>
        <v>9.6112573752868418</v>
      </c>
    </row>
    <row r="94" spans="1:32" x14ac:dyDescent="0.3">
      <c r="A94" s="50"/>
      <c r="B94" s="47"/>
      <c r="C94" s="53" t="s">
        <v>30</v>
      </c>
      <c r="D94" s="47"/>
      <c r="E94" s="47"/>
      <c r="F94" s="47"/>
      <c r="G94" s="47"/>
      <c r="H94" s="47"/>
      <c r="I94" s="47"/>
      <c r="J94" s="49"/>
      <c r="L94" s="50"/>
      <c r="M94" s="47"/>
      <c r="N94" s="53" t="s">
        <v>30</v>
      </c>
      <c r="O94" s="47"/>
      <c r="P94" s="47"/>
      <c r="Q94" s="47"/>
      <c r="R94" s="47"/>
      <c r="S94" s="47"/>
      <c r="T94" s="47"/>
      <c r="U94" s="49"/>
      <c r="W94" s="50"/>
      <c r="X94" s="47"/>
      <c r="Y94" s="53" t="s">
        <v>30</v>
      </c>
      <c r="Z94" s="47"/>
      <c r="AA94" s="47"/>
      <c r="AB94" s="47"/>
      <c r="AC94" s="47"/>
      <c r="AD94" s="47"/>
      <c r="AE94" s="47"/>
      <c r="AF94" s="49"/>
    </row>
    <row r="95" spans="1:32" x14ac:dyDescent="0.3">
      <c r="A95" s="50"/>
      <c r="B95" s="47" t="s">
        <v>36</v>
      </c>
      <c r="C95" s="47"/>
      <c r="D95" s="47">
        <v>0.56120521349840302</v>
      </c>
      <c r="E95" s="47">
        <v>-0.99873389422264802</v>
      </c>
      <c r="F95" s="48">
        <v>0.99670029272314598</v>
      </c>
      <c r="G95" s="47">
        <v>-3.5247538115261302E-2</v>
      </c>
      <c r="H95" s="47">
        <v>0.56009722612650104</v>
      </c>
      <c r="I95" s="47"/>
      <c r="J95" s="52"/>
      <c r="L95" s="50"/>
      <c r="M95" s="47" t="s">
        <v>36</v>
      </c>
      <c r="N95" s="47"/>
      <c r="O95" s="47">
        <v>0.191226840419539</v>
      </c>
      <c r="P95" s="47">
        <v>-0.49429346006360703</v>
      </c>
      <c r="Q95" s="48">
        <v>0.47435166517191202</v>
      </c>
      <c r="R95" s="48">
        <v>2.79674444056027E-3</v>
      </c>
      <c r="S95" s="47">
        <v>0.19120638775253801</v>
      </c>
      <c r="T95" s="47"/>
      <c r="U95" s="52"/>
      <c r="W95" s="50"/>
      <c r="X95" s="47" t="s">
        <v>36</v>
      </c>
      <c r="Y95" s="47"/>
      <c r="Z95" s="47">
        <v>0.95292577191625205</v>
      </c>
      <c r="AA95" s="47">
        <v>-2.37068961330074</v>
      </c>
      <c r="AB95" s="48">
        <v>2.4022507625410201</v>
      </c>
      <c r="AC95" s="47">
        <v>3.6496023673250298E-2</v>
      </c>
      <c r="AD95" s="47">
        <v>0.95222663638349603</v>
      </c>
      <c r="AE95" s="47"/>
      <c r="AF95" s="52"/>
    </row>
    <row r="96" spans="1:32" x14ac:dyDescent="0.3">
      <c r="A96" s="50"/>
      <c r="B96" s="47"/>
      <c r="C96" s="47"/>
      <c r="D96" s="47">
        <v>0.58435975703638898</v>
      </c>
      <c r="E96" s="47">
        <v>-1.0020237918030499</v>
      </c>
      <c r="F96" s="48">
        <v>0.99363610466559704</v>
      </c>
      <c r="G96" s="47">
        <v>1.21616277848654E-2</v>
      </c>
      <c r="H96" s="47">
        <v>0.58423319013322905</v>
      </c>
      <c r="I96" s="47"/>
      <c r="J96" s="52"/>
      <c r="L96" s="50"/>
      <c r="M96" s="47"/>
      <c r="N96" s="47"/>
      <c r="O96" s="47">
        <v>0.17989659941498101</v>
      </c>
      <c r="P96" s="47">
        <v>-0.56272677800180804</v>
      </c>
      <c r="Q96" s="48">
        <v>0.48249491851607401</v>
      </c>
      <c r="R96" s="47">
        <v>5.3399160774631502E-4</v>
      </c>
      <c r="S96" s="47">
        <v>0.17989580688286499</v>
      </c>
      <c r="T96" s="47"/>
      <c r="U96" s="52"/>
      <c r="W96" s="50"/>
      <c r="X96" s="47"/>
      <c r="Y96" s="47"/>
      <c r="Z96" s="47">
        <v>0.88978325601618102</v>
      </c>
      <c r="AA96" s="47">
        <v>-2.7872852257880201</v>
      </c>
      <c r="AB96" s="48">
        <v>2.3953899334586102</v>
      </c>
      <c r="AC96" s="47">
        <v>5.48303193764294E-3</v>
      </c>
      <c r="AD96" s="47">
        <v>0.88976636205665105</v>
      </c>
      <c r="AE96" s="47"/>
      <c r="AF96" s="52"/>
    </row>
    <row r="97" spans="1:32" x14ac:dyDescent="0.3">
      <c r="A97" s="50"/>
      <c r="B97" s="47"/>
      <c r="C97" s="47"/>
      <c r="D97" s="47">
        <v>0.58506880825897101</v>
      </c>
      <c r="E97" s="47">
        <v>-1.0004400502747299</v>
      </c>
      <c r="F97" s="47">
        <v>0.99591892744645905</v>
      </c>
      <c r="G97" s="47">
        <v>4.7700677536131698E-2</v>
      </c>
      <c r="H97" s="47">
        <v>0.58312104726220104</v>
      </c>
      <c r="I97" s="47"/>
      <c r="J97" s="52"/>
      <c r="L97" s="50"/>
      <c r="M97" s="47"/>
      <c r="N97" s="47"/>
      <c r="O97" s="47">
        <v>0.17693554108301199</v>
      </c>
      <c r="P97" s="47">
        <v>-0.411332768822329</v>
      </c>
      <c r="Q97" s="47">
        <v>0.45567840525672898</v>
      </c>
      <c r="R97" s="47">
        <v>5.7028475662957399E-4</v>
      </c>
      <c r="S97" s="47">
        <v>0.17693462203207899</v>
      </c>
      <c r="T97" s="47"/>
      <c r="U97" s="52"/>
      <c r="W97" s="50"/>
      <c r="X97" s="47"/>
      <c r="Y97" s="47"/>
      <c r="Z97" s="47">
        <v>0.87952055325234801</v>
      </c>
      <c r="AA97" s="47">
        <v>-2.0303397351884001</v>
      </c>
      <c r="AB97" s="47">
        <v>2.2648062645304399</v>
      </c>
      <c r="AC97" s="47">
        <v>5.2365125426527201E-3</v>
      </c>
      <c r="AD97" s="47">
        <v>0.87950496447132498</v>
      </c>
      <c r="AE97" s="47"/>
      <c r="AF97" s="52"/>
    </row>
    <row r="98" spans="1:32" x14ac:dyDescent="0.3">
      <c r="A98" s="50"/>
      <c r="B98" s="47"/>
      <c r="C98" s="46"/>
      <c r="D98" s="46">
        <f>SQRT(D95*D95+D96*D96+D97*D97)</f>
        <v>0.99936636310163462</v>
      </c>
      <c r="E98" s="47"/>
      <c r="F98" s="47"/>
      <c r="G98" s="47"/>
      <c r="H98" s="47"/>
      <c r="I98" s="47"/>
      <c r="J98" s="52"/>
      <c r="L98" s="50"/>
      <c r="M98" s="47"/>
      <c r="N98" s="46"/>
      <c r="O98" s="46">
        <f>SQRT(O95*O95+O96*O96+O97*O97)</f>
        <v>0.31660176353939062</v>
      </c>
      <c r="P98" s="47"/>
      <c r="Q98" s="47"/>
      <c r="R98" s="47"/>
      <c r="S98" s="47"/>
      <c r="T98" s="47"/>
      <c r="U98" s="52"/>
      <c r="W98" s="50"/>
      <c r="X98" s="47"/>
      <c r="Y98" s="46"/>
      <c r="Z98" s="46">
        <f>SQRT(Z95*Z95+Z96*Z96+Z97*Z97)</f>
        <v>1.5726850202956273</v>
      </c>
      <c r="AA98" s="47"/>
      <c r="AB98" s="47"/>
      <c r="AC98" s="47"/>
      <c r="AD98" s="47"/>
      <c r="AE98" s="47"/>
      <c r="AF98" s="52"/>
    </row>
    <row r="99" spans="1:32" x14ac:dyDescent="0.3">
      <c r="A99" s="50"/>
      <c r="B99" s="47"/>
      <c r="C99" s="53" t="s">
        <v>31</v>
      </c>
      <c r="D99" s="47"/>
      <c r="E99" s="47"/>
      <c r="F99" s="47"/>
      <c r="G99" s="47"/>
      <c r="H99" s="47"/>
      <c r="I99" s="47"/>
      <c r="J99" s="52"/>
      <c r="L99" s="50"/>
      <c r="M99" s="47"/>
      <c r="N99" s="53" t="s">
        <v>31</v>
      </c>
      <c r="O99" s="47"/>
      <c r="P99" s="47"/>
      <c r="Q99" s="47"/>
      <c r="R99" s="47"/>
      <c r="S99" s="47"/>
      <c r="T99" s="47"/>
      <c r="U99" s="52"/>
      <c r="W99" s="50"/>
      <c r="X99" s="47"/>
      <c r="Y99" s="53" t="s">
        <v>31</v>
      </c>
      <c r="Z99" s="47"/>
      <c r="AA99" s="47"/>
      <c r="AB99" s="47"/>
      <c r="AC99" s="47"/>
      <c r="AD99" s="47"/>
      <c r="AE99" s="47"/>
      <c r="AF99" s="52"/>
    </row>
    <row r="100" spans="1:32" x14ac:dyDescent="0.3">
      <c r="A100" s="11"/>
      <c r="B100" s="8" t="s">
        <v>37</v>
      </c>
      <c r="C100" s="47"/>
      <c r="D100" s="47">
        <v>0.13114398877487199</v>
      </c>
      <c r="E100" s="47">
        <v>-0.45657349915651502</v>
      </c>
      <c r="F100" s="47">
        <v>0.36290472750659097</v>
      </c>
      <c r="G100" s="47">
        <v>-1.8823420619510901E-2</v>
      </c>
      <c r="H100" s="47">
        <v>0.12978607255004199</v>
      </c>
      <c r="I100" s="47"/>
      <c r="J100" s="52">
        <f>(D95-D100)/D95*100</f>
        <v>76.631723009600094</v>
      </c>
      <c r="L100" s="11"/>
      <c r="M100" s="8" t="s">
        <v>37</v>
      </c>
      <c r="N100" s="47"/>
      <c r="O100" s="47">
        <v>0.15124466812114901</v>
      </c>
      <c r="P100" s="47">
        <v>-0.37238765444081701</v>
      </c>
      <c r="Q100" s="47">
        <v>0.41509044166604198</v>
      </c>
      <c r="R100" s="48">
        <v>7.49497028876642E-5</v>
      </c>
      <c r="S100" s="47">
        <v>0.151244649550384</v>
      </c>
      <c r="T100" s="47"/>
      <c r="U100" s="52">
        <f>(O95-O100)/O95*100</f>
        <v>20.908242907047857</v>
      </c>
      <c r="W100" s="11"/>
      <c r="X100" s="8" t="s">
        <v>37</v>
      </c>
      <c r="Y100" s="47"/>
      <c r="Z100" s="47">
        <v>0.84970184407597105</v>
      </c>
      <c r="AA100" s="47">
        <v>-2.2606386585307501</v>
      </c>
      <c r="AB100" s="47">
        <v>2.6426180859880999</v>
      </c>
      <c r="AC100" s="47">
        <v>-5.7245049890029001E-2</v>
      </c>
      <c r="AD100" s="47">
        <v>0.84777133007031702</v>
      </c>
      <c r="AE100" s="47"/>
      <c r="AF100" s="52">
        <f>(Z95-Z100)/Z95*100</f>
        <v>10.832315683172943</v>
      </c>
    </row>
    <row r="101" spans="1:32" x14ac:dyDescent="0.3">
      <c r="A101" s="11"/>
      <c r="B101" s="8"/>
      <c r="C101" s="47"/>
      <c r="D101" s="47">
        <v>0.16234675481687699</v>
      </c>
      <c r="E101" s="47">
        <v>-0.49597796901416402</v>
      </c>
      <c r="F101" s="47">
        <v>0.279343906138731</v>
      </c>
      <c r="G101" s="47">
        <v>-7.0765513663288607E-2</v>
      </c>
      <c r="H101" s="47">
        <v>0.146111980602352</v>
      </c>
      <c r="I101" s="47"/>
      <c r="J101" s="52">
        <f t="shared" ref="J101:J103" si="33">(D96-D101)/D96*100</f>
        <v>72.218012472277863</v>
      </c>
      <c r="L101" s="11"/>
      <c r="M101" s="8"/>
      <c r="N101" s="47"/>
      <c r="O101" s="47">
        <v>0.14380285232743401</v>
      </c>
      <c r="P101" s="47">
        <v>-0.42867225093407402</v>
      </c>
      <c r="Q101" s="47">
        <v>0.33354657879097499</v>
      </c>
      <c r="R101" s="47">
        <v>-4.8539650307044104E-3</v>
      </c>
      <c r="S101" s="47">
        <v>0.14372090787699099</v>
      </c>
      <c r="T101" s="47"/>
      <c r="U101" s="52">
        <f t="shared" ref="U101:U103" si="34">(O96-O101)/O96*100</f>
        <v>20.063607208209003</v>
      </c>
      <c r="W101" s="11"/>
      <c r="X101" s="8"/>
      <c r="Y101" s="47"/>
      <c r="Z101" s="47">
        <v>0.73928931169674506</v>
      </c>
      <c r="AA101" s="47">
        <v>-2.1378522881189199</v>
      </c>
      <c r="AB101" s="47">
        <v>1.8500537631782501</v>
      </c>
      <c r="AC101" s="47">
        <v>-4.83327010719678E-4</v>
      </c>
      <c r="AD101" s="47">
        <v>0.73928915370377801</v>
      </c>
      <c r="AE101" s="47"/>
      <c r="AF101" s="52">
        <f t="shared" ref="AF101:AF103" si="35">(Z96-Z101)/Z96*100</f>
        <v>16.913550946467705</v>
      </c>
    </row>
    <row r="102" spans="1:32" x14ac:dyDescent="0.3">
      <c r="A102" s="11"/>
      <c r="B102" s="8"/>
      <c r="C102" s="47"/>
      <c r="D102" s="47">
        <v>0.19655870701570499</v>
      </c>
      <c r="E102" s="47">
        <v>-0.54898057864687799</v>
      </c>
      <c r="F102" s="47">
        <v>0.27831093878674601</v>
      </c>
      <c r="G102" s="47">
        <v>-0.11739881134821201</v>
      </c>
      <c r="H102" s="47">
        <v>0.15764784932790099</v>
      </c>
      <c r="I102" s="47"/>
      <c r="J102" s="52">
        <f t="shared" si="33"/>
        <v>66.404172596276652</v>
      </c>
      <c r="L102" s="11"/>
      <c r="M102" s="8"/>
      <c r="N102" s="47"/>
      <c r="O102" s="47">
        <v>0.137980658296491</v>
      </c>
      <c r="P102" s="47">
        <v>-0.365145764727768</v>
      </c>
      <c r="Q102" s="47">
        <v>0.29611910266700903</v>
      </c>
      <c r="R102" s="47">
        <v>-2.80007433403206E-2</v>
      </c>
      <c r="S102" s="47">
        <v>0.135109660780873</v>
      </c>
      <c r="T102" s="47"/>
      <c r="U102" s="52">
        <f t="shared" si="34"/>
        <v>22.016426178754394</v>
      </c>
      <c r="W102" s="11"/>
      <c r="X102" s="8"/>
      <c r="Y102" s="47"/>
      <c r="Z102" s="47">
        <v>0.73784954377204004</v>
      </c>
      <c r="AA102" s="47">
        <v>-2.18826231187052</v>
      </c>
      <c r="AB102" s="47">
        <v>1.4371939131537499</v>
      </c>
      <c r="AC102" s="47">
        <v>-0.25520704154699497</v>
      </c>
      <c r="AD102" s="47">
        <v>0.69230868490106201</v>
      </c>
      <c r="AE102" s="47"/>
      <c r="AF102" s="52">
        <f t="shared" si="35"/>
        <v>16.107754270940884</v>
      </c>
    </row>
    <row r="103" spans="1:32" ht="14.5" thickBot="1" x14ac:dyDescent="0.35">
      <c r="A103" s="14"/>
      <c r="B103" s="15"/>
      <c r="C103" s="56"/>
      <c r="D103" s="57">
        <f>SQRT(D100*D100+D101*D101+D102*D102)</f>
        <v>0.28668892530936851</v>
      </c>
      <c r="E103" s="56"/>
      <c r="F103" s="56"/>
      <c r="G103" s="56"/>
      <c r="H103" s="56"/>
      <c r="I103" s="56"/>
      <c r="J103" s="58">
        <f t="shared" si="33"/>
        <v>71.312930283184599</v>
      </c>
      <c r="L103" s="14"/>
      <c r="M103" s="15"/>
      <c r="N103" s="56"/>
      <c r="O103" s="57">
        <f>SQRT(O100*O100+O101*O101+O102*O102)</f>
        <v>0.25018567512252837</v>
      </c>
      <c r="P103" s="56"/>
      <c r="Q103" s="56"/>
      <c r="R103" s="56"/>
      <c r="S103" s="56"/>
      <c r="T103" s="56"/>
      <c r="U103" s="58">
        <f t="shared" si="34"/>
        <v>20.977801157635991</v>
      </c>
      <c r="W103" s="14"/>
      <c r="X103" s="15"/>
      <c r="Y103" s="56"/>
      <c r="Z103" s="57">
        <f>SQRT(Z100*Z100+Z101*Z101+Z102*Z102)</f>
        <v>1.3464634638413924</v>
      </c>
      <c r="AA103" s="56"/>
      <c r="AB103" s="56"/>
      <c r="AC103" s="56"/>
      <c r="AD103" s="56"/>
      <c r="AE103" s="56"/>
      <c r="AF103" s="58">
        <f t="shared" si="35"/>
        <v>14.384416048657389</v>
      </c>
    </row>
    <row r="104" spans="1:32" ht="14.5" thickBot="1" x14ac:dyDescent="0.35"/>
    <row r="105" spans="1:32" x14ac:dyDescent="0.3">
      <c r="A105" s="40" t="s">
        <v>22</v>
      </c>
      <c r="B105" s="43">
        <v>998</v>
      </c>
      <c r="C105" s="42" t="s">
        <v>28</v>
      </c>
      <c r="D105" s="42" t="s">
        <v>9</v>
      </c>
      <c r="E105" s="42" t="s">
        <v>13</v>
      </c>
      <c r="F105" s="42" t="s">
        <v>12</v>
      </c>
      <c r="G105" s="42" t="s">
        <v>11</v>
      </c>
      <c r="H105" s="42" t="s">
        <v>10</v>
      </c>
      <c r="I105" s="43"/>
      <c r="J105" s="44"/>
      <c r="L105" s="40" t="s">
        <v>22</v>
      </c>
      <c r="M105" s="43">
        <v>1000</v>
      </c>
      <c r="N105" s="42" t="s">
        <v>28</v>
      </c>
      <c r="O105" s="42" t="s">
        <v>9</v>
      </c>
      <c r="P105" s="42" t="s">
        <v>13</v>
      </c>
      <c r="Q105" s="42" t="s">
        <v>12</v>
      </c>
      <c r="R105" s="42" t="s">
        <v>11</v>
      </c>
      <c r="S105" s="42" t="s">
        <v>10</v>
      </c>
      <c r="T105" s="43"/>
      <c r="U105" s="44"/>
      <c r="W105" s="40" t="s">
        <v>22</v>
      </c>
      <c r="X105" s="43">
        <v>1000</v>
      </c>
      <c r="Y105" s="42" t="s">
        <v>28</v>
      </c>
      <c r="Z105" s="42" t="s">
        <v>9</v>
      </c>
      <c r="AA105" s="42" t="s">
        <v>13</v>
      </c>
      <c r="AB105" s="42" t="s">
        <v>12</v>
      </c>
      <c r="AC105" s="42" t="s">
        <v>11</v>
      </c>
      <c r="AD105" s="42" t="s">
        <v>10</v>
      </c>
      <c r="AE105" s="43"/>
      <c r="AF105" s="44"/>
    </row>
    <row r="106" spans="1:32" x14ac:dyDescent="0.3">
      <c r="A106" s="45" t="s">
        <v>8</v>
      </c>
      <c r="B106" s="46">
        <v>8</v>
      </c>
      <c r="C106" s="47" t="s">
        <v>33</v>
      </c>
      <c r="D106" s="47">
        <v>9.5487174454744594E-3</v>
      </c>
      <c r="E106" s="47">
        <v>-3.03576237101175E-2</v>
      </c>
      <c r="F106" s="48">
        <v>2.45220940978178E-2</v>
      </c>
      <c r="G106" s="47">
        <v>-3.68744811018987E-4</v>
      </c>
      <c r="H106" s="47">
        <v>9.5415948414222101E-3</v>
      </c>
      <c r="I106" s="47"/>
      <c r="J106" s="49"/>
      <c r="L106" s="45" t="s">
        <v>8</v>
      </c>
      <c r="M106" s="46">
        <v>8</v>
      </c>
      <c r="N106" s="47" t="s">
        <v>33</v>
      </c>
      <c r="O106" s="47">
        <v>9.6682238600302207E-3</v>
      </c>
      <c r="P106" s="47">
        <v>-2.6825222531987099E-2</v>
      </c>
      <c r="Q106" s="48">
        <v>2.4840647902650202E-2</v>
      </c>
      <c r="R106" s="48">
        <v>-2.5809857831502701E-5</v>
      </c>
      <c r="S106" s="47">
        <v>9.6681894095480194E-3</v>
      </c>
      <c r="T106" s="47"/>
      <c r="U106" s="49"/>
      <c r="W106" s="45" t="s">
        <v>8</v>
      </c>
      <c r="X106" s="46">
        <v>8</v>
      </c>
      <c r="Y106" s="47" t="s">
        <v>33</v>
      </c>
      <c r="Z106" s="47">
        <v>4.8101852169676503E-2</v>
      </c>
      <c r="AA106" s="47">
        <v>-0.13292042455606301</v>
      </c>
      <c r="AB106" s="48">
        <v>0.123155088941116</v>
      </c>
      <c r="AC106" s="47">
        <v>-1.4286760369264099E-4</v>
      </c>
      <c r="AD106" s="47">
        <v>4.8101640003239299E-2</v>
      </c>
      <c r="AE106" s="47"/>
      <c r="AF106" s="49"/>
    </row>
    <row r="107" spans="1:32" x14ac:dyDescent="0.3">
      <c r="A107" s="45" t="s">
        <v>6</v>
      </c>
      <c r="B107" s="46">
        <v>1E-4</v>
      </c>
      <c r="C107" s="47"/>
      <c r="D107" s="47">
        <v>1.0606622139567401E-2</v>
      </c>
      <c r="E107" s="47">
        <v>-2.4455600414506E-2</v>
      </c>
      <c r="F107" s="47">
        <v>3.1268731639429101E-2</v>
      </c>
      <c r="G107" s="47">
        <v>5.5245009778701396E-4</v>
      </c>
      <c r="H107" s="47">
        <v>1.05922250779058E-2</v>
      </c>
      <c r="I107" s="47"/>
      <c r="J107" s="49"/>
      <c r="L107" s="45" t="s">
        <v>6</v>
      </c>
      <c r="M107" s="46">
        <v>1E-4</v>
      </c>
      <c r="N107" s="47"/>
      <c r="O107" s="47">
        <v>1.00398319854918E-2</v>
      </c>
      <c r="P107" s="47">
        <v>-2.48994822339682E-2</v>
      </c>
      <c r="Q107" s="47">
        <v>3.4785479029012897E-2</v>
      </c>
      <c r="R107" s="47">
        <v>4.5659334949116201E-4</v>
      </c>
      <c r="S107" s="47">
        <v>1.00294440927753E-2</v>
      </c>
      <c r="T107" s="47"/>
      <c r="U107" s="49"/>
      <c r="W107" s="45" t="s">
        <v>6</v>
      </c>
      <c r="X107" s="46">
        <v>1E-3</v>
      </c>
      <c r="Y107" s="47"/>
      <c r="Z107" s="47">
        <v>4.9889289420618099E-2</v>
      </c>
      <c r="AA107" s="47">
        <v>-0.123531960252951</v>
      </c>
      <c r="AB107" s="47">
        <v>0.17138451699701501</v>
      </c>
      <c r="AC107" s="47">
        <v>2.2449954335494E-3</v>
      </c>
      <c r="AD107" s="47">
        <v>4.98387519345894E-2</v>
      </c>
      <c r="AE107" s="47"/>
      <c r="AF107" s="49"/>
    </row>
    <row r="108" spans="1:32" x14ac:dyDescent="0.3">
      <c r="A108" s="45" t="s">
        <v>7</v>
      </c>
      <c r="B108" s="46">
        <v>0.01</v>
      </c>
      <c r="C108" s="47"/>
      <c r="D108" s="47">
        <v>9.9323628043521493E-3</v>
      </c>
      <c r="E108" s="47">
        <v>-2.7752878289324899E-2</v>
      </c>
      <c r="F108" s="47">
        <v>2.6622620062174598E-2</v>
      </c>
      <c r="G108" s="48">
        <v>6.9266785689155294E-5</v>
      </c>
      <c r="H108" s="47">
        <v>9.9321212734077204E-3</v>
      </c>
      <c r="I108" s="47"/>
      <c r="J108" s="49"/>
      <c r="L108" s="45" t="s">
        <v>7</v>
      </c>
      <c r="M108" s="46">
        <v>0.01</v>
      </c>
      <c r="N108" s="47"/>
      <c r="O108" s="47">
        <v>1.00010736976879E-2</v>
      </c>
      <c r="P108" s="47">
        <v>-3.0302034329882401E-2</v>
      </c>
      <c r="Q108" s="47">
        <v>2.8061682826148501E-2</v>
      </c>
      <c r="R108" s="48">
        <v>-2.71169559958187E-4</v>
      </c>
      <c r="S108" s="47">
        <v>9.9973967699764892E-3</v>
      </c>
      <c r="T108" s="47"/>
      <c r="U108" s="49"/>
      <c r="W108" s="45" t="s">
        <v>7</v>
      </c>
      <c r="X108" s="46">
        <v>0.05</v>
      </c>
      <c r="Y108" s="47"/>
      <c r="Z108" s="47">
        <v>4.9727870925304701E-2</v>
      </c>
      <c r="AA108" s="47">
        <v>-0.149299279157521</v>
      </c>
      <c r="AB108" s="47">
        <v>0.13868093068114201</v>
      </c>
      <c r="AC108" s="48">
        <v>-1.3453601737258901E-3</v>
      </c>
      <c r="AD108" s="47">
        <v>4.9709668604474899E-2</v>
      </c>
      <c r="AE108" s="47"/>
      <c r="AF108" s="49"/>
    </row>
    <row r="109" spans="1:32" ht="14.5" x14ac:dyDescent="0.3">
      <c r="A109" s="50"/>
      <c r="B109" s="47"/>
      <c r="C109" s="46"/>
      <c r="D109" s="46">
        <f>SQRT(D106*D106+D107*D107+D108*D108)</f>
        <v>1.7387647021444498E-2</v>
      </c>
      <c r="E109" s="46"/>
      <c r="F109" s="46"/>
      <c r="G109" s="47"/>
      <c r="H109" s="47"/>
      <c r="I109" s="47"/>
      <c r="J109" s="123" t="s">
        <v>20</v>
      </c>
      <c r="L109" s="50"/>
      <c r="M109" s="47"/>
      <c r="N109" s="46"/>
      <c r="O109" s="46">
        <f>SQRT(O106*O106+O107*O107+O108*O108)</f>
        <v>1.7155006674762521E-2</v>
      </c>
      <c r="P109" s="46"/>
      <c r="Q109" s="46"/>
      <c r="R109" s="47"/>
      <c r="S109" s="47"/>
      <c r="T109" s="47"/>
      <c r="U109" s="123" t="s">
        <v>20</v>
      </c>
      <c r="W109" s="50"/>
      <c r="X109" s="47"/>
      <c r="Y109" s="46"/>
      <c r="Z109" s="46">
        <f>SQRT(Z106*Z106+Z107*Z107+Z108*Z108)</f>
        <v>8.5297072211251032E-2</v>
      </c>
      <c r="AA109" s="46"/>
      <c r="AB109" s="46"/>
      <c r="AC109" s="47"/>
      <c r="AD109" s="47"/>
      <c r="AE109" s="47"/>
      <c r="AF109" s="123" t="s">
        <v>20</v>
      </c>
    </row>
    <row r="110" spans="1:32" x14ac:dyDescent="0.3">
      <c r="A110" s="50"/>
      <c r="B110" s="47"/>
      <c r="C110" s="53" t="s">
        <v>29</v>
      </c>
      <c r="D110" s="53"/>
      <c r="E110" s="53"/>
      <c r="F110" s="53"/>
      <c r="G110" s="53"/>
      <c r="H110" s="53"/>
      <c r="I110" s="47"/>
      <c r="J110" s="54" t="s">
        <v>1</v>
      </c>
      <c r="L110" s="50"/>
      <c r="M110" s="47"/>
      <c r="N110" s="53" t="s">
        <v>29</v>
      </c>
      <c r="O110" s="53"/>
      <c r="P110" s="53"/>
      <c r="Q110" s="53"/>
      <c r="R110" s="53"/>
      <c r="S110" s="53"/>
      <c r="T110" s="47"/>
      <c r="U110" s="54" t="s">
        <v>1</v>
      </c>
      <c r="W110" s="50"/>
      <c r="X110" s="47"/>
      <c r="Y110" s="53" t="s">
        <v>29</v>
      </c>
      <c r="Z110" s="53"/>
      <c r="AA110" s="53"/>
      <c r="AB110" s="53"/>
      <c r="AC110" s="53"/>
      <c r="AD110" s="53"/>
      <c r="AE110" s="47"/>
      <c r="AF110" s="54" t="s">
        <v>1</v>
      </c>
    </row>
    <row r="111" spans="1:32" x14ac:dyDescent="0.3">
      <c r="A111" s="50"/>
      <c r="B111" s="47"/>
      <c r="C111" s="47" t="s">
        <v>34</v>
      </c>
      <c r="D111" s="47">
        <v>7.7032822152251499E-3</v>
      </c>
      <c r="E111" s="47">
        <v>-2.5229956163674499E-2</v>
      </c>
      <c r="F111" s="48">
        <v>2.1563698755538801E-2</v>
      </c>
      <c r="G111" s="47">
        <v>-3.5550310781931903E-4</v>
      </c>
      <c r="H111" s="47">
        <v>7.6950746862999801E-3</v>
      </c>
      <c r="I111" s="47"/>
      <c r="J111" s="52">
        <f>(D106-D111)/D106*100</f>
        <v>19.326524643620484</v>
      </c>
      <c r="L111" s="50"/>
      <c r="M111" s="47" t="s">
        <v>34</v>
      </c>
      <c r="O111" s="47">
        <v>8.4216851822421796E-3</v>
      </c>
      <c r="P111" s="47">
        <v>-2.5030779707594299E-2</v>
      </c>
      <c r="Q111" s="48">
        <v>2.3802875498410099E-2</v>
      </c>
      <c r="R111" s="48">
        <v>-4.8645143127150898E-5</v>
      </c>
      <c r="S111" s="47">
        <v>8.4215446895951097E-3</v>
      </c>
      <c r="T111" s="47"/>
      <c r="U111" s="52">
        <f>(O106-O111)/O106*100</f>
        <v>12.893150756897603</v>
      </c>
      <c r="W111" s="50"/>
      <c r="X111" s="47"/>
      <c r="Y111" s="47" t="s">
        <v>34</v>
      </c>
      <c r="Z111" s="47">
        <v>4.1697048487939599E-2</v>
      </c>
      <c r="AA111" s="47">
        <v>-0.123807467208461</v>
      </c>
      <c r="AB111" s="48">
        <v>0.11802744978138199</v>
      </c>
      <c r="AC111" s="47">
        <v>-1.86504664133236E-4</v>
      </c>
      <c r="AD111" s="47">
        <v>4.1696631382113297E-2</v>
      </c>
      <c r="AE111" s="47"/>
      <c r="AF111" s="52">
        <f>(Z106-Z111)/Z106*100</f>
        <v>13.315087450571195</v>
      </c>
    </row>
    <row r="112" spans="1:32" x14ac:dyDescent="0.3">
      <c r="A112" s="50"/>
      <c r="B112" s="47"/>
      <c r="C112" s="47"/>
      <c r="D112" s="47">
        <v>8.4509110042036706E-3</v>
      </c>
      <c r="E112" s="47">
        <v>-1.8644707703962701E-2</v>
      </c>
      <c r="F112" s="48">
        <v>2.4709286027108E-2</v>
      </c>
      <c r="G112" s="47">
        <v>5.6056087935690705E-4</v>
      </c>
      <c r="H112" s="47">
        <v>8.4322991112451302E-3</v>
      </c>
      <c r="I112" s="47"/>
      <c r="J112" s="52">
        <f t="shared" ref="J112:J114" si="36">(D107-D112)/D107*100</f>
        <v>20.324200362733507</v>
      </c>
      <c r="L112" s="50"/>
      <c r="M112" s="47"/>
      <c r="N112" s="47"/>
      <c r="O112" s="47">
        <v>9.2836458926499506E-3</v>
      </c>
      <c r="P112" s="47">
        <v>-2.1443514674935001E-2</v>
      </c>
      <c r="Q112" s="48">
        <v>2.9603187159933399E-2</v>
      </c>
      <c r="R112" s="47">
        <v>4.1333104092516302E-4</v>
      </c>
      <c r="S112" s="47">
        <v>9.27444006453889E-3</v>
      </c>
      <c r="T112" s="47"/>
      <c r="U112" s="52">
        <f t="shared" ref="U112:U114" si="37">(O107-O112)/O107*100</f>
        <v>7.5318600344566207</v>
      </c>
      <c r="W112" s="50"/>
      <c r="X112" s="47"/>
      <c r="Y112" s="47"/>
      <c r="Z112" s="47">
        <v>4.5873427825425597E-2</v>
      </c>
      <c r="AA112" s="47">
        <v>-0.106657579746855</v>
      </c>
      <c r="AB112" s="48">
        <v>0.145458922951933</v>
      </c>
      <c r="AC112" s="47">
        <v>1.9825125930492201E-3</v>
      </c>
      <c r="AD112" s="47">
        <v>4.5830568666261701E-2</v>
      </c>
      <c r="AE112" s="47"/>
      <c r="AF112" s="52">
        <f t="shared" ref="AF112:AF114" si="38">(Z107-Z112)/Z107*100</f>
        <v>8.049546589719192</v>
      </c>
    </row>
    <row r="113" spans="1:32" x14ac:dyDescent="0.3">
      <c r="A113" s="50"/>
      <c r="B113" s="47"/>
      <c r="C113" s="47"/>
      <c r="D113" s="47">
        <v>8.6725203967411308E-3</v>
      </c>
      <c r="E113" s="47">
        <v>-2.0933965088354399E-2</v>
      </c>
      <c r="F113" s="48">
        <v>2.8899774677307401E-2</v>
      </c>
      <c r="G113" s="47">
        <v>1.01415508489811E-4</v>
      </c>
      <c r="H113" s="47">
        <v>8.6719274055153707E-3</v>
      </c>
      <c r="I113" s="47"/>
      <c r="J113" s="52">
        <f t="shared" si="36"/>
        <v>12.684216559819808</v>
      </c>
      <c r="L113" s="50"/>
      <c r="M113" s="47"/>
      <c r="N113" s="47"/>
      <c r="O113" s="47">
        <v>8.8305929489683292E-3</v>
      </c>
      <c r="P113" s="47">
        <v>-2.77204776204148E-2</v>
      </c>
      <c r="Q113" s="48">
        <v>2.31479446419414E-2</v>
      </c>
      <c r="R113" s="47">
        <v>-2.32691447815529E-4</v>
      </c>
      <c r="S113" s="47">
        <v>8.8275266366339995E-3</v>
      </c>
      <c r="T113" s="47"/>
      <c r="U113" s="52">
        <f t="shared" si="37"/>
        <v>11.703550879643736</v>
      </c>
      <c r="W113" s="50"/>
      <c r="X113" s="47"/>
      <c r="Y113" s="47"/>
      <c r="Z113" s="47">
        <v>4.38098369584453E-2</v>
      </c>
      <c r="AA113" s="47">
        <v>-0.135661800212622</v>
      </c>
      <c r="AB113" s="48">
        <v>0.11506612711349801</v>
      </c>
      <c r="AC113" s="47">
        <v>-1.1797790737654401E-3</v>
      </c>
      <c r="AD113" s="47">
        <v>4.3793948619217503E-2</v>
      </c>
      <c r="AE113" s="47"/>
      <c r="AF113" s="52">
        <f t="shared" si="38"/>
        <v>11.900839221025103</v>
      </c>
    </row>
    <row r="114" spans="1:32" x14ac:dyDescent="0.3">
      <c r="A114" s="50"/>
      <c r="B114" s="47"/>
      <c r="C114" s="53"/>
      <c r="D114" s="46">
        <f>SQRT(D111*D111+D112*D112+D113*D113)</f>
        <v>1.4351692015935462E-2</v>
      </c>
      <c r="E114" s="47"/>
      <c r="F114" s="47"/>
      <c r="G114" s="47"/>
      <c r="H114" s="47"/>
      <c r="I114" s="47"/>
      <c r="J114" s="52">
        <f t="shared" si="36"/>
        <v>17.460413141379842</v>
      </c>
      <c r="L114" s="50"/>
      <c r="M114" s="47"/>
      <c r="N114" s="53"/>
      <c r="O114" s="46">
        <f>SQRT(O111*O111+O112*O112+O113*O113)</f>
        <v>1.5332652549356323E-2</v>
      </c>
      <c r="P114" s="47"/>
      <c r="Q114" s="47"/>
      <c r="R114" s="47"/>
      <c r="S114" s="47"/>
      <c r="T114" s="47"/>
      <c r="U114" s="52">
        <f t="shared" si="37"/>
        <v>10.622870395539644</v>
      </c>
      <c r="W114" s="50"/>
      <c r="X114" s="47"/>
      <c r="Y114" s="53"/>
      <c r="Z114" s="46">
        <f>SQRT(Z111*Z111+Z112*Z112+Z113*Z113)</f>
        <v>7.5909927199185726E-2</v>
      </c>
      <c r="AA114" s="47"/>
      <c r="AB114" s="47"/>
      <c r="AC114" s="47"/>
      <c r="AD114" s="47"/>
      <c r="AE114" s="47"/>
      <c r="AF114" s="52">
        <f t="shared" si="38"/>
        <v>11.005237071697643</v>
      </c>
    </row>
    <row r="115" spans="1:32" x14ac:dyDescent="0.3">
      <c r="A115" s="50"/>
      <c r="B115" s="47"/>
      <c r="C115" s="53" t="s">
        <v>32</v>
      </c>
      <c r="D115" s="53"/>
      <c r="E115" s="53"/>
      <c r="F115" s="53"/>
      <c r="G115" s="53"/>
      <c r="H115" s="53"/>
      <c r="I115" s="47"/>
      <c r="J115" s="54" t="s">
        <v>1</v>
      </c>
      <c r="L115" s="50"/>
      <c r="M115" s="47"/>
      <c r="N115" s="53" t="s">
        <v>32</v>
      </c>
      <c r="O115" s="53"/>
      <c r="P115" s="53"/>
      <c r="Q115" s="53"/>
      <c r="R115" s="53"/>
      <c r="S115" s="53"/>
      <c r="T115" s="47"/>
      <c r="U115" s="54" t="s">
        <v>1</v>
      </c>
      <c r="W115" s="50"/>
      <c r="X115" s="47"/>
      <c r="Y115" s="53" t="s">
        <v>32</v>
      </c>
      <c r="Z115" s="53"/>
      <c r="AA115" s="53"/>
      <c r="AB115" s="53"/>
      <c r="AC115" s="53"/>
      <c r="AD115" s="53"/>
      <c r="AE115" s="47"/>
      <c r="AF115" s="54" t="s">
        <v>1</v>
      </c>
    </row>
    <row r="116" spans="1:32" x14ac:dyDescent="0.3">
      <c r="A116" s="50"/>
      <c r="B116" s="47"/>
      <c r="C116" s="47" t="s">
        <v>35</v>
      </c>
      <c r="D116" s="47">
        <v>9.55105973743842E-3</v>
      </c>
      <c r="E116" s="47">
        <v>-3.0373961035953499E-2</v>
      </c>
      <c r="F116" s="48">
        <v>2.4537663429380401E-2</v>
      </c>
      <c r="G116" s="47">
        <v>-3.6880921371758898E-4</v>
      </c>
      <c r="H116" s="47">
        <v>9.5439363929143099E-3</v>
      </c>
      <c r="I116" s="47"/>
      <c r="J116" s="52">
        <f>-(D111-D116)/D116*100</f>
        <v>19.346308922876045</v>
      </c>
      <c r="L116" s="50"/>
      <c r="M116" s="47" t="s">
        <v>38</v>
      </c>
      <c r="N116" s="47"/>
      <c r="O116" s="47">
        <v>9.6702382645162399E-3</v>
      </c>
      <c r="P116" s="47">
        <v>-2.6835412856093099E-2</v>
      </c>
      <c r="Q116" s="48">
        <v>2.4849499043298001E-2</v>
      </c>
      <c r="R116" s="48">
        <v>-2.56928612307385E-5</v>
      </c>
      <c r="S116" s="47">
        <v>9.6702041327676198E-3</v>
      </c>
      <c r="T116" s="47"/>
      <c r="U116" s="52">
        <f>-(O111-O116)/O116*100</f>
        <v>12.911295959019681</v>
      </c>
      <c r="W116" s="50"/>
      <c r="X116" s="47"/>
      <c r="Y116" s="47" t="s">
        <v>35</v>
      </c>
      <c r="Z116" s="47">
        <v>4.83511913225812E-2</v>
      </c>
      <c r="AA116" s="47">
        <v>-0.134177064280465</v>
      </c>
      <c r="AB116" s="48">
        <v>0.12424749521649001</v>
      </c>
      <c r="AC116" s="47">
        <v>-1.2846430615369401E-4</v>
      </c>
      <c r="AD116" s="47">
        <v>4.8351020663838097E-2</v>
      </c>
      <c r="AE116" s="47"/>
      <c r="AF116" s="52">
        <f>-(Z111-Z116)/Z116*100</f>
        <v>13.762107308272158</v>
      </c>
    </row>
    <row r="117" spans="1:32" x14ac:dyDescent="0.3">
      <c r="A117" s="50"/>
      <c r="B117" s="47"/>
      <c r="C117" s="47"/>
      <c r="D117" s="47">
        <v>1.06095054271478E-2</v>
      </c>
      <c r="E117" s="47">
        <v>-2.4463766658554199E-2</v>
      </c>
      <c r="F117" s="48">
        <v>3.1284247633404101E-2</v>
      </c>
      <c r="G117" s="47">
        <v>5.5276191232151903E-4</v>
      </c>
      <c r="H117" s="47">
        <v>1.05950960201862E-2</v>
      </c>
      <c r="I117" s="47"/>
      <c r="J117" s="52">
        <f t="shared" ref="J117:J119" si="39">-(D112-D117)/D117*100</f>
        <v>20.345853421410929</v>
      </c>
      <c r="L117" s="50"/>
      <c r="M117" s="47"/>
      <c r="N117" s="47"/>
      <c r="O117" s="47">
        <v>1.0042452643244699E-2</v>
      </c>
      <c r="P117" s="47">
        <v>-2.4907626215012101E-2</v>
      </c>
      <c r="Q117" s="48">
        <v>3.4807163890125198E-2</v>
      </c>
      <c r="R117" s="47">
        <v>4.5691640827427E-4</v>
      </c>
      <c r="S117" s="47">
        <v>1.0032052755426599E-2</v>
      </c>
      <c r="T117" s="47"/>
      <c r="U117" s="52">
        <f t="shared" ref="U117:U119" si="40">-(O112-O117)/O117*100</f>
        <v>7.5559903297644961</v>
      </c>
      <c r="W117" s="50"/>
      <c r="X117" s="47"/>
      <c r="Y117" s="47"/>
      <c r="Z117" s="47">
        <v>5.02122632162234E-2</v>
      </c>
      <c r="AA117" s="47">
        <v>-0.124538131075061</v>
      </c>
      <c r="AB117" s="48">
        <v>0.17403581945062599</v>
      </c>
      <c r="AC117" s="47">
        <v>2.2845820413713398E-3</v>
      </c>
      <c r="AD117" s="47">
        <v>5.0160263777132903E-2</v>
      </c>
      <c r="AE117" s="47"/>
      <c r="AF117" s="52">
        <f t="shared" ref="AF117:AF119" si="41">-(Z112-Z117)/Z117*100</f>
        <v>8.6409875056098659</v>
      </c>
    </row>
    <row r="118" spans="1:32" x14ac:dyDescent="0.3">
      <c r="A118" s="50"/>
      <c r="B118" s="47"/>
      <c r="C118" s="47"/>
      <c r="D118" s="47">
        <v>9.9346829724692807E-3</v>
      </c>
      <c r="E118" s="47">
        <v>-2.7763594253710201E-2</v>
      </c>
      <c r="F118" s="48">
        <v>2.6638629746890002E-2</v>
      </c>
      <c r="G118" s="48">
        <v>6.9470960300877294E-5</v>
      </c>
      <c r="H118" s="47">
        <v>9.9344400722509805E-3</v>
      </c>
      <c r="I118" s="47"/>
      <c r="J118" s="52">
        <f t="shared" si="39"/>
        <v>12.70460848348981</v>
      </c>
      <c r="L118" s="50"/>
      <c r="M118" s="47"/>
      <c r="N118" s="47"/>
      <c r="O118" s="47">
        <v>1.00034157541479E-2</v>
      </c>
      <c r="P118" s="47">
        <v>-3.0320887282995299E-2</v>
      </c>
      <c r="Q118" s="48">
        <v>2.8075495053895502E-2</v>
      </c>
      <c r="R118" s="48">
        <v>-2.7125913607186502E-4</v>
      </c>
      <c r="S118" s="47">
        <v>9.9997372581199107E-3</v>
      </c>
      <c r="T118" s="47"/>
      <c r="U118" s="52">
        <f t="shared" si="40"/>
        <v>11.724223345343434</v>
      </c>
      <c r="W118" s="50"/>
      <c r="X118" s="47"/>
      <c r="Y118" s="47"/>
      <c r="Z118" s="47">
        <v>5.0017078770739402E-2</v>
      </c>
      <c r="AA118" s="47">
        <v>-0.15160443641497701</v>
      </c>
      <c r="AB118" s="48">
        <v>0.140377475269478</v>
      </c>
      <c r="AC118" s="48">
        <v>-1.3562956803593201E-3</v>
      </c>
      <c r="AD118" s="47">
        <v>4.9998686290599503E-2</v>
      </c>
      <c r="AE118" s="47"/>
      <c r="AF118" s="52">
        <f t="shared" si="41"/>
        <v>12.410244590144705</v>
      </c>
    </row>
    <row r="119" spans="1:32" x14ac:dyDescent="0.3">
      <c r="A119" s="50"/>
      <c r="B119" s="47"/>
      <c r="C119" s="53"/>
      <c r="D119" s="46">
        <f>SQRT(D116*D116+D117*D117+D118*D118)</f>
        <v>1.7392017516098209E-2</v>
      </c>
      <c r="E119" s="47"/>
      <c r="F119" s="47"/>
      <c r="G119" s="47"/>
      <c r="H119" s="47"/>
      <c r="I119" s="47"/>
      <c r="J119" s="52">
        <f t="shared" si="39"/>
        <v>17.481154773151498</v>
      </c>
      <c r="L119" s="50"/>
      <c r="M119" s="47"/>
      <c r="N119" s="53"/>
      <c r="O119" s="46">
        <f>SQRT(O116*O116+O117*O117+O118*O118)</f>
        <v>1.7159041055218118E-2</v>
      </c>
      <c r="P119" s="47"/>
      <c r="Q119" s="47"/>
      <c r="R119" s="47"/>
      <c r="S119" s="47"/>
      <c r="T119" s="47"/>
      <c r="U119" s="52">
        <f t="shared" si="40"/>
        <v>10.64388446874416</v>
      </c>
      <c r="W119" s="50"/>
      <c r="X119" s="47"/>
      <c r="Y119" s="53"/>
      <c r="Z119" s="46">
        <f>SQRT(Z116*Z116+Z117*Z117+Z118*Z118)</f>
        <v>8.5795205276090483E-2</v>
      </c>
      <c r="AA119" s="47"/>
      <c r="AB119" s="47"/>
      <c r="AC119" s="47"/>
      <c r="AD119" s="47"/>
      <c r="AE119" s="47"/>
      <c r="AF119" s="52">
        <f t="shared" si="41"/>
        <v>11.521946995865047</v>
      </c>
    </row>
    <row r="120" spans="1:32" x14ac:dyDescent="0.3">
      <c r="A120" s="50"/>
      <c r="B120" s="47"/>
      <c r="C120" s="53" t="s">
        <v>30</v>
      </c>
      <c r="D120" s="47"/>
      <c r="E120" s="47"/>
      <c r="F120" s="47"/>
      <c r="G120" s="47"/>
      <c r="H120" s="47"/>
      <c r="I120" s="47"/>
      <c r="J120" s="49"/>
      <c r="L120" s="50"/>
      <c r="M120" s="47"/>
      <c r="N120" s="53" t="s">
        <v>30</v>
      </c>
      <c r="O120" s="47"/>
      <c r="P120" s="47"/>
      <c r="Q120" s="47"/>
      <c r="R120" s="47"/>
      <c r="S120" s="47"/>
      <c r="T120" s="47"/>
      <c r="U120" s="49"/>
      <c r="W120" s="50"/>
      <c r="X120" s="47"/>
      <c r="Y120" s="53" t="s">
        <v>30</v>
      </c>
      <c r="Z120" s="47"/>
      <c r="AA120" s="47"/>
      <c r="AB120" s="47"/>
      <c r="AC120" s="47"/>
      <c r="AD120" s="47"/>
      <c r="AE120" s="47"/>
      <c r="AF120" s="49"/>
    </row>
    <row r="121" spans="1:32" x14ac:dyDescent="0.3">
      <c r="A121" s="50"/>
      <c r="B121" s="47" t="s">
        <v>36</v>
      </c>
      <c r="C121" s="47"/>
      <c r="D121" s="47">
        <v>0.53128684968404905</v>
      </c>
      <c r="E121" s="47">
        <v>-1.0002466325595001</v>
      </c>
      <c r="F121" s="48">
        <v>0.98842778428429601</v>
      </c>
      <c r="G121" s="47">
        <v>-6.3530962104307196E-3</v>
      </c>
      <c r="H121" s="47">
        <v>0.53124886335477695</v>
      </c>
      <c r="I121" s="47"/>
      <c r="J121" s="52"/>
      <c r="L121" s="50"/>
      <c r="M121" s="47" t="s">
        <v>36</v>
      </c>
      <c r="N121" s="47"/>
      <c r="O121" s="47">
        <v>0.17070825005260301</v>
      </c>
      <c r="P121" s="47">
        <v>-0.44912654729198198</v>
      </c>
      <c r="Q121" s="48">
        <v>0.44018191137006601</v>
      </c>
      <c r="R121" s="47">
        <v>3.8699126350384698E-3</v>
      </c>
      <c r="S121" s="47">
        <v>0.170664379447555</v>
      </c>
      <c r="T121" s="47"/>
      <c r="U121" s="52"/>
      <c r="W121" s="50"/>
      <c r="X121" s="47" t="s">
        <v>36</v>
      </c>
      <c r="Y121" s="47"/>
      <c r="Z121" s="47">
        <v>0.84918116160024004</v>
      </c>
      <c r="AA121" s="47">
        <v>-2.2562023690933</v>
      </c>
      <c r="AB121" s="48">
        <v>2.2361703903804599</v>
      </c>
      <c r="AC121" s="47">
        <v>4.2886557405368099E-2</v>
      </c>
      <c r="AD121" s="47">
        <v>0.84809751114517995</v>
      </c>
      <c r="AE121" s="47"/>
      <c r="AF121" s="52"/>
    </row>
    <row r="122" spans="1:32" x14ac:dyDescent="0.3">
      <c r="A122" s="50"/>
      <c r="B122" s="47"/>
      <c r="C122" s="47"/>
      <c r="D122" s="47">
        <v>0.60780953342618205</v>
      </c>
      <c r="E122" s="47">
        <v>-0.99687903119002497</v>
      </c>
      <c r="F122" s="48">
        <v>0.98907871037460904</v>
      </c>
      <c r="G122" s="47">
        <v>1.7914805574073399E-2</v>
      </c>
      <c r="H122" s="47">
        <v>0.60754546222072703</v>
      </c>
      <c r="I122" s="47"/>
      <c r="J122" s="52"/>
      <c r="L122" s="50"/>
      <c r="M122" s="47"/>
      <c r="N122" s="47"/>
      <c r="O122" s="47">
        <v>0.166543695471292</v>
      </c>
      <c r="P122" s="47">
        <v>-0.54809070914896596</v>
      </c>
      <c r="Q122" s="48">
        <v>0.37933132980858503</v>
      </c>
      <c r="R122" s="47">
        <v>-6.83670503269259E-4</v>
      </c>
      <c r="S122" s="47">
        <v>0.166542292213952</v>
      </c>
      <c r="T122" s="47"/>
      <c r="U122" s="52"/>
      <c r="W122" s="50"/>
      <c r="X122" s="47"/>
      <c r="Y122" s="47"/>
      <c r="Z122" s="47">
        <v>0.82467907082923397</v>
      </c>
      <c r="AA122" s="47">
        <v>-2.6850043742607599</v>
      </c>
      <c r="AB122" s="48">
        <v>1.8415635709890401</v>
      </c>
      <c r="AC122" s="47">
        <v>-2.2728515157866302E-3</v>
      </c>
      <c r="AD122" s="47">
        <v>0.82467593878429402</v>
      </c>
      <c r="AE122" s="47"/>
      <c r="AF122" s="52"/>
    </row>
    <row r="123" spans="1:32" x14ac:dyDescent="0.3">
      <c r="A123" s="50"/>
      <c r="B123" s="47"/>
      <c r="C123" s="47"/>
      <c r="D123" s="47">
        <v>0.58899427198905896</v>
      </c>
      <c r="E123" s="47">
        <v>-0.99920460174084602</v>
      </c>
      <c r="F123" s="47">
        <v>0.99277271051621097</v>
      </c>
      <c r="G123" s="47">
        <v>5.4452812011971101E-2</v>
      </c>
      <c r="H123" s="47">
        <v>0.58647177570613795</v>
      </c>
      <c r="I123" s="47"/>
      <c r="J123" s="52"/>
      <c r="L123" s="50"/>
      <c r="M123" s="47"/>
      <c r="N123" s="47"/>
      <c r="O123" s="47">
        <v>0.16939143378081301</v>
      </c>
      <c r="P123" s="47">
        <v>-0.38047754946011603</v>
      </c>
      <c r="Q123" s="47">
        <v>0.47598885487843401</v>
      </c>
      <c r="R123" s="47">
        <v>8.6167674762978395E-4</v>
      </c>
      <c r="S123" s="47">
        <v>0.16938924213627701</v>
      </c>
      <c r="T123" s="47"/>
      <c r="U123" s="52"/>
      <c r="W123" s="50"/>
      <c r="X123" s="47"/>
      <c r="Y123" s="47"/>
      <c r="Z123" s="47">
        <v>0.83778110862819399</v>
      </c>
      <c r="AA123" s="47">
        <v>-1.8891814433549901</v>
      </c>
      <c r="AB123" s="47">
        <v>2.3248922189893899</v>
      </c>
      <c r="AC123" s="47">
        <v>4.75384062386366E-3</v>
      </c>
      <c r="AD123" s="47">
        <v>0.837767621106002</v>
      </c>
      <c r="AE123" s="47"/>
      <c r="AF123" s="52"/>
    </row>
    <row r="124" spans="1:32" x14ac:dyDescent="0.3">
      <c r="A124" s="50"/>
      <c r="B124" s="47"/>
      <c r="C124" s="46"/>
      <c r="D124" s="46">
        <f>SQRT(D121*D121+D122*D122+D123*D123)</f>
        <v>0.99930595815639767</v>
      </c>
      <c r="E124" s="47"/>
      <c r="F124" s="47"/>
      <c r="G124" s="47"/>
      <c r="H124" s="47"/>
      <c r="I124" s="47"/>
      <c r="J124" s="52"/>
      <c r="L124" s="50"/>
      <c r="M124" s="47"/>
      <c r="N124" s="46"/>
      <c r="O124" s="46">
        <f>SQRT(O121*O121+O122*O122+O123*O123)</f>
        <v>0.29252618169247013</v>
      </c>
      <c r="P124" s="47"/>
      <c r="Q124" s="47"/>
      <c r="R124" s="47"/>
      <c r="S124" s="47"/>
      <c r="T124" s="47"/>
      <c r="U124" s="52"/>
      <c r="W124" s="50"/>
      <c r="X124" s="47"/>
      <c r="Y124" s="46"/>
      <c r="Z124" s="46">
        <f>SQRT(Z121*Z121+Z122*Z122+Z123*Z123)</f>
        <v>1.450200469264435</v>
      </c>
      <c r="AA124" s="47"/>
      <c r="AB124" s="47"/>
      <c r="AC124" s="47"/>
      <c r="AD124" s="47"/>
      <c r="AE124" s="47"/>
      <c r="AF124" s="52"/>
    </row>
    <row r="125" spans="1:32" x14ac:dyDescent="0.3">
      <c r="A125" s="50"/>
      <c r="B125" s="47"/>
      <c r="C125" s="53" t="s">
        <v>31</v>
      </c>
      <c r="D125" s="47"/>
      <c r="E125" s="47"/>
      <c r="F125" s="47"/>
      <c r="G125" s="47"/>
      <c r="H125" s="47"/>
      <c r="I125" s="47"/>
      <c r="J125" s="52"/>
      <c r="L125" s="50"/>
      <c r="M125" s="47"/>
      <c r="N125" s="53" t="s">
        <v>31</v>
      </c>
      <c r="O125" s="47"/>
      <c r="P125" s="47"/>
      <c r="Q125" s="47"/>
      <c r="R125" s="47"/>
      <c r="S125" s="47"/>
      <c r="T125" s="47"/>
      <c r="U125" s="52"/>
      <c r="W125" s="50"/>
      <c r="X125" s="47"/>
      <c r="Y125" s="53" t="s">
        <v>31</v>
      </c>
      <c r="Z125" s="47"/>
      <c r="AA125" s="47"/>
      <c r="AB125" s="47"/>
      <c r="AC125" s="47"/>
      <c r="AD125" s="47"/>
      <c r="AE125" s="47"/>
      <c r="AF125" s="52"/>
    </row>
    <row r="126" spans="1:32" x14ac:dyDescent="0.3">
      <c r="A126" s="11"/>
      <c r="B126" s="8" t="s">
        <v>37</v>
      </c>
      <c r="C126" s="47"/>
      <c r="D126" s="47">
        <v>0.104621136362086</v>
      </c>
      <c r="E126" s="47">
        <v>-0.29986039651163598</v>
      </c>
      <c r="F126" s="47">
        <v>0.30474668368598001</v>
      </c>
      <c r="G126" s="47">
        <v>-1.9275686395144799E-2</v>
      </c>
      <c r="H126" s="47">
        <v>0.102830103022851</v>
      </c>
      <c r="I126" s="47"/>
      <c r="J126" s="52">
        <f>(D121-D126)/D121*100</f>
        <v>80.307975545733314</v>
      </c>
      <c r="L126" s="11"/>
      <c r="M126" s="8" t="s">
        <v>37</v>
      </c>
      <c r="N126" s="47"/>
      <c r="O126">
        <v>0.12692027848343601</v>
      </c>
      <c r="P126">
        <v>-0.29794012279473903</v>
      </c>
      <c r="Q126">
        <v>0.35197520350518802</v>
      </c>
      <c r="R126">
        <v>2.92097344030113E-4</v>
      </c>
      <c r="S126">
        <v>0.126919942363108</v>
      </c>
      <c r="T126" s="47"/>
      <c r="U126" s="52">
        <f>(O121-O126)/O121*100</f>
        <v>25.650764714461033</v>
      </c>
      <c r="W126" s="11"/>
      <c r="X126" s="8" t="s">
        <v>37</v>
      </c>
      <c r="Y126" s="47"/>
      <c r="Z126" s="47">
        <v>0.71239768490439104</v>
      </c>
      <c r="AA126" s="47">
        <v>-1.71751348914681</v>
      </c>
      <c r="AB126" s="47">
        <v>1.99526221640443</v>
      </c>
      <c r="AC126" s="47">
        <v>-5.8011777425280298E-2</v>
      </c>
      <c r="AD126" s="47">
        <v>0.71003175642860905</v>
      </c>
      <c r="AE126" s="47"/>
      <c r="AF126" s="52">
        <f>(Z121-Z126)/Z121*100</f>
        <v>16.107690900500817</v>
      </c>
    </row>
    <row r="127" spans="1:32" x14ac:dyDescent="0.3">
      <c r="A127" s="11"/>
      <c r="B127" s="8"/>
      <c r="C127" s="47"/>
      <c r="D127" s="47">
        <v>0.14062976466405</v>
      </c>
      <c r="E127" s="47">
        <v>-0.43623912846464402</v>
      </c>
      <c r="F127" s="47">
        <v>0.26530215387565398</v>
      </c>
      <c r="G127" s="47">
        <v>-6.9808357546778804E-2</v>
      </c>
      <c r="H127" s="47">
        <v>0.122079989867656</v>
      </c>
      <c r="I127" s="47"/>
      <c r="J127" s="52">
        <f t="shared" ref="J127:J129" si="42">(D122-D127)/D122*100</f>
        <v>76.86285638342504</v>
      </c>
      <c r="L127" s="11"/>
      <c r="M127" s="8"/>
      <c r="N127" s="47"/>
      <c r="O127">
        <v>0.12293586437052099</v>
      </c>
      <c r="P127">
        <v>-0.330629597591241</v>
      </c>
      <c r="Q127">
        <v>0.33599735018316501</v>
      </c>
      <c r="R127">
        <v>-6.0143297041013299E-3</v>
      </c>
      <c r="S127">
        <v>0.122788658217026</v>
      </c>
      <c r="T127" s="47"/>
      <c r="U127" s="52">
        <f>(O122-O127)/O122*100</f>
        <v>26.18401794037764</v>
      </c>
      <c r="W127" s="11"/>
      <c r="X127" s="8"/>
      <c r="Y127" s="47"/>
      <c r="Z127" s="47">
        <v>0.63019233367670802</v>
      </c>
      <c r="AA127" s="47">
        <v>-1.64595034047894</v>
      </c>
      <c r="AB127" s="47">
        <v>1.54832694526182</v>
      </c>
      <c r="AC127" s="47">
        <v>-8.7375844727029493E-3</v>
      </c>
      <c r="AD127" s="47">
        <v>0.63013175768443697</v>
      </c>
      <c r="AE127" s="47"/>
      <c r="AF127" s="52">
        <f t="shared" ref="AF127:AF129" si="43">(Z122-Z127)/Z122*100</f>
        <v>23.583323990138979</v>
      </c>
    </row>
    <row r="128" spans="1:32" x14ac:dyDescent="0.3">
      <c r="A128" s="11"/>
      <c r="B128" s="8"/>
      <c r="C128" s="47"/>
      <c r="D128" s="47">
        <v>0.18095118231131499</v>
      </c>
      <c r="E128" s="47">
        <v>-0.52270360940534499</v>
      </c>
      <c r="F128" s="47">
        <v>0.19065285344479499</v>
      </c>
      <c r="G128" s="47">
        <v>-0.118036906657309</v>
      </c>
      <c r="H128" s="47">
        <v>0.13715181022004999</v>
      </c>
      <c r="I128" s="47"/>
      <c r="J128" s="52">
        <f t="shared" si="42"/>
        <v>69.277938527273776</v>
      </c>
      <c r="L128" s="11"/>
      <c r="M128" s="8"/>
      <c r="N128" s="47"/>
      <c r="O128">
        <v>0.12318691800824701</v>
      </c>
      <c r="P128">
        <v>-0.32667610771898498</v>
      </c>
      <c r="Q128">
        <v>0.27368779908534402</v>
      </c>
      <c r="R128">
        <v>-2.82413568535749E-2</v>
      </c>
      <c r="S128">
        <v>0.119905973710402</v>
      </c>
      <c r="T128" s="47"/>
      <c r="U128" s="52">
        <f>(O123-O128)/O123*100</f>
        <v>27.276772349865773</v>
      </c>
      <c r="W128" s="11"/>
      <c r="X128" s="8"/>
      <c r="Y128" s="47"/>
      <c r="Z128" s="47">
        <v>0.66639913087858604</v>
      </c>
      <c r="AA128" s="47">
        <v>-2.0347721267445298</v>
      </c>
      <c r="AB128" s="47">
        <v>1.17651291561285</v>
      </c>
      <c r="AC128" s="47">
        <v>-0.25159719738489</v>
      </c>
      <c r="AD128" s="47">
        <v>0.61707912936981102</v>
      </c>
      <c r="AE128" s="47"/>
      <c r="AF128" s="52">
        <f t="shared" si="43"/>
        <v>20.45665341275522</v>
      </c>
    </row>
    <row r="129" spans="1:32" ht="14.5" thickBot="1" x14ac:dyDescent="0.35">
      <c r="A129" s="14"/>
      <c r="B129" s="15"/>
      <c r="C129" s="56"/>
      <c r="D129" s="57">
        <f>SQRT(D126*D126+D127*D127+D128*D128)</f>
        <v>0.2519238838677727</v>
      </c>
      <c r="E129" s="56"/>
      <c r="F129" s="56"/>
      <c r="G129" s="56"/>
      <c r="H129" s="56"/>
      <c r="I129" s="56"/>
      <c r="J129" s="58">
        <f t="shared" si="42"/>
        <v>74.790114898089598</v>
      </c>
      <c r="L129" s="14"/>
      <c r="M129" s="15"/>
      <c r="N129" s="56"/>
      <c r="O129" s="57">
        <f>SQRT(O126*O126+O127*O127+O128*O128)</f>
        <v>0.215399630007135</v>
      </c>
      <c r="P129" s="56"/>
      <c r="Q129" s="56"/>
      <c r="R129" s="56"/>
      <c r="S129" s="56"/>
      <c r="T129" s="56"/>
      <c r="U129" s="58">
        <f t="shared" ref="U129" si="44">(O124-O129)/O124*100</f>
        <v>26.365691863580782</v>
      </c>
      <c r="W129" s="14"/>
      <c r="X129" s="15"/>
      <c r="Y129" s="56"/>
      <c r="Z129" s="57">
        <f>SQRT(Z126*Z126+Z127*Z127+Z128*Z128)</f>
        <v>1.1613529353808711</v>
      </c>
      <c r="AA129" s="56"/>
      <c r="AB129" s="56"/>
      <c r="AC129" s="56"/>
      <c r="AD129" s="56"/>
      <c r="AE129" s="56"/>
      <c r="AF129" s="58">
        <f t="shared" si="43"/>
        <v>19.917765854128568</v>
      </c>
    </row>
    <row r="130" spans="1:32" ht="14.5" thickBot="1" x14ac:dyDescent="0.35"/>
    <row r="131" spans="1:32" x14ac:dyDescent="0.3">
      <c r="A131" s="40" t="s">
        <v>22</v>
      </c>
      <c r="B131" s="43">
        <v>998</v>
      </c>
      <c r="C131" s="42" t="s">
        <v>28</v>
      </c>
      <c r="D131" s="42" t="s">
        <v>9</v>
      </c>
      <c r="E131" s="42" t="s">
        <v>13</v>
      </c>
      <c r="F131" s="42" t="s">
        <v>12</v>
      </c>
      <c r="G131" s="42" t="s">
        <v>11</v>
      </c>
      <c r="H131" s="42" t="s">
        <v>10</v>
      </c>
      <c r="I131" s="43"/>
      <c r="J131" s="44"/>
      <c r="L131" s="40" t="s">
        <v>22</v>
      </c>
      <c r="M131" s="43">
        <v>1000</v>
      </c>
      <c r="N131" s="42" t="s">
        <v>28</v>
      </c>
      <c r="O131" s="42" t="s">
        <v>9</v>
      </c>
      <c r="P131" s="42" t="s">
        <v>13</v>
      </c>
      <c r="Q131" s="42" t="s">
        <v>12</v>
      </c>
      <c r="R131" s="42" t="s">
        <v>11</v>
      </c>
      <c r="S131" s="42" t="s">
        <v>10</v>
      </c>
      <c r="T131" s="43"/>
      <c r="U131" s="44"/>
      <c r="W131" s="40" t="s">
        <v>22</v>
      </c>
      <c r="X131" s="43">
        <v>1000</v>
      </c>
      <c r="Y131" s="42" t="s">
        <v>28</v>
      </c>
      <c r="Z131" s="42" t="s">
        <v>9</v>
      </c>
      <c r="AA131" s="42" t="s">
        <v>13</v>
      </c>
      <c r="AB131" s="42" t="s">
        <v>12</v>
      </c>
      <c r="AC131" s="42" t="s">
        <v>11</v>
      </c>
      <c r="AD131" s="42" t="s">
        <v>10</v>
      </c>
      <c r="AE131" s="43"/>
      <c r="AF131" s="44"/>
    </row>
    <row r="132" spans="1:32" x14ac:dyDescent="0.3">
      <c r="A132" s="45" t="s">
        <v>8</v>
      </c>
      <c r="B132" s="46">
        <v>9</v>
      </c>
      <c r="C132" s="47" t="s">
        <v>33</v>
      </c>
      <c r="D132" s="47"/>
      <c r="E132" s="47"/>
      <c r="F132" s="48"/>
      <c r="G132" s="47"/>
      <c r="H132" s="47"/>
      <c r="I132" s="47"/>
      <c r="J132" s="49"/>
      <c r="L132" s="45" t="s">
        <v>8</v>
      </c>
      <c r="M132" s="46">
        <v>9</v>
      </c>
      <c r="N132" s="47" t="s">
        <v>33</v>
      </c>
      <c r="O132" s="47">
        <v>9.6907155315369108E-3</v>
      </c>
      <c r="P132" s="47">
        <v>-2.6825222531987099E-2</v>
      </c>
      <c r="Q132" s="48">
        <v>2.4840647902650202E-2</v>
      </c>
      <c r="R132" s="48">
        <v>-4.2756330738412903E-5</v>
      </c>
      <c r="S132" s="47">
        <v>9.6906212086404694E-3</v>
      </c>
      <c r="T132" s="47"/>
      <c r="U132" s="49"/>
      <c r="W132" s="45" t="s">
        <v>8</v>
      </c>
      <c r="X132" s="46">
        <v>9</v>
      </c>
      <c r="Y132" s="47" t="s">
        <v>33</v>
      </c>
      <c r="Z132" s="47">
        <v>4.8213708010337801E-2</v>
      </c>
      <c r="AA132" s="47">
        <v>-0.13292042455606301</v>
      </c>
      <c r="AB132" s="48">
        <v>0.123155088941116</v>
      </c>
      <c r="AC132" s="47">
        <v>-2.27394677196292E-4</v>
      </c>
      <c r="AD132" s="47">
        <v>4.8213171766301501E-2</v>
      </c>
      <c r="AE132" s="47"/>
      <c r="AF132" s="49"/>
    </row>
    <row r="133" spans="1:32" x14ac:dyDescent="0.3">
      <c r="A133" s="45" t="s">
        <v>6</v>
      </c>
      <c r="B133" s="46">
        <v>1E-4</v>
      </c>
      <c r="C133" s="47"/>
      <c r="D133" s="47"/>
      <c r="E133" s="47"/>
      <c r="F133" s="47"/>
      <c r="G133" s="47"/>
      <c r="H133" s="47"/>
      <c r="I133" s="47"/>
      <c r="J133" s="49"/>
      <c r="L133" s="45" t="s">
        <v>6</v>
      </c>
      <c r="M133" s="46">
        <v>1E-4</v>
      </c>
      <c r="N133" s="47"/>
      <c r="O133" s="47">
        <v>1.0008357347304901E-2</v>
      </c>
      <c r="P133" s="47">
        <v>-2.48994822339682E-2</v>
      </c>
      <c r="Q133" s="47">
        <v>3.4785479029012897E-2</v>
      </c>
      <c r="R133" s="47">
        <v>5.3687322375498795E-4</v>
      </c>
      <c r="S133" s="47">
        <v>9.9939473649287396E-3</v>
      </c>
      <c r="T133" s="47"/>
      <c r="U133" s="49"/>
      <c r="W133" s="45" t="s">
        <v>6</v>
      </c>
      <c r="X133" s="46">
        <v>1E-3</v>
      </c>
      <c r="Y133" s="47"/>
      <c r="Z133" s="47">
        <v>4.9731223918943697E-2</v>
      </c>
      <c r="AA133" s="47">
        <v>-0.123531960252951</v>
      </c>
      <c r="AB133" s="47">
        <v>0.17138451699701501</v>
      </c>
      <c r="AC133" s="47">
        <v>2.6449096649291599E-3</v>
      </c>
      <c r="AD133" s="47">
        <v>4.9660840562162099E-2</v>
      </c>
      <c r="AE133" s="47"/>
      <c r="AF133" s="49"/>
    </row>
    <row r="134" spans="1:32" x14ac:dyDescent="0.3">
      <c r="A134" s="45" t="s">
        <v>7</v>
      </c>
      <c r="B134" s="46">
        <v>0.01</v>
      </c>
      <c r="C134" s="47"/>
      <c r="D134" s="47"/>
      <c r="E134" s="47"/>
      <c r="F134" s="47"/>
      <c r="G134" s="48"/>
      <c r="H134" s="47"/>
      <c r="I134" s="47"/>
      <c r="J134" s="49"/>
      <c r="L134" s="45" t="s">
        <v>7</v>
      </c>
      <c r="M134" s="46">
        <v>0.01</v>
      </c>
      <c r="N134" s="47"/>
      <c r="O134" s="47">
        <v>1.00154686409778E-2</v>
      </c>
      <c r="P134" s="47">
        <v>-3.0302034329882401E-2</v>
      </c>
      <c r="Q134" s="47">
        <v>2.8061682826148501E-2</v>
      </c>
      <c r="R134" s="48">
        <v>-3.0770582982336998E-4</v>
      </c>
      <c r="S134" s="47">
        <v>1.0010740692910899E-2</v>
      </c>
      <c r="T134" s="47"/>
      <c r="U134" s="49"/>
      <c r="W134" s="45" t="s">
        <v>7</v>
      </c>
      <c r="X134" s="46">
        <v>0.05</v>
      </c>
      <c r="Y134" s="47"/>
      <c r="Z134" s="47">
        <v>4.9799181788089703E-2</v>
      </c>
      <c r="AA134" s="47">
        <v>-0.149299279157521</v>
      </c>
      <c r="AB134" s="47">
        <v>0.13868093068114201</v>
      </c>
      <c r="AC134" s="48">
        <v>-1.5274066667508E-3</v>
      </c>
      <c r="AD134" s="47">
        <v>4.9775752486904398E-2</v>
      </c>
      <c r="AE134" s="47"/>
      <c r="AF134" s="49"/>
    </row>
    <row r="135" spans="1:32" ht="14.5" x14ac:dyDescent="0.3">
      <c r="A135" s="50"/>
      <c r="B135" s="47"/>
      <c r="C135" s="46"/>
      <c r="D135" s="46">
        <f>SQRT(D132*D132+D133*D133+D134*D134)</f>
        <v>0</v>
      </c>
      <c r="E135" s="46"/>
      <c r="F135" s="46"/>
      <c r="G135" s="47"/>
      <c r="H135" s="47"/>
      <c r="I135" s="47"/>
      <c r="J135" s="123" t="s">
        <v>20</v>
      </c>
      <c r="L135" s="50"/>
      <c r="M135" s="47"/>
      <c r="N135" s="46"/>
      <c r="O135" s="46">
        <f>SQRT(O132*O132+O133*O133+O134*O134)</f>
        <v>1.7157703704252864E-2</v>
      </c>
      <c r="P135" s="46"/>
      <c r="Q135" s="46"/>
      <c r="R135" s="47"/>
      <c r="S135" s="47"/>
      <c r="T135" s="47"/>
      <c r="U135" s="123" t="s">
        <v>20</v>
      </c>
      <c r="W135" s="50"/>
      <c r="X135" s="47"/>
      <c r="Y135" s="46"/>
      <c r="Z135" s="46">
        <f>SQRT(Z132*Z132+Z133*Z133+Z134*Z134)</f>
        <v>8.5309523380132854E-2</v>
      </c>
      <c r="AA135" s="46"/>
      <c r="AB135" s="46"/>
      <c r="AC135" s="47"/>
      <c r="AD135" s="47"/>
      <c r="AE135" s="47"/>
      <c r="AF135" s="123" t="s">
        <v>20</v>
      </c>
    </row>
    <row r="136" spans="1:32" x14ac:dyDescent="0.3">
      <c r="A136" s="50"/>
      <c r="B136" s="47"/>
      <c r="C136" s="53" t="s">
        <v>29</v>
      </c>
      <c r="D136" s="53"/>
      <c r="E136" s="53"/>
      <c r="F136" s="53"/>
      <c r="G136" s="53"/>
      <c r="H136" s="53"/>
      <c r="I136" s="47"/>
      <c r="J136" s="54" t="s">
        <v>1</v>
      </c>
      <c r="L136" s="50"/>
      <c r="M136" s="47"/>
      <c r="N136" s="53" t="s">
        <v>29</v>
      </c>
      <c r="O136" s="53"/>
      <c r="P136" s="53"/>
      <c r="Q136" s="53"/>
      <c r="R136" s="53"/>
      <c r="S136" s="53"/>
      <c r="T136" s="47"/>
      <c r="U136" s="54" t="s">
        <v>1</v>
      </c>
      <c r="W136" s="50"/>
      <c r="X136" s="47"/>
      <c r="Y136" s="53" t="s">
        <v>29</v>
      </c>
      <c r="Z136" s="53"/>
      <c r="AA136" s="53"/>
      <c r="AB136" s="53"/>
      <c r="AC136" s="53"/>
      <c r="AD136" s="53"/>
      <c r="AE136" s="47"/>
      <c r="AF136" s="54" t="s">
        <v>1</v>
      </c>
    </row>
    <row r="137" spans="1:32" x14ac:dyDescent="0.3">
      <c r="A137" s="50"/>
      <c r="B137" s="47"/>
      <c r="C137" s="47" t="s">
        <v>34</v>
      </c>
      <c r="D137" s="47"/>
      <c r="E137" s="47"/>
      <c r="F137" s="48"/>
      <c r="G137" s="47"/>
      <c r="H137" s="47"/>
      <c r="I137" s="47"/>
      <c r="J137" s="52" t="e">
        <f>(D132-D137)/D132*100</f>
        <v>#DIV/0!</v>
      </c>
      <c r="L137" s="50"/>
      <c r="M137" s="47"/>
      <c r="N137" s="47" t="s">
        <v>34</v>
      </c>
      <c r="O137" s="47">
        <v>8.1326477842189292E-3</v>
      </c>
      <c r="P137" s="47">
        <v>-2.4093533511386499E-2</v>
      </c>
      <c r="Q137" s="48">
        <v>2.5519467630724001E-2</v>
      </c>
      <c r="R137" s="48">
        <v>-5.1989788335527398E-5</v>
      </c>
      <c r="S137" s="47">
        <v>8.1324816042872092E-3</v>
      </c>
      <c r="T137" s="47"/>
      <c r="U137" s="52">
        <f>(O132-O137)/O132*100</f>
        <v>16.077943287546674</v>
      </c>
      <c r="W137" s="50"/>
      <c r="X137" s="47"/>
      <c r="Y137" s="47" t="s">
        <v>34</v>
      </c>
      <c r="Z137" s="47">
        <v>4.0277230701188702E-2</v>
      </c>
      <c r="AA137" s="47">
        <v>-0.118252923881037</v>
      </c>
      <c r="AB137" s="48">
        <v>0.126499402908611</v>
      </c>
      <c r="AC137" s="47">
        <v>-1.9088592023873001E-4</v>
      </c>
      <c r="AD137" s="47">
        <v>4.0276778365731201E-2</v>
      </c>
      <c r="AE137" s="47"/>
      <c r="AF137" s="52">
        <f>(Z132-Z137)/Z132*100</f>
        <v>16.461039062681905</v>
      </c>
    </row>
    <row r="138" spans="1:32" x14ac:dyDescent="0.3">
      <c r="A138" s="50"/>
      <c r="B138" s="47"/>
      <c r="C138" s="47"/>
      <c r="D138" s="47"/>
      <c r="E138" s="47"/>
      <c r="F138" s="48"/>
      <c r="G138" s="47"/>
      <c r="H138" s="47"/>
      <c r="I138" s="47"/>
      <c r="J138" s="52" t="e">
        <f t="shared" ref="J138:J140" si="45">(D133-D138)/D133*100</f>
        <v>#DIV/0!</v>
      </c>
      <c r="L138" s="50"/>
      <c r="M138" s="47"/>
      <c r="N138" s="47"/>
      <c r="O138" s="47">
        <v>9.0875536286322903E-3</v>
      </c>
      <c r="P138" s="47">
        <v>-2.2333319508606699E-2</v>
      </c>
      <c r="Q138" s="48">
        <v>2.6510353259068899E-2</v>
      </c>
      <c r="R138" s="47">
        <v>4.8568371814788398E-4</v>
      </c>
      <c r="S138" s="47">
        <v>9.0745656799206594E-3</v>
      </c>
      <c r="T138" s="47"/>
      <c r="U138" s="52">
        <f t="shared" ref="U138:U140" si="46">(O133-O138)/O133*100</f>
        <v>9.2003481362560375</v>
      </c>
      <c r="W138" s="50"/>
      <c r="X138" s="47"/>
      <c r="Y138" s="47"/>
      <c r="Z138" s="47">
        <v>4.4872042768848097E-2</v>
      </c>
      <c r="AA138" s="47">
        <v>-0.110020885650106</v>
      </c>
      <c r="AB138" s="48">
        <v>0.13043282951181701</v>
      </c>
      <c r="AC138" s="47">
        <v>2.34923033010488E-3</v>
      </c>
      <c r="AD138" s="47">
        <v>4.48105047852113E-2</v>
      </c>
      <c r="AE138" s="47"/>
      <c r="AF138" s="52">
        <f t="shared" ref="AF138:AF140" si="47">(Z133-Z138)/Z133*100</f>
        <v>9.7708859086507083</v>
      </c>
    </row>
    <row r="139" spans="1:32" x14ac:dyDescent="0.3">
      <c r="A139" s="50"/>
      <c r="B139" s="47"/>
      <c r="C139" s="47"/>
      <c r="D139" s="47"/>
      <c r="E139" s="47"/>
      <c r="F139" s="48"/>
      <c r="G139" s="47"/>
      <c r="H139" s="47"/>
      <c r="I139" s="47"/>
      <c r="J139" s="52" t="e">
        <f t="shared" si="45"/>
        <v>#DIV/0!</v>
      </c>
      <c r="L139" s="50"/>
      <c r="M139" s="47"/>
      <c r="N139" s="47"/>
      <c r="O139" s="47">
        <v>8.7618921623978593E-3</v>
      </c>
      <c r="P139" s="47">
        <v>-2.6736365584080199E-2</v>
      </c>
      <c r="Q139" s="48">
        <v>2.12324512593258E-2</v>
      </c>
      <c r="R139" s="47">
        <v>-2.42731213500806E-4</v>
      </c>
      <c r="S139" s="47">
        <v>8.7585293185261093E-3</v>
      </c>
      <c r="T139" s="47"/>
      <c r="U139" s="52">
        <f t="shared" si="46"/>
        <v>12.516403610421122</v>
      </c>
      <c r="W139" s="50"/>
      <c r="X139" s="47"/>
      <c r="Y139" s="47"/>
      <c r="Z139" s="47">
        <v>4.3463471398714398E-2</v>
      </c>
      <c r="AA139" s="47">
        <v>-0.13160178220232399</v>
      </c>
      <c r="AB139" s="48">
        <v>0.105139366967733</v>
      </c>
      <c r="AC139" s="47">
        <v>-1.24756292837574E-3</v>
      </c>
      <c r="AD139" s="47">
        <v>4.3445562866265303E-2</v>
      </c>
      <c r="AE139" s="47"/>
      <c r="AF139" s="52">
        <f t="shared" si="47"/>
        <v>12.722519049280031</v>
      </c>
    </row>
    <row r="140" spans="1:32" x14ac:dyDescent="0.3">
      <c r="A140" s="50"/>
      <c r="B140" s="47"/>
      <c r="C140" s="53"/>
      <c r="D140" s="46">
        <f>SQRT(D137*D137+D138*D138+D139*D139)</f>
        <v>0</v>
      </c>
      <c r="E140" s="47"/>
      <c r="F140" s="47"/>
      <c r="G140" s="47"/>
      <c r="H140" s="47"/>
      <c r="I140" s="47"/>
      <c r="J140" s="52" t="e">
        <f t="shared" si="45"/>
        <v>#DIV/0!</v>
      </c>
      <c r="L140" s="50"/>
      <c r="M140" s="47"/>
      <c r="N140" s="53"/>
      <c r="O140" s="46">
        <f>SQRT(O137*O137+O138*O138+O139*O139)</f>
        <v>1.5016469132286658E-2</v>
      </c>
      <c r="P140" s="47"/>
      <c r="Q140" s="47"/>
      <c r="R140" s="47"/>
      <c r="S140" s="47"/>
      <c r="T140" s="47"/>
      <c r="U140" s="52">
        <f t="shared" si="46"/>
        <v>12.479726942921038</v>
      </c>
      <c r="W140" s="50"/>
      <c r="X140" s="47"/>
      <c r="Y140" s="53"/>
      <c r="Z140" s="46">
        <f>SQRT(Z137*Z137+Z138*Z138+Z139*Z139)</f>
        <v>7.4329192658288537E-2</v>
      </c>
      <c r="AA140" s="47"/>
      <c r="AB140" s="47"/>
      <c r="AC140" s="47"/>
      <c r="AD140" s="47"/>
      <c r="AE140" s="47"/>
      <c r="AF140" s="52">
        <f t="shared" si="47"/>
        <v>12.871166414700014</v>
      </c>
    </row>
    <row r="141" spans="1:32" x14ac:dyDescent="0.3">
      <c r="A141" s="50"/>
      <c r="B141" s="47"/>
      <c r="C141" s="53" t="s">
        <v>32</v>
      </c>
      <c r="D141" s="53"/>
      <c r="E141" s="53"/>
      <c r="F141" s="53"/>
      <c r="G141" s="53"/>
      <c r="H141" s="53"/>
      <c r="I141" s="47"/>
      <c r="J141" s="54" t="s">
        <v>1</v>
      </c>
      <c r="L141" s="50"/>
      <c r="M141" s="47"/>
      <c r="N141" s="53" t="s">
        <v>32</v>
      </c>
      <c r="O141" s="53"/>
      <c r="P141" s="53"/>
      <c r="Q141" s="53"/>
      <c r="R141" s="53"/>
      <c r="S141" s="53"/>
      <c r="T141" s="47"/>
      <c r="U141" s="54" t="s">
        <v>1</v>
      </c>
      <c r="W141" s="50"/>
      <c r="X141" s="47"/>
      <c r="Y141" s="53" t="s">
        <v>32</v>
      </c>
      <c r="Z141" s="53"/>
      <c r="AA141" s="53"/>
      <c r="AB141" s="53"/>
      <c r="AC141" s="53"/>
      <c r="AD141" s="53"/>
      <c r="AE141" s="47"/>
      <c r="AF141" s="54" t="s">
        <v>1</v>
      </c>
    </row>
    <row r="142" spans="1:32" x14ac:dyDescent="0.3">
      <c r="A142" s="50"/>
      <c r="B142" s="47"/>
      <c r="C142" s="47" t="s">
        <v>35</v>
      </c>
      <c r="D142" s="47"/>
      <c r="E142" s="47"/>
      <c r="F142" s="48"/>
      <c r="G142" s="47"/>
      <c r="H142" s="47"/>
      <c r="I142" s="47"/>
      <c r="J142" s="52" t="e">
        <f>-(D137-D142)/D142*100</f>
        <v>#DIV/0!</v>
      </c>
      <c r="L142" s="50"/>
      <c r="M142" s="47"/>
      <c r="N142" s="47" t="s">
        <v>35</v>
      </c>
      <c r="O142" s="47">
        <v>9.6927350122272705E-3</v>
      </c>
      <c r="P142" s="47">
        <v>-2.6835412856093099E-2</v>
      </c>
      <c r="Q142" s="48">
        <v>2.4849499043298001E-2</v>
      </c>
      <c r="R142" s="48">
        <v>-4.2641047238030403E-5</v>
      </c>
      <c r="S142" s="47">
        <v>9.6926412168380008E-3</v>
      </c>
      <c r="T142" s="47"/>
      <c r="U142" s="52">
        <f>-(O137-O142)/O142*100</f>
        <v>16.095428442439722</v>
      </c>
      <c r="W142" s="50"/>
      <c r="X142" s="47"/>
      <c r="Y142" s="47" t="s">
        <v>35</v>
      </c>
      <c r="Z142" s="47">
        <v>4.8463675061136399E-2</v>
      </c>
      <c r="AA142" s="47">
        <v>-0.134177064280465</v>
      </c>
      <c r="AB142" s="48">
        <v>0.12424749521649001</v>
      </c>
      <c r="AC142" s="47">
        <v>-2.1320523619015199E-4</v>
      </c>
      <c r="AD142" s="47">
        <v>4.8463206084189997E-2</v>
      </c>
      <c r="AE142" s="47"/>
      <c r="AF142" s="52">
        <f>-(Z137-Z142)/Z142*100</f>
        <v>16.891918224568375</v>
      </c>
    </row>
    <row r="143" spans="1:32" x14ac:dyDescent="0.3">
      <c r="A143" s="50"/>
      <c r="B143" s="47"/>
      <c r="C143" s="47"/>
      <c r="D143" s="47"/>
      <c r="E143" s="47"/>
      <c r="F143" s="48"/>
      <c r="G143" s="47"/>
      <c r="H143" s="47"/>
      <c r="I143" s="47"/>
      <c r="J143" s="52" t="e">
        <f t="shared" ref="J143:J145" si="48">-(D138-D143)/D143*100</f>
        <v>#DIV/0!</v>
      </c>
      <c r="L143" s="50"/>
      <c r="M143" s="47"/>
      <c r="N143" s="47"/>
      <c r="O143" s="47">
        <v>1.00109839930663E-2</v>
      </c>
      <c r="P143" s="47">
        <v>-2.4907626215012101E-2</v>
      </c>
      <c r="Q143" s="48">
        <v>3.4807163890125198E-2</v>
      </c>
      <c r="R143" s="47">
        <v>5.3720874900219995E-4</v>
      </c>
      <c r="S143" s="47">
        <v>9.9965597717127392E-3</v>
      </c>
      <c r="T143" s="47"/>
      <c r="U143" s="52">
        <f t="shared" ref="U143:U145" si="49">-(O138-O143)/O143*100</f>
        <v>9.2241718204083281</v>
      </c>
      <c r="W143" s="50"/>
      <c r="X143" s="47"/>
      <c r="Y143" s="47"/>
      <c r="Z143" s="47">
        <v>5.0054919965331603E-2</v>
      </c>
      <c r="AA143" s="47">
        <v>-0.124538131075061</v>
      </c>
      <c r="AB143" s="48">
        <v>0.17403581945062599</v>
      </c>
      <c r="AC143" s="47">
        <v>2.6860437450109999E-3</v>
      </c>
      <c r="AD143" s="47">
        <v>4.9982798858563701E-2</v>
      </c>
      <c r="AE143" s="47"/>
      <c r="AF143" s="52">
        <f t="shared" ref="AF143:AF145" si="50">-(Z138-Z143)/Z143*100</f>
        <v>10.354381147893561</v>
      </c>
    </row>
    <row r="144" spans="1:32" x14ac:dyDescent="0.3">
      <c r="A144" s="50"/>
      <c r="B144" s="47"/>
      <c r="C144" s="47"/>
      <c r="D144" s="47"/>
      <c r="E144" s="47"/>
      <c r="F144" s="48"/>
      <c r="G144" s="48"/>
      <c r="H144" s="47"/>
      <c r="I144" s="47"/>
      <c r="J144" s="52" t="e">
        <f t="shared" si="48"/>
        <v>#DIV/0!</v>
      </c>
      <c r="L144" s="50"/>
      <c r="M144" s="47"/>
      <c r="N144" s="47"/>
      <c r="O144" s="47">
        <v>1.0017816322290001E-2</v>
      </c>
      <c r="P144" s="47">
        <v>-3.0320887282995299E-2</v>
      </c>
      <c r="Q144" s="48">
        <v>2.8075495053895502E-2</v>
      </c>
      <c r="R144" s="48">
        <v>-3.0780073287404297E-4</v>
      </c>
      <c r="S144" s="47">
        <v>1.00130865658888E-2</v>
      </c>
      <c r="T144" s="47"/>
      <c r="U144" s="52">
        <f t="shared" si="49"/>
        <v>12.536905444130225</v>
      </c>
      <c r="W144" s="50"/>
      <c r="X144" s="47"/>
      <c r="Y144" s="47"/>
      <c r="Z144" s="47">
        <v>5.0089081611450099E-2</v>
      </c>
      <c r="AA144" s="47">
        <v>-0.15160443641497701</v>
      </c>
      <c r="AB144" s="48">
        <v>0.140377475269478</v>
      </c>
      <c r="AC144" s="48">
        <v>-1.53900366437021E-3</v>
      </c>
      <c r="AD144" s="47">
        <v>5.0065432829443902E-2</v>
      </c>
      <c r="AE144" s="47"/>
      <c r="AF144" s="52">
        <f t="shared" si="50"/>
        <v>13.22765361148311</v>
      </c>
    </row>
    <row r="145" spans="1:32" x14ac:dyDescent="0.3">
      <c r="A145" s="50"/>
      <c r="B145" s="47"/>
      <c r="C145" s="53"/>
      <c r="D145" s="46">
        <f>SQRT(D142*D142+D143*D143+D144*D144)</f>
        <v>0</v>
      </c>
      <c r="E145" s="47"/>
      <c r="F145" s="47"/>
      <c r="G145" s="47"/>
      <c r="H145" s="47"/>
      <c r="I145" s="47"/>
      <c r="J145" s="52" t="e">
        <f t="shared" si="48"/>
        <v>#DIV/0!</v>
      </c>
      <c r="L145" s="50"/>
      <c r="M145" s="47"/>
      <c r="N145" s="53"/>
      <c r="O145" s="46">
        <f>SQRT(O142*O142+O143*O143+O144*O144)</f>
        <v>1.7161746892255053E-2</v>
      </c>
      <c r="P145" s="47"/>
      <c r="Q145" s="47"/>
      <c r="R145" s="47"/>
      <c r="S145" s="47"/>
      <c r="T145" s="47"/>
      <c r="U145" s="52">
        <f t="shared" si="49"/>
        <v>12.500346109500892</v>
      </c>
      <c r="W145" s="50"/>
      <c r="X145" s="47"/>
      <c r="Y145" s="53"/>
      <c r="Z145" s="46">
        <f>SQRT(Z142*Z142+Z143*Z143+Z144*Z144)</f>
        <v>8.5808734461275418E-2</v>
      </c>
      <c r="AA145" s="47"/>
      <c r="AB145" s="47"/>
      <c r="AC145" s="47"/>
      <c r="AD145" s="47"/>
      <c r="AE145" s="47"/>
      <c r="AF145" s="52">
        <f t="shared" si="50"/>
        <v>13.378057461233714</v>
      </c>
    </row>
    <row r="146" spans="1:32" x14ac:dyDescent="0.3">
      <c r="A146" s="50"/>
      <c r="B146" s="47"/>
      <c r="C146" s="53" t="s">
        <v>30</v>
      </c>
      <c r="D146" s="47"/>
      <c r="E146" s="47"/>
      <c r="F146" s="47"/>
      <c r="G146" s="47"/>
      <c r="H146" s="47"/>
      <c r="I146" s="47"/>
      <c r="J146" s="49"/>
      <c r="L146" s="50"/>
      <c r="M146" s="47"/>
      <c r="N146" s="53" t="s">
        <v>30</v>
      </c>
      <c r="O146" s="47"/>
      <c r="P146" s="47"/>
      <c r="Q146" s="47"/>
      <c r="R146" s="47"/>
      <c r="S146" s="47"/>
      <c r="T146" s="47"/>
      <c r="U146" s="49"/>
      <c r="W146" s="50"/>
      <c r="X146" s="47"/>
      <c r="Y146" s="53" t="s">
        <v>30</v>
      </c>
      <c r="Z146" s="47"/>
      <c r="AA146" s="47"/>
      <c r="AB146" s="47"/>
      <c r="AC146" s="47"/>
      <c r="AD146" s="47"/>
      <c r="AE146" s="47"/>
      <c r="AF146" s="49"/>
    </row>
    <row r="147" spans="1:32" x14ac:dyDescent="0.3">
      <c r="A147" s="50"/>
      <c r="B147" s="47" t="s">
        <v>36</v>
      </c>
      <c r="C147" s="47"/>
      <c r="D147" s="47"/>
      <c r="E147" s="47"/>
      <c r="F147" s="48"/>
      <c r="G147" s="47"/>
      <c r="H147" s="47"/>
      <c r="I147" s="47"/>
      <c r="J147" s="52"/>
      <c r="L147" s="50"/>
      <c r="M147" s="47" t="s">
        <v>36</v>
      </c>
      <c r="N147" s="47"/>
      <c r="O147" s="47">
        <v>0.154963217942789</v>
      </c>
      <c r="P147" s="47">
        <v>-0.35848274357139698</v>
      </c>
      <c r="Q147" s="48">
        <v>0.42823529804803001</v>
      </c>
      <c r="R147" s="47">
        <v>3.5511202330023202E-3</v>
      </c>
      <c r="S147" s="47">
        <v>0.154922524057269</v>
      </c>
      <c r="T147" s="47"/>
      <c r="U147" s="52"/>
      <c r="W147" s="50"/>
      <c r="X147" s="47" t="s">
        <v>36</v>
      </c>
      <c r="Y147" s="47"/>
      <c r="Z147" s="47">
        <v>0.77190484544661497</v>
      </c>
      <c r="AA147" s="47">
        <v>-1.77791822155785</v>
      </c>
      <c r="AB147" s="48">
        <v>2.1765859467782001</v>
      </c>
      <c r="AC147" s="47">
        <v>4.1813762859367297E-2</v>
      </c>
      <c r="AD147" s="47">
        <v>0.77077149639792897</v>
      </c>
      <c r="AE147" s="47"/>
      <c r="AF147" s="52"/>
    </row>
    <row r="148" spans="1:32" x14ac:dyDescent="0.3">
      <c r="A148" s="50"/>
      <c r="B148" s="47"/>
      <c r="C148" s="47"/>
      <c r="D148" s="47"/>
      <c r="E148" s="47"/>
      <c r="F148" s="48"/>
      <c r="G148" s="47"/>
      <c r="H148" s="47"/>
      <c r="I148" s="47"/>
      <c r="J148" s="52"/>
      <c r="L148" s="50"/>
      <c r="M148" s="47"/>
      <c r="N148" s="47"/>
      <c r="O148" s="47">
        <v>0.15095331584444099</v>
      </c>
      <c r="P148" s="47">
        <v>-0.463663020361469</v>
      </c>
      <c r="Q148" s="48">
        <v>0.33627054694092401</v>
      </c>
      <c r="R148" s="47">
        <v>-9.3240073397598004E-4</v>
      </c>
      <c r="S148" s="47">
        <v>0.150950436214351</v>
      </c>
      <c r="T148" s="47"/>
      <c r="U148" s="52"/>
      <c r="W148" s="50"/>
      <c r="X148" s="47"/>
      <c r="Y148" s="47"/>
      <c r="Z148" s="47">
        <v>0.74862214502166102</v>
      </c>
      <c r="AA148" s="47">
        <v>-2.2940304051317502</v>
      </c>
      <c r="AB148" s="48">
        <v>1.5715563863044</v>
      </c>
      <c r="AC148" s="47">
        <v>-4.2070922185155797E-3</v>
      </c>
      <c r="AD148" s="47">
        <v>0.74861032346067602</v>
      </c>
      <c r="AE148" s="47"/>
      <c r="AF148" s="52"/>
    </row>
    <row r="149" spans="1:32" x14ac:dyDescent="0.3">
      <c r="A149" s="50"/>
      <c r="B149" s="47"/>
      <c r="C149" s="47"/>
      <c r="D149" s="47"/>
      <c r="E149" s="47"/>
      <c r="F149" s="47"/>
      <c r="G149" s="47"/>
      <c r="H149" s="47"/>
      <c r="I149" s="47"/>
      <c r="J149" s="52"/>
      <c r="L149" s="50"/>
      <c r="M149" s="47"/>
      <c r="N149" s="47"/>
      <c r="O149" s="47">
        <v>0.1556687604269</v>
      </c>
      <c r="P149" s="47">
        <v>-0.436664149601658</v>
      </c>
      <c r="Q149" s="47">
        <v>0.41789013110918299</v>
      </c>
      <c r="R149" s="47">
        <v>2.38507427882965E-3</v>
      </c>
      <c r="S149" s="47">
        <v>0.15565048793220099</v>
      </c>
      <c r="T149" s="47"/>
      <c r="U149" s="52"/>
      <c r="W149" s="50"/>
      <c r="X149" s="47"/>
      <c r="Y149" s="47"/>
      <c r="Z149" s="47">
        <v>0.77121366218182297</v>
      </c>
      <c r="AA149" s="47">
        <v>-2.1199184892121501</v>
      </c>
      <c r="AB149" s="47">
        <v>2.03482649198655</v>
      </c>
      <c r="AC149" s="47">
        <v>1.13424796137716E-2</v>
      </c>
      <c r="AD149" s="47">
        <v>0.77113024898009996</v>
      </c>
      <c r="AE149" s="47"/>
      <c r="AF149" s="52"/>
    </row>
    <row r="150" spans="1:32" x14ac:dyDescent="0.3">
      <c r="A150" s="50"/>
      <c r="B150" s="47"/>
      <c r="C150" s="46"/>
      <c r="D150" s="46">
        <f>SQRT(D147*D147+D148*D148+D149*D149)</f>
        <v>0</v>
      </c>
      <c r="E150" s="47"/>
      <c r="F150" s="47"/>
      <c r="G150" s="47"/>
      <c r="H150" s="47"/>
      <c r="I150" s="47"/>
      <c r="J150" s="52"/>
      <c r="L150" s="50"/>
      <c r="M150" s="47"/>
      <c r="N150" s="46"/>
      <c r="O150" s="46">
        <f>SQRT(O147*O147+O148*O148+O149*O149)</f>
        <v>0.26652066608888603</v>
      </c>
      <c r="P150" s="47"/>
      <c r="Q150" s="47"/>
      <c r="R150" s="47"/>
      <c r="S150" s="47"/>
      <c r="T150" s="47"/>
      <c r="U150" s="52"/>
      <c r="W150" s="50"/>
      <c r="X150" s="47"/>
      <c r="Y150" s="46"/>
      <c r="Z150" s="46">
        <f>SQRT(Z147*Z147+Z148*Z148+Z149*Z149)</f>
        <v>1.3232697076471955</v>
      </c>
      <c r="AA150" s="47"/>
      <c r="AB150" s="47"/>
      <c r="AC150" s="47"/>
      <c r="AD150" s="47"/>
      <c r="AE150" s="47"/>
      <c r="AF150" s="52"/>
    </row>
    <row r="151" spans="1:32" x14ac:dyDescent="0.3">
      <c r="A151" s="50"/>
      <c r="B151" s="47"/>
      <c r="C151" s="53" t="s">
        <v>31</v>
      </c>
      <c r="D151" s="47"/>
      <c r="E151" s="47"/>
      <c r="F151" s="47"/>
      <c r="G151" s="47"/>
      <c r="H151" s="47"/>
      <c r="I151" s="47"/>
      <c r="J151" s="52"/>
      <c r="L151" s="50"/>
      <c r="M151" s="47"/>
      <c r="N151" s="53" t="s">
        <v>31</v>
      </c>
      <c r="O151" s="47"/>
      <c r="P151" s="47"/>
      <c r="Q151" s="47"/>
      <c r="R151" s="47"/>
      <c r="S151" s="47"/>
      <c r="T151" s="47"/>
      <c r="U151" s="52"/>
      <c r="W151" s="50"/>
      <c r="X151" s="47"/>
      <c r="Y151" s="53" t="s">
        <v>31</v>
      </c>
      <c r="Z151" s="47"/>
      <c r="AA151" s="47"/>
      <c r="AB151" s="47"/>
      <c r="AC151" s="47"/>
      <c r="AD151" s="47"/>
      <c r="AE151" s="47"/>
      <c r="AF151" s="52"/>
    </row>
    <row r="152" spans="1:32" x14ac:dyDescent="0.3">
      <c r="A152" s="11"/>
      <c r="B152" s="8" t="s">
        <v>37</v>
      </c>
      <c r="C152" s="47"/>
      <c r="D152" s="47"/>
      <c r="E152" s="47"/>
      <c r="F152" s="47"/>
      <c r="G152" s="47"/>
      <c r="H152" s="47"/>
      <c r="I152" s="47"/>
      <c r="J152" s="52" t="e">
        <f>(D147-D152)/D147*100</f>
        <v>#DIV/0!</v>
      </c>
      <c r="L152" s="11"/>
      <c r="M152" s="8" t="s">
        <v>37</v>
      </c>
      <c r="N152" s="47"/>
      <c r="O152" s="47">
        <v>0.11113878047282801</v>
      </c>
      <c r="P152" s="47">
        <v>-0.30260795643850202</v>
      </c>
      <c r="Q152" s="47">
        <v>0.31520593294047899</v>
      </c>
      <c r="R152" s="47">
        <v>-4.8027760440292998E-4</v>
      </c>
      <c r="S152" s="47">
        <v>0.111137742726808</v>
      </c>
      <c r="T152" s="47"/>
      <c r="U152" s="52">
        <f>(O147-O152)/O147*100</f>
        <v>28.280541699992689</v>
      </c>
      <c r="W152" s="11"/>
      <c r="X152" s="8" t="s">
        <v>37</v>
      </c>
      <c r="Y152" s="47"/>
      <c r="Z152" s="47">
        <v>0.63544992445418202</v>
      </c>
      <c r="AA152" s="47">
        <v>-1.6463188651874601</v>
      </c>
      <c r="AB152" s="47">
        <v>1.71816455852808</v>
      </c>
      <c r="AC152" s="47">
        <v>-6.3695567710218004E-2</v>
      </c>
      <c r="AD152" s="47">
        <v>0.63224954024728097</v>
      </c>
      <c r="AE152" s="47"/>
      <c r="AF152" s="52">
        <f>(Z147-Z152)/Z147*100</f>
        <v>17.677686802637147</v>
      </c>
    </row>
    <row r="153" spans="1:32" x14ac:dyDescent="0.3">
      <c r="A153" s="11"/>
      <c r="B153" s="8"/>
      <c r="C153" s="47"/>
      <c r="D153" s="47"/>
      <c r="E153" s="47"/>
      <c r="F153" s="47"/>
      <c r="G153" s="47"/>
      <c r="H153" s="47"/>
      <c r="I153" s="47"/>
      <c r="J153" s="52" t="e">
        <f t="shared" ref="J153:J155" si="51">(D148-D153)/D148*100</f>
        <v>#DIV/0!</v>
      </c>
      <c r="L153" s="11"/>
      <c r="M153" s="8"/>
      <c r="N153" s="47"/>
      <c r="O153" s="47">
        <v>0.107809810750159</v>
      </c>
      <c r="P153" s="47">
        <v>-0.25677215180986501</v>
      </c>
      <c r="Q153" s="47">
        <v>0.275479809511328</v>
      </c>
      <c r="R153" s="47">
        <v>-6.9970560608006603E-3</v>
      </c>
      <c r="S153" s="47">
        <v>0.10758251019783401</v>
      </c>
      <c r="T153" s="47"/>
      <c r="U153" s="52">
        <f t="shared" ref="U153:U155" si="52">(O148-O153)/O148*100</f>
        <v>28.580693874086105</v>
      </c>
      <c r="W153" s="11"/>
      <c r="X153" s="8"/>
      <c r="Y153" s="47"/>
      <c r="Z153" s="47">
        <v>0.55449530649856504</v>
      </c>
      <c r="AA153" s="47">
        <v>-1.2985762177921401</v>
      </c>
      <c r="AB153" s="47">
        <v>1.30195601837037</v>
      </c>
      <c r="AC153" s="47">
        <v>-1.35291019080131E-2</v>
      </c>
      <c r="AD153" s="47">
        <v>0.55433023400361303</v>
      </c>
      <c r="AE153" s="47"/>
      <c r="AF153" s="52">
        <f t="shared" ref="AF153:AF155" si="53">(Z148-Z153)/Z148*100</f>
        <v>25.931217746367764</v>
      </c>
    </row>
    <row r="154" spans="1:32" x14ac:dyDescent="0.3">
      <c r="A154" s="11"/>
      <c r="B154" s="8"/>
      <c r="C154" s="47"/>
      <c r="D154" s="47"/>
      <c r="E154" s="47"/>
      <c r="F154" s="47"/>
      <c r="G154" s="47"/>
      <c r="H154" s="47"/>
      <c r="I154" s="47"/>
      <c r="J154" s="52" t="e">
        <f t="shared" si="51"/>
        <v>#DIV/0!</v>
      </c>
      <c r="L154" s="11"/>
      <c r="M154" s="8"/>
      <c r="N154" s="47"/>
      <c r="O154" s="47">
        <v>0.110580865359372</v>
      </c>
      <c r="P154" s="47">
        <v>-0.32020137907559398</v>
      </c>
      <c r="Q154" s="47">
        <v>0.25075829407778799</v>
      </c>
      <c r="R154" s="47">
        <v>-2.7609225182641702E-2</v>
      </c>
      <c r="S154" s="47">
        <v>0.107078748911451</v>
      </c>
      <c r="T154" s="47"/>
      <c r="U154" s="52">
        <f t="shared" si="52"/>
        <v>28.963996979150274</v>
      </c>
      <c r="W154" s="11"/>
      <c r="X154" s="8"/>
      <c r="Y154" s="47"/>
      <c r="Z154" s="47">
        <v>0.60251663487588303</v>
      </c>
      <c r="AA154" s="47">
        <v>-1.9851761439873199</v>
      </c>
      <c r="AB154" s="47">
        <v>1.06520981596896</v>
      </c>
      <c r="AC154" s="47">
        <v>-0.24655598362983999</v>
      </c>
      <c r="AD154" s="47">
        <v>0.549760349823886</v>
      </c>
      <c r="AE154" s="47"/>
      <c r="AF154" s="52">
        <f t="shared" si="53"/>
        <v>21.874227024023803</v>
      </c>
    </row>
    <row r="155" spans="1:32" ht="14.5" thickBot="1" x14ac:dyDescent="0.35">
      <c r="A155" s="14"/>
      <c r="B155" s="15"/>
      <c r="C155" s="56"/>
      <c r="D155" s="57">
        <f>SQRT(D152*D152+D153*D153+D154*D154)</f>
        <v>0</v>
      </c>
      <c r="E155" s="56"/>
      <c r="F155" s="56"/>
      <c r="G155" s="56"/>
      <c r="H155" s="56"/>
      <c r="I155" s="56"/>
      <c r="J155" s="58" t="e">
        <f t="shared" si="51"/>
        <v>#DIV/0!</v>
      </c>
      <c r="L155" s="14"/>
      <c r="M155" s="15"/>
      <c r="N155" s="56"/>
      <c r="O155" s="57">
        <f>SQRT(O152*O152+O153*O153+O154*O154)</f>
        <v>0.19027062727231472</v>
      </c>
      <c r="P155" s="56"/>
      <c r="Q155" s="56"/>
      <c r="R155" s="56"/>
      <c r="S155" s="56"/>
      <c r="T155" s="56"/>
      <c r="U155" s="58">
        <f t="shared" si="52"/>
        <v>28.609428280185039</v>
      </c>
      <c r="W155" s="14"/>
      <c r="X155" s="15"/>
      <c r="Y155" s="56"/>
      <c r="Z155" s="57">
        <f>SQRT(Z152*Z152+Z153*Z153+Z154*Z154)</f>
        <v>1.0364786282022034</v>
      </c>
      <c r="AA155" s="56"/>
      <c r="AB155" s="56"/>
      <c r="AC155" s="56"/>
      <c r="AD155" s="56"/>
      <c r="AE155" s="56"/>
      <c r="AF155" s="58">
        <f t="shared" si="53"/>
        <v>21.67291201390179</v>
      </c>
    </row>
    <row r="156" spans="1:32" ht="14.5" thickBot="1" x14ac:dyDescent="0.35"/>
    <row r="157" spans="1:32" x14ac:dyDescent="0.3">
      <c r="A157" s="40" t="s">
        <v>22</v>
      </c>
      <c r="B157" s="43">
        <v>998</v>
      </c>
      <c r="C157" s="42" t="s">
        <v>28</v>
      </c>
      <c r="D157" s="42" t="s">
        <v>9</v>
      </c>
      <c r="E157" s="42" t="s">
        <v>13</v>
      </c>
      <c r="F157" s="42" t="s">
        <v>12</v>
      </c>
      <c r="G157" s="42" t="s">
        <v>11</v>
      </c>
      <c r="H157" s="42" t="s">
        <v>10</v>
      </c>
      <c r="I157" s="43"/>
      <c r="J157" s="44"/>
      <c r="L157" s="40" t="s">
        <v>22</v>
      </c>
      <c r="M157" s="43">
        <v>1000</v>
      </c>
      <c r="N157" s="42" t="s">
        <v>28</v>
      </c>
      <c r="O157" s="42" t="s">
        <v>9</v>
      </c>
      <c r="P157" s="42" t="s">
        <v>13</v>
      </c>
      <c r="Q157" s="42" t="s">
        <v>12</v>
      </c>
      <c r="R157" s="42" t="s">
        <v>11</v>
      </c>
      <c r="S157" s="42" t="s">
        <v>10</v>
      </c>
      <c r="T157" s="43"/>
      <c r="U157" s="44"/>
      <c r="W157" s="40" t="s">
        <v>22</v>
      </c>
      <c r="X157" s="43">
        <v>1000</v>
      </c>
      <c r="Y157" s="42" t="s">
        <v>28</v>
      </c>
      <c r="Z157" s="42" t="s">
        <v>9</v>
      </c>
      <c r="AA157" s="42" t="s">
        <v>13</v>
      </c>
      <c r="AB157" s="42" t="s">
        <v>12</v>
      </c>
      <c r="AC157" s="42" t="s">
        <v>11</v>
      </c>
      <c r="AD157" s="42" t="s">
        <v>10</v>
      </c>
      <c r="AE157" s="43"/>
      <c r="AF157" s="44"/>
    </row>
    <row r="158" spans="1:32" x14ac:dyDescent="0.3">
      <c r="A158" s="45" t="s">
        <v>8</v>
      </c>
      <c r="B158" s="46">
        <v>10</v>
      </c>
      <c r="C158" s="47" t="s">
        <v>33</v>
      </c>
      <c r="D158" s="47"/>
      <c r="E158" s="47"/>
      <c r="F158" s="48"/>
      <c r="G158" s="47"/>
      <c r="H158" s="47"/>
      <c r="I158" s="47"/>
      <c r="J158" s="49"/>
      <c r="L158" s="45" t="s">
        <v>8</v>
      </c>
      <c r="M158" s="46">
        <v>10</v>
      </c>
      <c r="N158" s="47" t="s">
        <v>33</v>
      </c>
      <c r="O158" s="47">
        <v>9.7057906938080203E-3</v>
      </c>
      <c r="P158" s="47">
        <v>-2.6825222531987099E-2</v>
      </c>
      <c r="Q158" s="48">
        <v>2.4840647902650202E-2</v>
      </c>
      <c r="R158" s="48">
        <v>-1.03867642412492E-5</v>
      </c>
      <c r="S158" s="47">
        <v>9.7057851360484396E-3</v>
      </c>
      <c r="T158" s="47"/>
      <c r="U158" s="49"/>
      <c r="W158" s="45" t="s">
        <v>8</v>
      </c>
      <c r="X158" s="46">
        <v>10</v>
      </c>
      <c r="Y158" s="47" t="s">
        <v>33</v>
      </c>
      <c r="Z158" s="47">
        <v>4.8289399757751997E-2</v>
      </c>
      <c r="AA158" s="47">
        <v>-0.13292042455606301</v>
      </c>
      <c r="AB158" s="48">
        <v>0.123155088941116</v>
      </c>
      <c r="AC158" s="48">
        <v>-6.7508869628533997E-5</v>
      </c>
      <c r="AD158" s="47">
        <v>4.8289352568827201E-2</v>
      </c>
      <c r="AE158" s="47"/>
      <c r="AF158" s="49"/>
    </row>
    <row r="159" spans="1:32" x14ac:dyDescent="0.3">
      <c r="A159" s="45" t="s">
        <v>6</v>
      </c>
      <c r="B159" s="46">
        <v>1E-4</v>
      </c>
      <c r="C159" s="47"/>
      <c r="D159" s="47"/>
      <c r="E159" s="47"/>
      <c r="F159" s="47"/>
      <c r="G159" s="47"/>
      <c r="H159" s="47"/>
      <c r="I159" s="47"/>
      <c r="J159" s="49"/>
      <c r="L159" s="45" t="s">
        <v>6</v>
      </c>
      <c r="M159" s="46">
        <v>1E-4</v>
      </c>
      <c r="N159" s="47"/>
      <c r="O159" s="47">
        <v>9.9931704700857507E-3</v>
      </c>
      <c r="P159" s="47">
        <v>-2.48994822339682E-2</v>
      </c>
      <c r="Q159" s="47">
        <v>3.4785479029012897E-2</v>
      </c>
      <c r="R159" s="47">
        <v>6.0583098190816797E-4</v>
      </c>
      <c r="S159" s="47">
        <v>9.9747894647232698E-3</v>
      </c>
      <c r="T159" s="47"/>
      <c r="U159" s="49"/>
      <c r="W159" s="45" t="s">
        <v>6</v>
      </c>
      <c r="X159" s="46">
        <v>1E-3</v>
      </c>
      <c r="Y159" s="47"/>
      <c r="Z159" s="47">
        <v>4.9657996965777301E-2</v>
      </c>
      <c r="AA159" s="47">
        <v>-0.123531960252951</v>
      </c>
      <c r="AB159" s="47">
        <v>0.17138451699701501</v>
      </c>
      <c r="AC159" s="47">
        <v>2.9856553496818801E-3</v>
      </c>
      <c r="AD159" s="47">
        <v>4.9568160393402401E-2</v>
      </c>
      <c r="AE159" s="47"/>
      <c r="AF159" s="49"/>
    </row>
    <row r="160" spans="1:32" x14ac:dyDescent="0.3">
      <c r="A160" s="45" t="s">
        <v>7</v>
      </c>
      <c r="B160" s="46">
        <v>0.01</v>
      </c>
      <c r="C160" s="47"/>
      <c r="D160" s="47"/>
      <c r="E160" s="47"/>
      <c r="F160" s="47"/>
      <c r="G160" s="48"/>
      <c r="H160" s="47"/>
      <c r="I160" s="47"/>
      <c r="J160" s="49"/>
      <c r="L160" s="45" t="s">
        <v>7</v>
      </c>
      <c r="M160" s="46">
        <v>0.01</v>
      </c>
      <c r="N160" s="47"/>
      <c r="O160" s="47">
        <v>9.8332619923028799E-3</v>
      </c>
      <c r="P160" s="47">
        <v>-3.0302034329882401E-2</v>
      </c>
      <c r="Q160" s="47">
        <v>2.3643021501565501E-2</v>
      </c>
      <c r="R160" s="48">
        <v>-4.5701840169690697E-4</v>
      </c>
      <c r="S160" s="47">
        <v>9.8226358778984897E-3</v>
      </c>
      <c r="T160" s="47"/>
      <c r="U160" s="49"/>
      <c r="W160" s="45" t="s">
        <v>7</v>
      </c>
      <c r="X160" s="46">
        <v>0.05</v>
      </c>
      <c r="Y160" s="47"/>
      <c r="Z160" s="47">
        <v>4.8905907201976503E-2</v>
      </c>
      <c r="AA160" s="47">
        <v>-0.149299279157521</v>
      </c>
      <c r="AB160" s="47">
        <v>0.117354619339017</v>
      </c>
      <c r="AC160" s="48">
        <v>-2.2653452843712802E-3</v>
      </c>
      <c r="AD160" s="47">
        <v>4.8853413084357998E-2</v>
      </c>
      <c r="AE160" s="47"/>
      <c r="AF160" s="49"/>
    </row>
    <row r="161" spans="1:32" ht="14.5" x14ac:dyDescent="0.3">
      <c r="A161" s="50"/>
      <c r="B161" s="47"/>
      <c r="C161" s="46"/>
      <c r="D161" s="46">
        <f>SQRT(D158*D158+D159*D159+D160*D160)</f>
        <v>0</v>
      </c>
      <c r="E161" s="46"/>
      <c r="F161" s="46"/>
      <c r="G161" s="47"/>
      <c r="H161" s="47"/>
      <c r="I161" s="47"/>
      <c r="J161" s="123" t="s">
        <v>20</v>
      </c>
      <c r="L161" s="50"/>
      <c r="M161" s="47"/>
      <c r="N161" s="46"/>
      <c r="O161" s="46">
        <f>SQRT(O158*O158+O159*O159+O160*O160)</f>
        <v>1.7051653012112131E-2</v>
      </c>
      <c r="P161" s="46"/>
      <c r="Q161" s="46"/>
      <c r="R161" s="47"/>
      <c r="S161" s="47"/>
      <c r="T161" s="47"/>
      <c r="U161" s="123" t="s">
        <v>20</v>
      </c>
      <c r="W161" s="50"/>
      <c r="X161" s="47"/>
      <c r="Y161" s="46"/>
      <c r="Z161" s="46">
        <f>SQRT(Z158*Z158+Z159*Z159+Z160*Z160)</f>
        <v>8.4791335352531527E-2</v>
      </c>
      <c r="AA161" s="46"/>
      <c r="AB161" s="46"/>
      <c r="AC161" s="47"/>
      <c r="AD161" s="47"/>
      <c r="AE161" s="47"/>
      <c r="AF161" s="123" t="s">
        <v>20</v>
      </c>
    </row>
    <row r="162" spans="1:32" x14ac:dyDescent="0.3">
      <c r="A162" s="50"/>
      <c r="B162" s="47"/>
      <c r="C162" s="53" t="s">
        <v>29</v>
      </c>
      <c r="D162" s="53"/>
      <c r="E162" s="53"/>
      <c r="F162" s="53"/>
      <c r="G162" s="53"/>
      <c r="H162" s="53"/>
      <c r="I162" s="47"/>
      <c r="J162" s="54" t="s">
        <v>1</v>
      </c>
      <c r="L162" s="50"/>
      <c r="M162" s="47"/>
      <c r="N162" s="53" t="s">
        <v>29</v>
      </c>
      <c r="O162" s="53"/>
      <c r="P162" s="53"/>
      <c r="Q162" s="53"/>
      <c r="R162" s="53"/>
      <c r="S162" s="53"/>
      <c r="T162" s="47"/>
      <c r="U162" s="54" t="s">
        <v>1</v>
      </c>
      <c r="W162" s="50"/>
      <c r="X162" s="47"/>
      <c r="Y162" s="53" t="s">
        <v>29</v>
      </c>
      <c r="Z162" s="53"/>
      <c r="AA162" s="53"/>
      <c r="AB162" s="53"/>
      <c r="AC162" s="53"/>
      <c r="AD162" s="53"/>
      <c r="AE162" s="47"/>
      <c r="AF162" s="54" t="s">
        <v>1</v>
      </c>
    </row>
    <row r="163" spans="1:32" x14ac:dyDescent="0.3">
      <c r="A163" s="50"/>
      <c r="B163" s="47"/>
      <c r="C163" s="47" t="s">
        <v>34</v>
      </c>
      <c r="D163" s="47"/>
      <c r="E163" s="47"/>
      <c r="F163" s="48"/>
      <c r="G163" s="47"/>
      <c r="H163" s="47"/>
      <c r="I163" s="47"/>
      <c r="J163" s="52" t="e">
        <f>(D158-D163)/D158*100</f>
        <v>#DIV/0!</v>
      </c>
      <c r="L163" s="50"/>
      <c r="M163" s="47"/>
      <c r="N163" s="47" t="s">
        <v>34</v>
      </c>
      <c r="O163" s="47">
        <v>7.9836775630126606E-3</v>
      </c>
      <c r="P163" s="47">
        <v>-2.1912681236635301E-2</v>
      </c>
      <c r="Q163" s="48">
        <v>2.4041765177076801E-2</v>
      </c>
      <c r="R163" s="48">
        <v>-3.3509617751039898E-5</v>
      </c>
      <c r="S163" s="47">
        <v>7.9836072383146408E-3</v>
      </c>
      <c r="T163" s="47"/>
      <c r="U163" s="52">
        <f>(O158-O163)/O158*100</f>
        <v>17.74315133226613</v>
      </c>
      <c r="W163" s="50"/>
      <c r="X163" s="47"/>
      <c r="Y163" s="47" t="s">
        <v>34</v>
      </c>
      <c r="Z163" s="47">
        <v>3.95793345685388E-2</v>
      </c>
      <c r="AA163" s="47">
        <v>-0.108124784223824</v>
      </c>
      <c r="AB163" s="48">
        <v>0.119171960293166</v>
      </c>
      <c r="AC163" s="48">
        <v>-3.9171923329244498E-5</v>
      </c>
      <c r="AD163" s="47">
        <v>3.9579315184181202E-2</v>
      </c>
      <c r="AE163" s="47"/>
      <c r="AF163" s="52">
        <f>(Z158-Z163)/Z158*100</f>
        <v>18.037219830662632</v>
      </c>
    </row>
    <row r="164" spans="1:32" x14ac:dyDescent="0.3">
      <c r="A164" s="50"/>
      <c r="B164" s="47"/>
      <c r="C164" s="47"/>
      <c r="D164" s="47"/>
      <c r="E164" s="47"/>
      <c r="F164" s="48"/>
      <c r="G164" s="47"/>
      <c r="H164" s="47"/>
      <c r="I164" s="47"/>
      <c r="J164" s="52" t="e">
        <f t="shared" ref="J164:J166" si="54">(D159-D164)/D159*100</f>
        <v>#DIV/0!</v>
      </c>
      <c r="L164" s="50"/>
      <c r="M164" s="47"/>
      <c r="N164" s="47"/>
      <c r="O164" s="47">
        <v>8.9726696524240705E-3</v>
      </c>
      <c r="P164" s="47">
        <v>-2.53969271654788E-2</v>
      </c>
      <c r="Q164" s="48">
        <v>2.5652160214995199E-2</v>
      </c>
      <c r="R164" s="47">
        <v>5.8095885227624395E-4</v>
      </c>
      <c r="S164" s="47">
        <v>8.9538420526326899E-3</v>
      </c>
      <c r="T164" s="47"/>
      <c r="U164" s="52">
        <f t="shared" ref="U164:U166" si="55">(O159-O164)/O159*100</f>
        <v>10.211982480600309</v>
      </c>
      <c r="W164" s="50"/>
      <c r="X164" s="47"/>
      <c r="Y164" s="47"/>
      <c r="Z164" s="47">
        <v>4.4276665286921903E-2</v>
      </c>
      <c r="AA164" s="47">
        <v>-0.124111821099175</v>
      </c>
      <c r="AB164" s="48">
        <v>0.125554357429362</v>
      </c>
      <c r="AC164" s="47">
        <v>2.8281502348921901E-3</v>
      </c>
      <c r="AD164" s="47">
        <v>4.4186249616583101E-2</v>
      </c>
      <c r="AE164" s="47"/>
      <c r="AF164" s="52">
        <f t="shared" ref="AF164:AF166" si="56">(Z159-Z164)/Z159*100</f>
        <v>10.836787642812173</v>
      </c>
    </row>
    <row r="165" spans="1:32" x14ac:dyDescent="0.3">
      <c r="A165" s="50"/>
      <c r="B165" s="47"/>
      <c r="C165" s="47"/>
      <c r="D165" s="47"/>
      <c r="E165" s="47"/>
      <c r="F165" s="48"/>
      <c r="G165" s="47"/>
      <c r="H165" s="47"/>
      <c r="I165" s="47"/>
      <c r="J165" s="52" t="e">
        <f t="shared" si="54"/>
        <v>#DIV/0!</v>
      </c>
      <c r="L165" s="50"/>
      <c r="M165" s="47"/>
      <c r="N165" s="47"/>
      <c r="O165" s="47">
        <v>8.5803515018129904E-3</v>
      </c>
      <c r="P165" s="47">
        <v>-2.84425185032945E-2</v>
      </c>
      <c r="Q165" s="48">
        <v>2.2158847758210198E-2</v>
      </c>
      <c r="R165" s="47">
        <v>-3.3810358366553899E-4</v>
      </c>
      <c r="S165" s="47">
        <v>8.5736875299591408E-3</v>
      </c>
      <c r="T165" s="47"/>
      <c r="U165" s="52">
        <f t="shared" si="55"/>
        <v>12.741555055388766</v>
      </c>
      <c r="W165" s="50"/>
      <c r="X165" s="47"/>
      <c r="Y165" s="47"/>
      <c r="Z165" s="47">
        <v>4.2566945639434701E-2</v>
      </c>
      <c r="AA165" s="47">
        <v>-0.13936860430921799</v>
      </c>
      <c r="AB165" s="48">
        <v>0.109864772945613</v>
      </c>
      <c r="AC165" s="47">
        <v>-1.7296679055874499E-3</v>
      </c>
      <c r="AD165" s="47">
        <v>4.2531789405184497E-2</v>
      </c>
      <c r="AE165" s="47"/>
      <c r="AF165" s="52">
        <f t="shared" si="56"/>
        <v>12.961545803378158</v>
      </c>
    </row>
    <row r="166" spans="1:32" x14ac:dyDescent="0.3">
      <c r="A166" s="50"/>
      <c r="B166" s="47"/>
      <c r="C166" s="53"/>
      <c r="D166" s="46">
        <f>SQRT(D163*D163+D164*D164+D165*D165)</f>
        <v>0</v>
      </c>
      <c r="E166" s="47"/>
      <c r="F166" s="47"/>
      <c r="G166" s="47"/>
      <c r="H166" s="47"/>
      <c r="I166" s="47"/>
      <c r="J166" s="52" t="e">
        <f t="shared" si="54"/>
        <v>#DIV/0!</v>
      </c>
      <c r="L166" s="50"/>
      <c r="M166" s="47"/>
      <c r="N166" s="53"/>
      <c r="O166" s="46">
        <f>SQRT(O163*O163+O164*O164+O165*O165)</f>
        <v>1.4760431566060259E-2</v>
      </c>
      <c r="P166" s="47"/>
      <c r="Q166" s="47"/>
      <c r="R166" s="47"/>
      <c r="S166" s="47"/>
      <c r="T166" s="47"/>
      <c r="U166" s="52">
        <f t="shared" si="55"/>
        <v>13.436946226998469</v>
      </c>
      <c r="W166" s="50"/>
      <c r="X166" s="47"/>
      <c r="Y166" s="53"/>
      <c r="Z166" s="46">
        <f>SQRT(Z163*Z163+Z164*Z164+Z165*Z165)</f>
        <v>7.3067719787119637E-2</v>
      </c>
      <c r="AA166" s="47"/>
      <c r="AB166" s="47"/>
      <c r="AC166" s="47"/>
      <c r="AD166" s="47"/>
      <c r="AE166" s="47"/>
      <c r="AF166" s="52">
        <f t="shared" si="56"/>
        <v>13.826431104863913</v>
      </c>
    </row>
    <row r="167" spans="1:32" x14ac:dyDescent="0.3">
      <c r="A167" s="50"/>
      <c r="B167" s="47"/>
      <c r="C167" s="53" t="s">
        <v>32</v>
      </c>
      <c r="D167" s="53"/>
      <c r="E167" s="53"/>
      <c r="F167" s="53"/>
      <c r="G167" s="53"/>
      <c r="H167" s="53"/>
      <c r="I167" s="47"/>
      <c r="J167" s="54" t="s">
        <v>1</v>
      </c>
      <c r="L167" s="50"/>
      <c r="M167" s="47"/>
      <c r="N167" s="53" t="s">
        <v>32</v>
      </c>
      <c r="O167" s="53"/>
      <c r="P167" s="53"/>
      <c r="Q167" s="53"/>
      <c r="R167" s="53"/>
      <c r="S167" s="53"/>
      <c r="T167" s="47"/>
      <c r="U167" s="54" t="s">
        <v>1</v>
      </c>
      <c r="W167" s="50"/>
      <c r="X167" s="47"/>
      <c r="Y167" s="53" t="s">
        <v>32</v>
      </c>
      <c r="Z167" s="53"/>
      <c r="AA167" s="53"/>
      <c r="AB167" s="53"/>
      <c r="AC167" s="53"/>
      <c r="AD167" s="53"/>
      <c r="AE167" s="47"/>
      <c r="AF167" s="54" t="s">
        <v>1</v>
      </c>
    </row>
    <row r="168" spans="1:32" x14ac:dyDescent="0.3">
      <c r="A168" s="50"/>
      <c r="B168" s="47"/>
      <c r="C168" s="47" t="s">
        <v>35</v>
      </c>
      <c r="D168" s="47"/>
      <c r="E168" s="47"/>
      <c r="F168" s="48"/>
      <c r="G168" s="47"/>
      <c r="H168" s="47"/>
      <c r="I168" s="47"/>
      <c r="J168" s="52" t="e">
        <f>-(D163-D168)/D168*100</f>
        <v>#DIV/0!</v>
      </c>
      <c r="L168" s="50"/>
      <c r="M168" s="47"/>
      <c r="N168" s="47" t="s">
        <v>35</v>
      </c>
      <c r="O168" s="47">
        <v>9.7078074125169396E-3</v>
      </c>
      <c r="P168" s="47">
        <v>-2.6835412856093099E-2</v>
      </c>
      <c r="Q168" s="48">
        <v>2.4849499043298001E-2</v>
      </c>
      <c r="R168" s="48">
        <v>-1.02548306129076E-5</v>
      </c>
      <c r="S168" s="47">
        <v>9.7078019961764801E-3</v>
      </c>
      <c r="T168" s="47"/>
      <c r="U168" s="52">
        <f>-(O163-O168)/O168*100</f>
        <v>17.760239529280735</v>
      </c>
      <c r="W168" s="50"/>
      <c r="X168" s="47"/>
      <c r="Y168" s="47" t="s">
        <v>35</v>
      </c>
      <c r="Z168" s="47">
        <v>4.8539037062584701E-2</v>
      </c>
      <c r="AA168" s="47">
        <v>-0.134177064280465</v>
      </c>
      <c r="AB168" s="48">
        <v>0.12424749521649001</v>
      </c>
      <c r="AC168" s="48">
        <v>-5.1274153064539E-5</v>
      </c>
      <c r="AD168" s="47">
        <v>4.8539009980882397E-2</v>
      </c>
      <c r="AE168" s="47"/>
      <c r="AF168" s="52">
        <f>-(Z163-Z168)/Z168*100</f>
        <v>18.458756160517861</v>
      </c>
    </row>
    <row r="169" spans="1:32" x14ac:dyDescent="0.3">
      <c r="A169" s="50"/>
      <c r="B169" s="47"/>
      <c r="C169" s="47"/>
      <c r="D169" s="47"/>
      <c r="E169" s="47"/>
      <c r="F169" s="48"/>
      <c r="G169" s="47"/>
      <c r="H169" s="47"/>
      <c r="I169" s="47"/>
      <c r="J169" s="52" t="e">
        <f t="shared" ref="J169:J171" si="57">-(D164-D169)/D169*100</f>
        <v>#DIV/0!</v>
      </c>
      <c r="L169" s="50"/>
      <c r="M169" s="47"/>
      <c r="N169" s="47"/>
      <c r="O169" s="47">
        <v>9.9957740224469998E-3</v>
      </c>
      <c r="P169" s="47">
        <v>-2.4907626215012101E-2</v>
      </c>
      <c r="Q169" s="48">
        <v>3.4807163890125198E-2</v>
      </c>
      <c r="R169" s="47">
        <v>6.0620082393239604E-4</v>
      </c>
      <c r="S169" s="47">
        <v>9.9773753497044496E-3</v>
      </c>
      <c r="T169" s="47"/>
      <c r="U169" s="52">
        <f t="shared" ref="U169:U171" si="58">-(O164-O169)/O169*100</f>
        <v>10.235369144254323</v>
      </c>
      <c r="W169" s="50"/>
      <c r="X169" s="47"/>
      <c r="Y169" s="47"/>
      <c r="Z169" s="47">
        <v>4.9978870112235001E-2</v>
      </c>
      <c r="AA169" s="47">
        <v>-0.124538131075061</v>
      </c>
      <c r="AB169" s="48">
        <v>0.17403581945062599</v>
      </c>
      <c r="AC169" s="47">
        <v>3.0310041196619799E-3</v>
      </c>
      <c r="AD169" s="47">
        <v>4.9886876748522303E-2</v>
      </c>
      <c r="AE169" s="47"/>
      <c r="AF169" s="52">
        <f t="shared" ref="AF169:AF171" si="59">-(Z164-Z169)/Z169*100</f>
        <v>11.409231166106691</v>
      </c>
    </row>
    <row r="170" spans="1:32" x14ac:dyDescent="0.3">
      <c r="A170" s="50"/>
      <c r="B170" s="47"/>
      <c r="C170" s="47"/>
      <c r="D170" s="47"/>
      <c r="E170" s="47"/>
      <c r="F170" s="48"/>
      <c r="G170" s="48"/>
      <c r="H170" s="47"/>
      <c r="I170" s="47"/>
      <c r="J170" s="52" t="e">
        <f t="shared" si="57"/>
        <v>#DIV/0!</v>
      </c>
      <c r="L170" s="50"/>
      <c r="M170" s="47"/>
      <c r="N170" s="47"/>
      <c r="O170" s="47">
        <v>9.8354582897270497E-3</v>
      </c>
      <c r="P170" s="47">
        <v>-3.0320887282995299E-2</v>
      </c>
      <c r="Q170" s="48">
        <v>2.3650274633125499E-2</v>
      </c>
      <c r="R170" s="48">
        <v>-4.5718650017283002E-4</v>
      </c>
      <c r="S170" s="47">
        <v>9.8248267299235401E-3</v>
      </c>
      <c r="T170" s="47"/>
      <c r="U170" s="52">
        <f t="shared" si="58"/>
        <v>12.761040217363279</v>
      </c>
      <c r="W170" s="50"/>
      <c r="X170" s="47"/>
      <c r="Y170" s="47"/>
      <c r="Z170" s="47">
        <v>4.9177291448635203E-2</v>
      </c>
      <c r="AA170" s="47">
        <v>-0.15160443641497701</v>
      </c>
      <c r="AB170" s="48">
        <v>0.118251373165628</v>
      </c>
      <c r="AC170" s="48">
        <v>-2.2859325008641501E-3</v>
      </c>
      <c r="AD170" s="47">
        <v>4.91241336496177E-2</v>
      </c>
      <c r="AE170" s="47"/>
      <c r="AF170" s="52">
        <f t="shared" si="59"/>
        <v>13.441866386856399</v>
      </c>
    </row>
    <row r="171" spans="1:32" x14ac:dyDescent="0.3">
      <c r="A171" s="50"/>
      <c r="B171" s="47"/>
      <c r="C171" s="53"/>
      <c r="D171" s="46">
        <f>SQRT(D168*D168+D169*D169+D170*D170)</f>
        <v>0</v>
      </c>
      <c r="E171" s="47"/>
      <c r="F171" s="47"/>
      <c r="G171" s="47"/>
      <c r="H171" s="47"/>
      <c r="I171" s="47"/>
      <c r="J171" s="52" t="e">
        <f t="shared" si="57"/>
        <v>#DIV/0!</v>
      </c>
      <c r="L171" s="50"/>
      <c r="M171" s="47"/>
      <c r="N171" s="53"/>
      <c r="O171" s="46">
        <f>SQRT(O168*O168+O169*O169+O170*O170)</f>
        <v>1.7055593300595133E-2</v>
      </c>
      <c r="P171" s="47"/>
      <c r="Q171" s="47"/>
      <c r="R171" s="47"/>
      <c r="S171" s="47"/>
      <c r="T171" s="47"/>
      <c r="U171" s="52">
        <f t="shared" si="58"/>
        <v>13.456944558210049</v>
      </c>
      <c r="W171" s="50"/>
      <c r="X171" s="47"/>
      <c r="Y171" s="53"/>
      <c r="Z171" s="46">
        <f>SQRT(Z168*Z168+Z169*Z169+Z170*Z170)</f>
        <v>8.5277966502975644E-2</v>
      </c>
      <c r="AA171" s="47"/>
      <c r="AB171" s="47"/>
      <c r="AC171" s="47"/>
      <c r="AD171" s="47"/>
      <c r="AE171" s="47"/>
      <c r="AF171" s="52">
        <f t="shared" si="59"/>
        <v>14.31817293090584</v>
      </c>
    </row>
    <row r="172" spans="1:32" x14ac:dyDescent="0.3">
      <c r="A172" s="50"/>
      <c r="B172" s="47"/>
      <c r="C172" s="53" t="s">
        <v>30</v>
      </c>
      <c r="D172" s="47"/>
      <c r="E172" s="47"/>
      <c r="F172" s="47"/>
      <c r="G172" s="47"/>
      <c r="H172" s="47"/>
      <c r="I172" s="47"/>
      <c r="J172" s="49"/>
      <c r="L172" s="50"/>
      <c r="M172" s="47"/>
      <c r="N172" s="53" t="s">
        <v>30</v>
      </c>
      <c r="O172" s="47"/>
      <c r="P172" s="47"/>
      <c r="Q172" s="47"/>
      <c r="R172" s="47"/>
      <c r="S172" s="47"/>
      <c r="T172" s="47"/>
      <c r="U172" s="49"/>
      <c r="W172" s="50"/>
      <c r="X172" s="47"/>
      <c r="Y172" s="53" t="s">
        <v>30</v>
      </c>
      <c r="Z172" s="47"/>
      <c r="AA172" s="47"/>
      <c r="AB172" s="47"/>
      <c r="AC172" s="47"/>
      <c r="AD172" s="47"/>
      <c r="AE172" s="47"/>
      <c r="AF172" s="49"/>
    </row>
    <row r="173" spans="1:32" x14ac:dyDescent="0.3">
      <c r="A173" s="50"/>
      <c r="B173" s="47" t="s">
        <v>36</v>
      </c>
      <c r="C173" s="47"/>
      <c r="D173" s="47"/>
      <c r="E173" s="47"/>
      <c r="F173" s="48"/>
      <c r="G173" s="47"/>
      <c r="H173" s="47"/>
      <c r="I173" s="47"/>
      <c r="J173" s="52"/>
      <c r="L173" s="50"/>
      <c r="M173" s="47" t="s">
        <v>36</v>
      </c>
      <c r="N173" s="47"/>
      <c r="O173" s="47">
        <v>0.14855378266730601</v>
      </c>
      <c r="P173" s="47">
        <v>-0.32519042208909199</v>
      </c>
      <c r="Q173" s="48">
        <v>0.42898880358029501</v>
      </c>
      <c r="R173" s="47">
        <v>3.3788627396425298E-3</v>
      </c>
      <c r="S173" s="47">
        <v>0.14851535150061701</v>
      </c>
      <c r="T173" s="47"/>
      <c r="U173" s="52"/>
      <c r="W173" s="50"/>
      <c r="X173" s="47" t="s">
        <v>36</v>
      </c>
      <c r="Y173" s="47"/>
      <c r="Z173" s="47">
        <v>0.738581957651952</v>
      </c>
      <c r="AA173" s="47">
        <v>-1.6298642007537301</v>
      </c>
      <c r="AB173" s="48">
        <v>2.16797870783958</v>
      </c>
      <c r="AC173" s="47">
        <v>4.0435044720388703E-2</v>
      </c>
      <c r="AD173" s="47">
        <v>0.73747428112948399</v>
      </c>
      <c r="AE173" s="47"/>
      <c r="AF173" s="52"/>
    </row>
    <row r="174" spans="1:32" x14ac:dyDescent="0.3">
      <c r="A174" s="50"/>
      <c r="B174" s="47"/>
      <c r="C174" s="47"/>
      <c r="D174" s="47"/>
      <c r="E174" s="47"/>
      <c r="F174" s="48"/>
      <c r="G174" s="47"/>
      <c r="H174" s="47"/>
      <c r="I174" s="47"/>
      <c r="J174" s="52"/>
      <c r="L174" s="50"/>
      <c r="M174" s="47"/>
      <c r="N174" s="47"/>
      <c r="O174" s="47">
        <v>0.145777425629389</v>
      </c>
      <c r="P174" s="47">
        <v>-0.44710986741071002</v>
      </c>
      <c r="Q174" s="48">
        <v>0.32971181499396701</v>
      </c>
      <c r="R174" s="47">
        <v>-1.5405972671481E-3</v>
      </c>
      <c r="S174" s="47">
        <v>0.14576928477286499</v>
      </c>
      <c r="T174" s="47"/>
      <c r="U174" s="52"/>
      <c r="W174" s="50"/>
      <c r="X174" s="47"/>
      <c r="Y174" s="47"/>
      <c r="Z174" s="47">
        <v>0.72038114482914195</v>
      </c>
      <c r="AA174" s="47">
        <v>-2.2378525820378101</v>
      </c>
      <c r="AB174" s="48">
        <v>1.6301606605258701</v>
      </c>
      <c r="AC174" s="47">
        <v>-7.1744373033921704E-3</v>
      </c>
      <c r="AD174" s="47">
        <v>0.72034541802854901</v>
      </c>
      <c r="AE174" s="47"/>
      <c r="AF174" s="52"/>
    </row>
    <row r="175" spans="1:32" x14ac:dyDescent="0.3">
      <c r="A175" s="50"/>
      <c r="B175" s="47"/>
      <c r="C175" s="47"/>
      <c r="D175" s="47"/>
      <c r="E175" s="47"/>
      <c r="F175" s="47"/>
      <c r="G175" s="47"/>
      <c r="H175" s="47"/>
      <c r="I175" s="47"/>
      <c r="J175" s="52"/>
      <c r="L175" s="50"/>
      <c r="M175" s="47"/>
      <c r="N175" s="47"/>
      <c r="O175" s="47">
        <v>0.14885215585867201</v>
      </c>
      <c r="P175" s="47">
        <v>-0.33844584745443401</v>
      </c>
      <c r="Q175" s="47">
        <v>0.34641682133347101</v>
      </c>
      <c r="R175" s="47">
        <v>2.1836096136147501E-3</v>
      </c>
      <c r="S175" s="47">
        <v>0.148836138598224</v>
      </c>
      <c r="T175" s="47"/>
      <c r="U175" s="52"/>
      <c r="W175" s="50"/>
      <c r="X175" s="47"/>
      <c r="Y175" s="47"/>
      <c r="Z175" s="47">
        <v>0.73815751561449705</v>
      </c>
      <c r="AA175" s="47">
        <v>-1.6705186054075001</v>
      </c>
      <c r="AB175" s="47">
        <v>1.70918345829511</v>
      </c>
      <c r="AC175" s="47">
        <v>9.0278232837388405E-3</v>
      </c>
      <c r="AD175" s="47">
        <v>0.73810230745129402</v>
      </c>
      <c r="AE175" s="47"/>
      <c r="AF175" s="52"/>
    </row>
    <row r="176" spans="1:32" x14ac:dyDescent="0.3">
      <c r="A176" s="50"/>
      <c r="B176" s="47"/>
      <c r="C176" s="46"/>
      <c r="D176" s="46">
        <f>SQRT(D173*D173+D174*D174+D175*D175)</f>
        <v>0</v>
      </c>
      <c r="E176" s="47"/>
      <c r="F176" s="47"/>
      <c r="G176" s="47"/>
      <c r="H176" s="47"/>
      <c r="I176" s="47"/>
      <c r="J176" s="52"/>
      <c r="L176" s="50"/>
      <c r="M176" s="47"/>
      <c r="N176" s="46"/>
      <c r="O176" s="46">
        <f>SQRT(O173*O173+O174*O174+O175*O175)</f>
        <v>0.25588327118370124</v>
      </c>
      <c r="P176" s="47"/>
      <c r="Q176" s="47"/>
      <c r="R176" s="47"/>
      <c r="S176" s="47"/>
      <c r="T176" s="47"/>
      <c r="U176" s="52"/>
      <c r="W176" s="50"/>
      <c r="X176" s="47"/>
      <c r="Y176" s="46"/>
      <c r="Z176" s="46">
        <f>SQRT(Z173*Z173+Z174*Z174+Z175*Z175)</f>
        <v>1.268593244445398</v>
      </c>
      <c r="AA176" s="47"/>
      <c r="AB176" s="47"/>
      <c r="AC176" s="47"/>
      <c r="AD176" s="47"/>
      <c r="AE176" s="47"/>
      <c r="AF176" s="52"/>
    </row>
    <row r="177" spans="1:32" x14ac:dyDescent="0.3">
      <c r="A177" s="50"/>
      <c r="B177" s="47"/>
      <c r="C177" s="53" t="s">
        <v>31</v>
      </c>
      <c r="D177" s="47"/>
      <c r="E177" s="47"/>
      <c r="F177" s="47"/>
      <c r="G177" s="47"/>
      <c r="H177" s="47"/>
      <c r="I177" s="47"/>
      <c r="J177" s="52"/>
      <c r="L177" s="50"/>
      <c r="M177" s="47"/>
      <c r="N177" s="53" t="s">
        <v>31</v>
      </c>
      <c r="O177" s="47"/>
      <c r="P177" s="47"/>
      <c r="Q177" s="47"/>
      <c r="R177" s="47"/>
      <c r="S177" s="47"/>
      <c r="T177" s="47"/>
      <c r="U177" s="52"/>
      <c r="W177" s="50"/>
      <c r="X177" s="47"/>
      <c r="Y177" s="53" t="s">
        <v>31</v>
      </c>
      <c r="Z177" s="47"/>
      <c r="AA177" s="47"/>
      <c r="AB177" s="47"/>
      <c r="AC177" s="47"/>
      <c r="AD177" s="47"/>
      <c r="AE177" s="47"/>
      <c r="AF177" s="52"/>
    </row>
    <row r="178" spans="1:32" x14ac:dyDescent="0.3">
      <c r="A178" s="11"/>
      <c r="B178" s="8" t="s">
        <v>37</v>
      </c>
      <c r="C178" s="47"/>
      <c r="D178" s="47"/>
      <c r="E178" s="47"/>
      <c r="F178" s="47"/>
      <c r="G178" s="47"/>
      <c r="H178" s="47"/>
      <c r="I178" s="47"/>
      <c r="J178" s="52" t="e">
        <f>(D173-D178)/D173*100</f>
        <v>#DIV/0!</v>
      </c>
      <c r="L178" s="11"/>
      <c r="M178" s="8" t="s">
        <v>37</v>
      </c>
      <c r="N178" s="47"/>
      <c r="O178" s="47">
        <v>0.100041767139426</v>
      </c>
      <c r="P178" s="47">
        <v>-0.23118167868974601</v>
      </c>
      <c r="Q178" s="47">
        <v>0.27191194387373802</v>
      </c>
      <c r="R178" s="47">
        <v>-1.15655424517253E-3</v>
      </c>
      <c r="S178" s="47">
        <v>0.100035081619685</v>
      </c>
      <c r="T178" s="47"/>
      <c r="U178" s="52">
        <f>(O173-O178)/O173*100</f>
        <v>32.656196736858064</v>
      </c>
      <c r="W178" s="11"/>
      <c r="X178" s="8" t="s">
        <v>37</v>
      </c>
      <c r="Y178" s="47"/>
      <c r="Z178" s="47">
        <v>0.58124555407660095</v>
      </c>
      <c r="AA178" s="47">
        <v>-1.4417308823150701</v>
      </c>
      <c r="AB178" s="47">
        <v>1.3952397498150899</v>
      </c>
      <c r="AC178" s="47">
        <v>-7.0854039601950997E-2</v>
      </c>
      <c r="AD178" s="47">
        <v>0.57691082430987595</v>
      </c>
      <c r="AE178" s="47"/>
      <c r="AF178" s="52">
        <f>(Z173-Z178)/Z173*100</f>
        <v>21.302497569199215</v>
      </c>
    </row>
    <row r="179" spans="1:32" x14ac:dyDescent="0.3">
      <c r="A179" s="11"/>
      <c r="B179" s="8"/>
      <c r="C179" s="47"/>
      <c r="D179" s="47"/>
      <c r="E179" s="47"/>
      <c r="F179" s="47"/>
      <c r="G179" s="47"/>
      <c r="H179" s="47"/>
      <c r="I179" s="47"/>
      <c r="J179" s="52" t="e">
        <f t="shared" ref="J179:J181" si="60">(D174-D179)/D174*100</f>
        <v>#DIV/0!</v>
      </c>
      <c r="L179" s="11"/>
      <c r="M179" s="8"/>
      <c r="N179" s="47"/>
      <c r="O179" s="47">
        <v>9.6755208984470195E-2</v>
      </c>
      <c r="P179" s="47">
        <v>-0.22744461618391901</v>
      </c>
      <c r="Q179" s="47">
        <v>0.268888130048758</v>
      </c>
      <c r="R179" s="47">
        <v>-7.8118434711135602E-3</v>
      </c>
      <c r="S179" s="47">
        <v>9.6439336202668396E-2</v>
      </c>
      <c r="T179" s="47"/>
      <c r="U179" s="52">
        <f t="shared" ref="U179:U181" si="61">(O174-O179)/O174*100</f>
        <v>33.628126188445897</v>
      </c>
      <c r="W179" s="11"/>
      <c r="X179" s="8"/>
      <c r="Y179" s="47"/>
      <c r="Z179" s="47">
        <v>0.499201179128691</v>
      </c>
      <c r="AA179" s="47">
        <v>-1.2790243961599701</v>
      </c>
      <c r="AB179" s="47">
        <v>1.2739927952955299</v>
      </c>
      <c r="AC179" s="47">
        <v>-1.71618769997945E-2</v>
      </c>
      <c r="AD179" s="47">
        <v>0.49890609058350699</v>
      </c>
      <c r="AE179" s="47"/>
      <c r="AF179" s="52">
        <f t="shared" ref="AF179:AF181" si="62">(Z174-Z179)/Z174*100</f>
        <v>30.703186401819249</v>
      </c>
    </row>
    <row r="180" spans="1:32" x14ac:dyDescent="0.3">
      <c r="A180" s="11"/>
      <c r="B180" s="8"/>
      <c r="C180" s="47"/>
      <c r="D180" s="47"/>
      <c r="E180" s="47"/>
      <c r="F180" s="47"/>
      <c r="G180" s="47"/>
      <c r="H180" s="47"/>
      <c r="I180" s="47"/>
      <c r="J180" s="52" t="e">
        <f t="shared" si="60"/>
        <v>#DIV/0!</v>
      </c>
      <c r="L180" s="11"/>
      <c r="M180" s="8"/>
      <c r="N180" s="47"/>
      <c r="O180" s="47">
        <v>9.9508441875928305E-2</v>
      </c>
      <c r="P180" s="47">
        <v>-0.28726627221126499</v>
      </c>
      <c r="Q180" s="47">
        <v>0.272452884841624</v>
      </c>
      <c r="R180" s="47">
        <v>-2.7357267464141698E-2</v>
      </c>
      <c r="S180" s="47">
        <v>9.5673977242876407E-2</v>
      </c>
      <c r="T180" s="47"/>
      <c r="U180" s="52">
        <f t="shared" si="61"/>
        <v>33.149478889370734</v>
      </c>
      <c r="W180" s="11"/>
      <c r="X180" s="8"/>
      <c r="Y180" s="47"/>
      <c r="Z180" s="47">
        <v>0.54517702195324802</v>
      </c>
      <c r="AA180" s="47">
        <v>-1.7309414522984901</v>
      </c>
      <c r="AB180" s="47">
        <v>1.12527637516545</v>
      </c>
      <c r="AC180" s="47">
        <v>-0.242233317309345</v>
      </c>
      <c r="AD180" s="47">
        <v>0.48840659828786298</v>
      </c>
      <c r="AE180" s="47"/>
      <c r="AF180" s="52">
        <f t="shared" si="62"/>
        <v>26.143538415455641</v>
      </c>
    </row>
    <row r="181" spans="1:32" ht="14.5" thickBot="1" x14ac:dyDescent="0.35">
      <c r="A181" s="14"/>
      <c r="B181" s="15"/>
      <c r="C181" s="56"/>
      <c r="D181" s="57">
        <f>SQRT(D178*D178+D179*D179+D180*D180)</f>
        <v>0</v>
      </c>
      <c r="E181" s="56"/>
      <c r="F181" s="56"/>
      <c r="G181" s="56"/>
      <c r="H181" s="56"/>
      <c r="I181" s="56"/>
      <c r="J181" s="58" t="e">
        <f t="shared" si="60"/>
        <v>#DIV/0!</v>
      </c>
      <c r="L181" s="14"/>
      <c r="M181" s="15"/>
      <c r="N181" s="56"/>
      <c r="O181" s="57">
        <f>SQRT(O178*O178+O179*O179+O180*O180)</f>
        <v>0.17109019738892886</v>
      </c>
      <c r="P181" s="56"/>
      <c r="Q181" s="56"/>
      <c r="R181" s="56"/>
      <c r="S181" s="56"/>
      <c r="T181" s="56"/>
      <c r="U181" s="58">
        <f t="shared" si="61"/>
        <v>33.137404177508174</v>
      </c>
      <c r="W181" s="14"/>
      <c r="X181" s="15"/>
      <c r="Y181" s="56"/>
      <c r="Z181" s="57">
        <f>SQRT(Z178*Z178+Z179*Z179+Z180*Z180)</f>
        <v>0.94035429314865282</v>
      </c>
      <c r="AA181" s="56"/>
      <c r="AB181" s="56"/>
      <c r="AC181" s="56"/>
      <c r="AD181" s="56"/>
      <c r="AE181" s="56"/>
      <c r="AF181" s="58">
        <f t="shared" si="62"/>
        <v>25.874247142175527</v>
      </c>
    </row>
    <row r="182" spans="1:32" ht="14.5" thickBot="1" x14ac:dyDescent="0.35"/>
    <row r="183" spans="1:32" x14ac:dyDescent="0.3">
      <c r="A183" s="40" t="s">
        <v>22</v>
      </c>
      <c r="B183" s="43">
        <v>998</v>
      </c>
      <c r="C183" s="42" t="s">
        <v>28</v>
      </c>
      <c r="D183" s="42" t="s">
        <v>9</v>
      </c>
      <c r="E183" s="42" t="s">
        <v>13</v>
      </c>
      <c r="F183" s="42" t="s">
        <v>12</v>
      </c>
      <c r="G183" s="42" t="s">
        <v>11</v>
      </c>
      <c r="H183" s="42" t="s">
        <v>10</v>
      </c>
      <c r="I183" s="43"/>
      <c r="J183" s="44"/>
      <c r="L183" s="40" t="s">
        <v>22</v>
      </c>
      <c r="M183" s="43">
        <v>1000</v>
      </c>
      <c r="N183" s="42" t="s">
        <v>28</v>
      </c>
      <c r="O183" s="42" t="s">
        <v>9</v>
      </c>
      <c r="P183" s="42" t="s">
        <v>13</v>
      </c>
      <c r="Q183" s="42" t="s">
        <v>12</v>
      </c>
      <c r="R183" s="42" t="s">
        <v>11</v>
      </c>
      <c r="S183" s="42" t="s">
        <v>10</v>
      </c>
      <c r="T183" s="43"/>
      <c r="U183" s="44"/>
      <c r="W183" s="40" t="s">
        <v>22</v>
      </c>
      <c r="X183" s="43">
        <v>1000</v>
      </c>
      <c r="Y183" s="42" t="s">
        <v>28</v>
      </c>
      <c r="Z183" s="42" t="s">
        <v>9</v>
      </c>
      <c r="AA183" s="42" t="s">
        <v>13</v>
      </c>
      <c r="AB183" s="42" t="s">
        <v>12</v>
      </c>
      <c r="AC183" s="42" t="s">
        <v>11</v>
      </c>
      <c r="AD183" s="42" t="s">
        <v>10</v>
      </c>
      <c r="AE183" s="43"/>
      <c r="AF183" s="44"/>
    </row>
    <row r="184" spans="1:32" x14ac:dyDescent="0.3">
      <c r="A184" s="45" t="s">
        <v>8</v>
      </c>
      <c r="B184" s="46">
        <v>11</v>
      </c>
      <c r="C184" s="47" t="s">
        <v>33</v>
      </c>
      <c r="D184" s="47"/>
      <c r="E184" s="47"/>
      <c r="F184" s="48"/>
      <c r="G184" s="47"/>
      <c r="H184" s="47"/>
      <c r="I184" s="47"/>
      <c r="J184" s="49"/>
      <c r="L184" s="45" t="s">
        <v>8</v>
      </c>
      <c r="M184" s="46">
        <v>11</v>
      </c>
      <c r="N184" s="47" t="s">
        <v>33</v>
      </c>
      <c r="O184" s="47">
        <v>9.7269567966372407E-3</v>
      </c>
      <c r="P184" s="47">
        <v>-2.6825222531987099E-2</v>
      </c>
      <c r="Q184" s="48">
        <v>2.4840647902650202E-2</v>
      </c>
      <c r="R184" s="48">
        <v>1.10268144851576E-5</v>
      </c>
      <c r="S184" s="47">
        <v>9.7269505464461902E-3</v>
      </c>
      <c r="T184" s="47"/>
      <c r="U184" s="49"/>
      <c r="W184" s="45" t="s">
        <v>8</v>
      </c>
      <c r="X184" s="46">
        <v>11</v>
      </c>
      <c r="Y184" s="47" t="s">
        <v>33</v>
      </c>
      <c r="Z184" s="47">
        <v>4.8394715138675097E-2</v>
      </c>
      <c r="AA184" s="47">
        <v>-0.13292042455606301</v>
      </c>
      <c r="AB184" s="48">
        <v>0.123155088941116</v>
      </c>
      <c r="AC184" s="48">
        <v>3.8929290461431599E-5</v>
      </c>
      <c r="AD184" s="47">
        <v>4.8394699481078003E-2</v>
      </c>
      <c r="AE184" s="47"/>
      <c r="AF184" s="49"/>
    </row>
    <row r="185" spans="1:32" x14ac:dyDescent="0.3">
      <c r="A185" s="45" t="s">
        <v>6</v>
      </c>
      <c r="B185" s="46">
        <v>1E-4</v>
      </c>
      <c r="C185" s="47"/>
      <c r="D185" s="47"/>
      <c r="E185" s="47"/>
      <c r="F185" s="47"/>
      <c r="G185" s="47"/>
      <c r="H185" s="47"/>
      <c r="I185" s="47"/>
      <c r="J185" s="49"/>
      <c r="L185" s="45" t="s">
        <v>6</v>
      </c>
      <c r="M185" s="46">
        <v>1E-4</v>
      </c>
      <c r="N185" s="47"/>
      <c r="O185" s="47">
        <v>9.9503812369821903E-3</v>
      </c>
      <c r="P185" s="47">
        <v>-2.48994822339682E-2</v>
      </c>
      <c r="Q185" s="47">
        <v>3.4785479029012897E-2</v>
      </c>
      <c r="R185" s="47">
        <v>6.9453984365906599E-4</v>
      </c>
      <c r="S185" s="47">
        <v>9.9261120871596692E-3</v>
      </c>
      <c r="T185" s="47"/>
      <c r="U185" s="49"/>
      <c r="W185" s="45" t="s">
        <v>6</v>
      </c>
      <c r="X185" s="46">
        <v>1E-3</v>
      </c>
      <c r="Y185" s="47"/>
      <c r="Z185" s="47">
        <v>4.9444630911302398E-2</v>
      </c>
      <c r="AA185" s="47">
        <v>-0.123531960252951</v>
      </c>
      <c r="AB185" s="47">
        <v>0.17138451699701501</v>
      </c>
      <c r="AC185" s="47">
        <v>3.42678965012988E-3</v>
      </c>
      <c r="AD185" s="47">
        <v>4.9325740122665003E-2</v>
      </c>
      <c r="AE185" s="47"/>
      <c r="AF185" s="49"/>
    </row>
    <row r="186" spans="1:32" x14ac:dyDescent="0.3">
      <c r="A186" s="45" t="s">
        <v>7</v>
      </c>
      <c r="B186" s="46">
        <v>0.01</v>
      </c>
      <c r="C186" s="47"/>
      <c r="D186" s="47"/>
      <c r="E186" s="47"/>
      <c r="F186" s="47"/>
      <c r="G186" s="48"/>
      <c r="H186" s="47"/>
      <c r="I186" s="47"/>
      <c r="J186" s="49"/>
      <c r="L186" s="45" t="s">
        <v>7</v>
      </c>
      <c r="M186" s="46">
        <v>0.01</v>
      </c>
      <c r="N186" s="47"/>
      <c r="O186" s="47">
        <v>9.8187581916668494E-3</v>
      </c>
      <c r="P186" s="47">
        <v>-3.0302034329882401E-2</v>
      </c>
      <c r="Q186" s="47">
        <v>2.3643021501565501E-2</v>
      </c>
      <c r="R186" s="48">
        <v>-5.2435941292941696E-4</v>
      </c>
      <c r="S186" s="47">
        <v>9.8047467908405107E-3</v>
      </c>
      <c r="T186" s="47"/>
      <c r="U186" s="49"/>
      <c r="W186" s="45" t="s">
        <v>7</v>
      </c>
      <c r="X186" s="46">
        <v>0.05</v>
      </c>
      <c r="Y186" s="47"/>
      <c r="Z186" s="47">
        <v>4.88336921583424E-2</v>
      </c>
      <c r="AA186" s="47">
        <v>-0.149299279157521</v>
      </c>
      <c r="AB186" s="47">
        <v>0.117354619339017</v>
      </c>
      <c r="AC186" s="48">
        <v>-2.6002906941764402E-3</v>
      </c>
      <c r="AD186" s="47">
        <v>4.8764413029601203E-2</v>
      </c>
      <c r="AE186" s="47"/>
      <c r="AF186" s="49"/>
    </row>
    <row r="187" spans="1:32" ht="14.5" x14ac:dyDescent="0.3">
      <c r="A187" s="50"/>
      <c r="B187" s="47"/>
      <c r="C187" s="46"/>
      <c r="D187" s="46">
        <f>SQRT(D184*D184+D185*D185+D186*D186)</f>
        <v>0</v>
      </c>
      <c r="E187" s="46"/>
      <c r="F187" s="46"/>
      <c r="G187" s="47"/>
      <c r="H187" s="47"/>
      <c r="I187" s="47"/>
      <c r="J187" s="123" t="s">
        <v>20</v>
      </c>
      <c r="L187" s="50"/>
      <c r="M187" s="47"/>
      <c r="N187" s="46"/>
      <c r="O187" s="46">
        <f>SQRT(O184*O184+O185*O185+O186*O186)</f>
        <v>1.7030319659693986E-2</v>
      </c>
      <c r="P187" s="46"/>
      <c r="Q187" s="46"/>
      <c r="R187" s="47"/>
      <c r="S187" s="47"/>
      <c r="T187" s="47"/>
      <c r="U187" s="123" t="s">
        <v>20</v>
      </c>
      <c r="W187" s="50"/>
      <c r="X187" s="47"/>
      <c r="Y187" s="46"/>
      <c r="Z187" s="46">
        <f>SQRT(Z184*Z184+Z185*Z185+Z186*Z186)</f>
        <v>8.468500144136612E-2</v>
      </c>
      <c r="AA187" s="46"/>
      <c r="AB187" s="46"/>
      <c r="AC187" s="47"/>
      <c r="AD187" s="47"/>
      <c r="AE187" s="47"/>
      <c r="AF187" s="123" t="s">
        <v>20</v>
      </c>
    </row>
    <row r="188" spans="1:32" x14ac:dyDescent="0.3">
      <c r="A188" s="50"/>
      <c r="B188" s="47"/>
      <c r="C188" s="53" t="s">
        <v>29</v>
      </c>
      <c r="D188" s="53"/>
      <c r="E188" s="53"/>
      <c r="F188" s="53"/>
      <c r="G188" s="53"/>
      <c r="H188" s="53"/>
      <c r="I188" s="47"/>
      <c r="J188" s="54" t="s">
        <v>1</v>
      </c>
      <c r="L188" s="50"/>
      <c r="M188" s="47"/>
      <c r="N188" s="53" t="s">
        <v>29</v>
      </c>
      <c r="O188" s="53"/>
      <c r="P188" s="53"/>
      <c r="Q188" s="53"/>
      <c r="R188" s="53"/>
      <c r="S188" s="53"/>
      <c r="T188" s="47"/>
      <c r="U188" s="54" t="s">
        <v>1</v>
      </c>
      <c r="W188" s="50"/>
      <c r="X188" s="47"/>
      <c r="Y188" s="53" t="s">
        <v>29</v>
      </c>
      <c r="Z188" s="53"/>
      <c r="AA188" s="53"/>
      <c r="AB188" s="53"/>
      <c r="AC188" s="53"/>
      <c r="AD188" s="53"/>
      <c r="AE188" s="47"/>
      <c r="AF188" s="54" t="s">
        <v>1</v>
      </c>
    </row>
    <row r="189" spans="1:32" x14ac:dyDescent="0.3">
      <c r="A189" s="50"/>
      <c r="B189" s="47"/>
      <c r="C189" s="47" t="s">
        <v>34</v>
      </c>
      <c r="D189" s="47"/>
      <c r="E189" s="47"/>
      <c r="F189" s="48"/>
      <c r="G189" s="47"/>
      <c r="H189" s="47"/>
      <c r="I189" s="47"/>
      <c r="J189" s="52" t="e">
        <f>(D184-D189)/D184*100</f>
        <v>#DIV/0!</v>
      </c>
      <c r="L189" s="50"/>
      <c r="M189" s="47"/>
      <c r="N189" s="47" t="s">
        <v>34</v>
      </c>
      <c r="O189" s="47">
        <v>7.74816395264192E-3</v>
      </c>
      <c r="P189" s="47">
        <v>-2.1752136830042901E-2</v>
      </c>
      <c r="Q189" s="48">
        <v>2.3881031175990702E-2</v>
      </c>
      <c r="R189" s="48">
        <v>-1.6168751647283899E-5</v>
      </c>
      <c r="S189" s="47">
        <v>7.7481470822700496E-3</v>
      </c>
      <c r="T189" s="47"/>
      <c r="U189" s="52">
        <f>(O184-O189)/O184*100</f>
        <v>20.343390901863778</v>
      </c>
      <c r="W189" s="50"/>
      <c r="X189" s="47"/>
      <c r="Y189" s="47" t="s">
        <v>34</v>
      </c>
      <c r="Z189" s="47">
        <v>3.8409350774214701E-2</v>
      </c>
      <c r="AA189" s="47">
        <v>-0.107299966123443</v>
      </c>
      <c r="AB189" s="48">
        <v>0.11833663792424599</v>
      </c>
      <c r="AC189" s="48">
        <v>1.47808083278712E-4</v>
      </c>
      <c r="AD189" s="47">
        <v>3.8409066373282001E-2</v>
      </c>
      <c r="AE189" s="47"/>
      <c r="AF189" s="52">
        <f>(Z184-Z189)/Z184*100</f>
        <v>20.633171072186965</v>
      </c>
    </row>
    <row r="190" spans="1:32" x14ac:dyDescent="0.3">
      <c r="A190" s="50"/>
      <c r="B190" s="47"/>
      <c r="C190" s="47"/>
      <c r="D190" s="47"/>
      <c r="E190" s="47"/>
      <c r="F190" s="48"/>
      <c r="G190" s="47"/>
      <c r="H190" s="47"/>
      <c r="I190" s="47"/>
      <c r="J190" s="52" t="e">
        <f t="shared" ref="J190:J192" si="63">(D185-D190)/D185*100</f>
        <v>#DIV/0!</v>
      </c>
      <c r="L190" s="50"/>
      <c r="M190" s="47"/>
      <c r="N190" s="47"/>
      <c r="O190" s="47">
        <v>8.7412858145269803E-3</v>
      </c>
      <c r="P190" s="47">
        <v>-2.3719883417952999E-2</v>
      </c>
      <c r="Q190" s="48">
        <v>2.52170512134328E-2</v>
      </c>
      <c r="R190" s="47">
        <v>6.8194217464183002E-4</v>
      </c>
      <c r="S190" s="47">
        <v>8.71464471804188E-3</v>
      </c>
      <c r="T190" s="47"/>
      <c r="U190" s="52">
        <f t="shared" ref="U190:U192" si="64">(O185-O190)/O185*100</f>
        <v>12.151247210121081</v>
      </c>
      <c r="W190" s="50"/>
      <c r="X190" s="47"/>
      <c r="Y190" s="47"/>
      <c r="Z190" s="47">
        <v>4.3077320498204202E-2</v>
      </c>
      <c r="AA190" s="47">
        <v>-0.11532873966513001</v>
      </c>
      <c r="AB190" s="48">
        <v>0.123265490929983</v>
      </c>
      <c r="AC190" s="47">
        <v>3.3068232831202E-3</v>
      </c>
      <c r="AD190" s="47">
        <v>4.2950209092380599E-2</v>
      </c>
      <c r="AE190" s="47"/>
      <c r="AF190" s="52">
        <f t="shared" ref="AF190:AF192" si="65">(Z185-Z190)/Z185*100</f>
        <v>12.877657888720758</v>
      </c>
    </row>
    <row r="191" spans="1:32" x14ac:dyDescent="0.3">
      <c r="A191" s="50"/>
      <c r="B191" s="47"/>
      <c r="C191" s="47"/>
      <c r="D191" s="47"/>
      <c r="E191" s="47"/>
      <c r="F191" s="48"/>
      <c r="G191" s="47"/>
      <c r="H191" s="47"/>
      <c r="I191" s="47"/>
      <c r="J191" s="52" t="e">
        <f t="shared" si="63"/>
        <v>#DIV/0!</v>
      </c>
      <c r="L191" s="50"/>
      <c r="M191" s="47"/>
      <c r="N191" s="47"/>
      <c r="O191" s="47">
        <v>8.2763423044226996E-3</v>
      </c>
      <c r="P191" s="47">
        <v>-2.64041577712485E-2</v>
      </c>
      <c r="Q191" s="48">
        <v>2.35425368317119E-2</v>
      </c>
      <c r="R191" s="47">
        <v>-4.2148749511400401E-4</v>
      </c>
      <c r="S191" s="47">
        <v>8.2656028353314502E-3</v>
      </c>
      <c r="T191" s="47"/>
      <c r="U191" s="52">
        <f t="shared" si="64"/>
        <v>15.708869259589198</v>
      </c>
      <c r="W191" s="50"/>
      <c r="X191" s="47"/>
      <c r="Y191" s="47"/>
      <c r="Z191" s="47">
        <v>4.1040397279389199E-2</v>
      </c>
      <c r="AA191" s="47">
        <v>-0.12999172918565599</v>
      </c>
      <c r="AB191" s="48">
        <v>0.116447517447065</v>
      </c>
      <c r="AC191" s="47">
        <v>-2.1223086647528199E-3</v>
      </c>
      <c r="AD191" s="47">
        <v>4.0985485415956903E-2</v>
      </c>
      <c r="AE191" s="47"/>
      <c r="AF191" s="52">
        <f t="shared" si="65"/>
        <v>15.958848357571609</v>
      </c>
    </row>
    <row r="192" spans="1:32" x14ac:dyDescent="0.3">
      <c r="A192" s="50"/>
      <c r="B192" s="47"/>
      <c r="C192" s="53"/>
      <c r="D192" s="46">
        <f>SQRT(D189*D189+D190*D190+D191*D191)</f>
        <v>0</v>
      </c>
      <c r="E192" s="47"/>
      <c r="F192" s="47"/>
      <c r="G192" s="47"/>
      <c r="H192" s="47"/>
      <c r="I192" s="47"/>
      <c r="J192" s="52" t="e">
        <f t="shared" si="63"/>
        <v>#DIV/0!</v>
      </c>
      <c r="L192" s="50"/>
      <c r="M192" s="47"/>
      <c r="N192" s="53"/>
      <c r="O192" s="46">
        <f>SQRT(O189*O189+O190*O190+O191*O191)</f>
        <v>1.4315794224151419E-2</v>
      </c>
      <c r="P192" s="47"/>
      <c r="Q192" s="47"/>
      <c r="R192" s="47"/>
      <c r="S192" s="47"/>
      <c r="T192" s="47"/>
      <c r="U192" s="52">
        <f t="shared" si="64"/>
        <v>15.939368665915829</v>
      </c>
      <c r="W192" s="50"/>
      <c r="X192" s="47"/>
      <c r="Y192" s="53"/>
      <c r="Z192" s="46">
        <f>SQRT(Z189*Z189+Z190*Z190+Z191*Z191)</f>
        <v>7.0818415522036132E-2</v>
      </c>
      <c r="AA192" s="47"/>
      <c r="AB192" s="47"/>
      <c r="AC192" s="47"/>
      <c r="AD192" s="47"/>
      <c r="AE192" s="47"/>
      <c r="AF192" s="52">
        <f t="shared" si="65"/>
        <v>16.374311487649774</v>
      </c>
    </row>
    <row r="193" spans="1:32" x14ac:dyDescent="0.3">
      <c r="A193" s="50"/>
      <c r="B193" s="47"/>
      <c r="C193" s="53" t="s">
        <v>32</v>
      </c>
      <c r="D193" s="53"/>
      <c r="E193" s="53"/>
      <c r="F193" s="53"/>
      <c r="G193" s="53"/>
      <c r="H193" s="53"/>
      <c r="I193" s="47"/>
      <c r="J193" s="54" t="s">
        <v>1</v>
      </c>
      <c r="L193" s="50"/>
      <c r="M193" s="47"/>
      <c r="N193" s="53" t="s">
        <v>32</v>
      </c>
      <c r="O193" s="53"/>
      <c r="P193" s="53"/>
      <c r="Q193" s="53"/>
      <c r="R193" s="53"/>
      <c r="S193" s="53"/>
      <c r="T193" s="47"/>
      <c r="U193" s="54" t="s">
        <v>1</v>
      </c>
      <c r="W193" s="50"/>
      <c r="X193" s="47"/>
      <c r="Y193" s="53" t="s">
        <v>32</v>
      </c>
      <c r="Z193" s="53"/>
      <c r="AA193" s="53"/>
      <c r="AB193" s="53"/>
      <c r="AC193" s="53"/>
      <c r="AD193" s="53"/>
      <c r="AE193" s="47"/>
      <c r="AF193" s="54" t="s">
        <v>1</v>
      </c>
    </row>
    <row r="194" spans="1:32" x14ac:dyDescent="0.3">
      <c r="A194" s="50"/>
      <c r="B194" s="47"/>
      <c r="C194" s="47" t="s">
        <v>35</v>
      </c>
      <c r="D194" s="47"/>
      <c r="E194" s="47"/>
      <c r="F194" s="48"/>
      <c r="G194" s="47"/>
      <c r="H194" s="47"/>
      <c r="I194" s="47"/>
      <c r="J194" s="52" t="e">
        <f>-(D189-D194)/D194*100</f>
        <v>#DIV/0!</v>
      </c>
      <c r="L194" s="50"/>
      <c r="M194" s="47"/>
      <c r="N194" s="47" t="s">
        <v>35</v>
      </c>
      <c r="O194" s="47">
        <v>9.7289778562785808E-3</v>
      </c>
      <c r="P194" s="47">
        <v>-2.6835412856093099E-2</v>
      </c>
      <c r="Q194" s="48">
        <v>2.4849499043298001E-2</v>
      </c>
      <c r="R194" s="48">
        <v>1.11640438234665E-5</v>
      </c>
      <c r="S194" s="47">
        <v>9.7289714508823795E-3</v>
      </c>
      <c r="T194" s="47"/>
      <c r="U194" s="52">
        <f>-(O189-O194)/O194*100</f>
        <v>20.359938452921298</v>
      </c>
      <c r="W194" s="50"/>
      <c r="X194" s="47"/>
      <c r="Y194" s="47" t="s">
        <v>35</v>
      </c>
      <c r="Z194" s="47">
        <v>4.8644889281392899E-2</v>
      </c>
      <c r="AA194" s="47">
        <v>-0.134177064280465</v>
      </c>
      <c r="AB194" s="48">
        <v>0.12424749521649001</v>
      </c>
      <c r="AC194" s="48">
        <v>5.5820219117331299E-5</v>
      </c>
      <c r="AD194" s="47">
        <v>4.8644857254411901E-2</v>
      </c>
      <c r="AE194" s="47"/>
      <c r="AF194" s="52">
        <f>-(Z189-Z194)/Z194*100</f>
        <v>21.041344030961508</v>
      </c>
    </row>
    <row r="195" spans="1:32" x14ac:dyDescent="0.3">
      <c r="A195" s="50"/>
      <c r="B195" s="47"/>
      <c r="C195" s="47"/>
      <c r="D195" s="47"/>
      <c r="E195" s="47"/>
      <c r="F195" s="48"/>
      <c r="G195" s="47"/>
      <c r="H195" s="47"/>
      <c r="I195" s="47"/>
      <c r="J195" s="52" t="e">
        <f t="shared" ref="J195:J197" si="66">-(D190-D195)/D195*100</f>
        <v>#DIV/0!</v>
      </c>
      <c r="L195" s="50"/>
      <c r="M195" s="47"/>
      <c r="N195" s="47"/>
      <c r="O195" s="47">
        <v>9.9529800810732299E-3</v>
      </c>
      <c r="P195" s="47">
        <v>-2.4907626215012101E-2</v>
      </c>
      <c r="Q195" s="48">
        <v>3.4807163890125198E-2</v>
      </c>
      <c r="R195" s="47">
        <v>6.94929953717737E-4</v>
      </c>
      <c r="S195" s="47">
        <v>9.9286899867840703E-3</v>
      </c>
      <c r="T195" s="47"/>
      <c r="U195" s="52">
        <f t="shared" ref="U195:U197" si="67">-(O190-O195)/O195*100</f>
        <v>12.174185587394371</v>
      </c>
      <c r="W195" s="50"/>
      <c r="X195" s="47"/>
      <c r="Y195" s="47"/>
      <c r="Z195" s="47">
        <v>4.9764900405366103E-2</v>
      </c>
      <c r="AA195" s="47">
        <v>-0.124538131075061</v>
      </c>
      <c r="AB195" s="48">
        <v>0.17403581945062599</v>
      </c>
      <c r="AC195" s="47">
        <v>3.4746497685886899E-3</v>
      </c>
      <c r="AD195" s="47">
        <v>4.9643449933920399E-2</v>
      </c>
      <c r="AE195" s="47"/>
      <c r="AF195" s="52">
        <f t="shared" ref="AF195:AF197" si="68">-(Z190-Z195)/Z195*100</f>
        <v>13.43834681208522</v>
      </c>
    </row>
    <row r="196" spans="1:32" x14ac:dyDescent="0.3">
      <c r="A196" s="50"/>
      <c r="B196" s="47"/>
      <c r="C196" s="47"/>
      <c r="D196" s="47"/>
      <c r="E196" s="47"/>
      <c r="F196" s="48"/>
      <c r="G196" s="48"/>
      <c r="H196" s="47"/>
      <c r="I196" s="47"/>
      <c r="J196" s="52" t="e">
        <f t="shared" si="66"/>
        <v>#DIV/0!</v>
      </c>
      <c r="L196" s="50"/>
      <c r="M196" s="47"/>
      <c r="N196" s="47"/>
      <c r="O196" s="47">
        <v>9.8209519957429704E-3</v>
      </c>
      <c r="P196" s="47">
        <v>-3.0320887282995299E-2</v>
      </c>
      <c r="Q196" s="48">
        <v>2.3650274633125499E-2</v>
      </c>
      <c r="R196" s="48">
        <v>-5.2454230454834999E-4</v>
      </c>
      <c r="S196" s="47">
        <v>9.8069339486623799E-3</v>
      </c>
      <c r="T196" s="47"/>
      <c r="U196" s="52">
        <f t="shared" si="67"/>
        <v>15.727698210823181</v>
      </c>
      <c r="W196" s="50"/>
      <c r="X196" s="47"/>
      <c r="Y196" s="47"/>
      <c r="Z196" s="47">
        <v>4.9104759978714801E-2</v>
      </c>
      <c r="AA196" s="47">
        <v>-0.15160443641497701</v>
      </c>
      <c r="AB196" s="48">
        <v>0.118251373165628</v>
      </c>
      <c r="AC196" s="48">
        <v>-2.6227115227417499E-3</v>
      </c>
      <c r="AD196" s="47">
        <v>4.9034669743311901E-2</v>
      </c>
      <c r="AE196" s="47"/>
      <c r="AF196" s="52">
        <f t="shared" si="68"/>
        <v>16.422771851081691</v>
      </c>
    </row>
    <row r="197" spans="1:32" x14ac:dyDescent="0.3">
      <c r="A197" s="50"/>
      <c r="B197" s="47"/>
      <c r="C197" s="53"/>
      <c r="D197" s="46">
        <f>SQRT(D194*D194+D195*D195+D196*D196)</f>
        <v>0</v>
      </c>
      <c r="E197" s="47"/>
      <c r="F197" s="47"/>
      <c r="G197" s="47"/>
      <c r="H197" s="47"/>
      <c r="I197" s="47"/>
      <c r="J197" s="52" t="e">
        <f t="shared" si="66"/>
        <v>#DIV/0!</v>
      </c>
      <c r="L197" s="50"/>
      <c r="M197" s="47"/>
      <c r="N197" s="53"/>
      <c r="O197" s="46">
        <f>SQRT(O194*O194+O195*O195+O196*O196)</f>
        <v>1.7034257269540321E-2</v>
      </c>
      <c r="P197" s="47"/>
      <c r="Q197" s="47"/>
      <c r="R197" s="47"/>
      <c r="S197" s="47"/>
      <c r="T197" s="47"/>
      <c r="U197" s="52">
        <f t="shared" si="67"/>
        <v>15.958799978029573</v>
      </c>
      <c r="W197" s="50"/>
      <c r="X197" s="47"/>
      <c r="Y197" s="53"/>
      <c r="Z197" s="46">
        <f>SQRT(Z194*Z194+Z195*Z195+Z196*Z196)</f>
        <v>8.5171286347701547E-2</v>
      </c>
      <c r="AA197" s="47"/>
      <c r="AB197" s="47"/>
      <c r="AC197" s="47"/>
      <c r="AD197" s="47"/>
      <c r="AE197" s="47"/>
      <c r="AF197" s="52">
        <f t="shared" si="68"/>
        <v>16.851771813180726</v>
      </c>
    </row>
    <row r="198" spans="1:32" x14ac:dyDescent="0.3">
      <c r="A198" s="50"/>
      <c r="B198" s="47"/>
      <c r="C198" s="53" t="s">
        <v>30</v>
      </c>
      <c r="D198" s="47"/>
      <c r="E198" s="47"/>
      <c r="F198" s="47"/>
      <c r="G198" s="47"/>
      <c r="H198" s="47"/>
      <c r="I198" s="47"/>
      <c r="J198" s="49"/>
      <c r="L198" s="50"/>
      <c r="M198" s="47"/>
      <c r="N198" s="53" t="s">
        <v>30</v>
      </c>
      <c r="O198" s="47"/>
      <c r="P198" s="47"/>
      <c r="Q198" s="47"/>
      <c r="R198" s="47"/>
      <c r="S198" s="47"/>
      <c r="T198" s="47"/>
      <c r="U198" s="49"/>
      <c r="W198" s="50"/>
      <c r="X198" s="47"/>
      <c r="Y198" s="53" t="s">
        <v>30</v>
      </c>
      <c r="Z198" s="47"/>
      <c r="AA198" s="47"/>
      <c r="AB198" s="47"/>
      <c r="AC198" s="47"/>
      <c r="AD198" s="47"/>
      <c r="AE198" s="47"/>
      <c r="AF198" s="49"/>
    </row>
    <row r="199" spans="1:32" x14ac:dyDescent="0.3">
      <c r="A199" s="50"/>
      <c r="B199" s="47" t="s">
        <v>36</v>
      </c>
      <c r="C199" s="47"/>
      <c r="D199" s="47"/>
      <c r="E199" s="47"/>
      <c r="F199" s="48"/>
      <c r="G199" s="47"/>
      <c r="H199" s="47"/>
      <c r="I199" s="47"/>
      <c r="J199" s="52"/>
      <c r="L199" s="50"/>
      <c r="M199" s="47" t="s">
        <v>36</v>
      </c>
      <c r="N199" s="47"/>
      <c r="O199" s="47">
        <v>0.136172876863981</v>
      </c>
      <c r="P199" s="47">
        <v>-0.367588068749719</v>
      </c>
      <c r="Q199" s="48">
        <v>0.43257801441358901</v>
      </c>
      <c r="R199" s="47">
        <v>3.85223566018133E-3</v>
      </c>
      <c r="S199" s="47">
        <v>0.13611837742873401</v>
      </c>
      <c r="T199" s="47"/>
      <c r="U199" s="52"/>
      <c r="W199" s="50"/>
      <c r="X199" s="47" t="s">
        <v>36</v>
      </c>
      <c r="Y199" s="47"/>
      <c r="Z199" s="47">
        <v>0.67805113007193796</v>
      </c>
      <c r="AA199" s="47">
        <v>-1.83796836472278</v>
      </c>
      <c r="AB199" s="48">
        <v>2.1472814862460998</v>
      </c>
      <c r="AC199" s="47">
        <v>4.1634441092760897E-2</v>
      </c>
      <c r="AD199" s="47">
        <v>0.67677168107621399</v>
      </c>
      <c r="AE199" s="47"/>
      <c r="AF199" s="52"/>
    </row>
    <row r="200" spans="1:32" x14ac:dyDescent="0.3">
      <c r="A200" s="50"/>
      <c r="B200" s="47"/>
      <c r="C200" s="47"/>
      <c r="D200" s="47"/>
      <c r="E200" s="47"/>
      <c r="F200" s="48"/>
      <c r="G200" s="47"/>
      <c r="H200" s="47"/>
      <c r="I200" s="47"/>
      <c r="J200" s="52"/>
      <c r="L200" s="50"/>
      <c r="M200" s="47"/>
      <c r="N200" s="47"/>
      <c r="O200" s="47">
        <v>0.13537391468833501</v>
      </c>
      <c r="P200" s="47">
        <v>-0.484865478646621</v>
      </c>
      <c r="Q200" s="48">
        <v>0.29460409033364798</v>
      </c>
      <c r="R200" s="47">
        <v>-1.20365324219414E-3</v>
      </c>
      <c r="S200" s="47">
        <v>0.135368563547513</v>
      </c>
      <c r="T200" s="47"/>
      <c r="U200" s="52"/>
      <c r="W200" s="50"/>
      <c r="X200" s="47"/>
      <c r="Y200" s="47"/>
      <c r="Z200" s="47">
        <v>0.66891253735499401</v>
      </c>
      <c r="AA200" s="47">
        <v>-2.3228758055933301</v>
      </c>
      <c r="AB200" s="48">
        <v>1.47283247721647</v>
      </c>
      <c r="AC200" s="47">
        <v>-4.7580749577590198E-3</v>
      </c>
      <c r="AD200" s="47">
        <v>0.66889561469140502</v>
      </c>
      <c r="AE200" s="47"/>
      <c r="AF200" s="52"/>
    </row>
    <row r="201" spans="1:32" x14ac:dyDescent="0.3">
      <c r="A201" s="50"/>
      <c r="B201" s="47"/>
      <c r="C201" s="47"/>
      <c r="D201" s="47"/>
      <c r="E201" s="47"/>
      <c r="F201" s="47"/>
      <c r="G201" s="47"/>
      <c r="H201" s="47"/>
      <c r="I201" s="47"/>
      <c r="J201" s="52"/>
      <c r="L201" s="50"/>
      <c r="M201" s="47"/>
      <c r="N201" s="47"/>
      <c r="O201" s="47">
        <v>0.13869366706611599</v>
      </c>
      <c r="P201" s="47">
        <v>-0.33789572853634198</v>
      </c>
      <c r="Q201" s="47">
        <v>0.337983956998191</v>
      </c>
      <c r="R201" s="47">
        <v>1.0304909851323301E-3</v>
      </c>
      <c r="S201" s="47">
        <v>0.13868983875027099</v>
      </c>
      <c r="T201" s="47"/>
      <c r="U201" s="52"/>
      <c r="W201" s="50"/>
      <c r="X201" s="47"/>
      <c r="Y201" s="47"/>
      <c r="Z201" s="47">
        <v>0.68635572184901406</v>
      </c>
      <c r="AA201" s="47">
        <v>-1.6920100061610499</v>
      </c>
      <c r="AB201" s="47">
        <v>1.6599486262071199</v>
      </c>
      <c r="AC201" s="47">
        <v>2.5498312076041498E-3</v>
      </c>
      <c r="AD201" s="47">
        <v>0.68635098548460804</v>
      </c>
      <c r="AE201" s="47"/>
      <c r="AF201" s="52"/>
    </row>
    <row r="202" spans="1:32" x14ac:dyDescent="0.3">
      <c r="A202" s="50"/>
      <c r="B202" s="47"/>
      <c r="C202" s="46"/>
      <c r="D202" s="46">
        <f>SQRT(D199*D199+D200*D200+D201*D201)</f>
        <v>0</v>
      </c>
      <c r="E202" s="47"/>
      <c r="F202" s="47"/>
      <c r="G202" s="47"/>
      <c r="H202" s="47"/>
      <c r="I202" s="47"/>
      <c r="J202" s="52"/>
      <c r="L202" s="50"/>
      <c r="M202" s="47"/>
      <c r="N202" s="46"/>
      <c r="O202" s="46">
        <f>SQRT(O199*O199+O200*O200+O201*O201)</f>
        <v>0.23686511447594844</v>
      </c>
      <c r="P202" s="47"/>
      <c r="Q202" s="47"/>
      <c r="R202" s="47"/>
      <c r="S202" s="47"/>
      <c r="T202" s="47"/>
      <c r="U202" s="52"/>
      <c r="W202" s="50"/>
      <c r="X202" s="47"/>
      <c r="Y202" s="46"/>
      <c r="Z202" s="46">
        <f>SQRT(Z199*Z199+Z200*Z200+Z201*Z201)</f>
        <v>1.1740023400902613</v>
      </c>
      <c r="AA202" s="47"/>
      <c r="AB202" s="47"/>
      <c r="AC202" s="47"/>
      <c r="AD202" s="47"/>
      <c r="AE202" s="47"/>
      <c r="AF202" s="52"/>
    </row>
    <row r="203" spans="1:32" x14ac:dyDescent="0.3">
      <c r="A203" s="50"/>
      <c r="B203" s="47"/>
      <c r="C203" s="53" t="s">
        <v>31</v>
      </c>
      <c r="D203" s="47"/>
      <c r="E203" s="47"/>
      <c r="F203" s="47"/>
      <c r="G203" s="47"/>
      <c r="H203" s="47"/>
      <c r="I203" s="47"/>
      <c r="J203" s="52"/>
      <c r="L203" s="50"/>
      <c r="M203" s="47"/>
      <c r="N203" s="53" t="s">
        <v>31</v>
      </c>
      <c r="O203" s="47"/>
      <c r="P203" s="47"/>
      <c r="Q203" s="47"/>
      <c r="R203" s="47"/>
      <c r="S203" s="47"/>
      <c r="T203" s="47"/>
      <c r="U203" s="52"/>
      <c r="W203" s="50"/>
      <c r="X203" s="47"/>
      <c r="Y203" s="53" t="s">
        <v>31</v>
      </c>
      <c r="Z203" s="47"/>
      <c r="AA203" s="47"/>
      <c r="AB203" s="47"/>
      <c r="AC203" s="47"/>
      <c r="AD203" s="47"/>
      <c r="AE203" s="47"/>
      <c r="AF203" s="52"/>
    </row>
    <row r="204" spans="1:32" x14ac:dyDescent="0.3">
      <c r="A204" s="11"/>
      <c r="B204" s="8" t="s">
        <v>37</v>
      </c>
      <c r="C204" s="47"/>
      <c r="D204" s="47"/>
      <c r="E204" s="47"/>
      <c r="F204" s="47"/>
      <c r="G204" s="47"/>
      <c r="H204" s="47"/>
      <c r="I204" s="47"/>
      <c r="J204" s="52" t="e">
        <f>(D199-D204)/D199*100</f>
        <v>#DIV/0!</v>
      </c>
      <c r="L204" s="11"/>
      <c r="M204" s="8" t="s">
        <v>37</v>
      </c>
      <c r="N204" s="47"/>
      <c r="O204" s="47">
        <v>9.0705271350600497E-2</v>
      </c>
      <c r="P204" s="47">
        <v>-0.206464043380748</v>
      </c>
      <c r="Q204" s="47">
        <v>0.23414152311910599</v>
      </c>
      <c r="R204" s="47">
        <v>-1.6184626983325101E-3</v>
      </c>
      <c r="S204" s="47">
        <v>9.0690831009976894E-2</v>
      </c>
      <c r="T204" s="47"/>
      <c r="U204" s="52">
        <f>(O199-O204)/O199*100</f>
        <v>33.389619548683491</v>
      </c>
      <c r="W204" s="11"/>
      <c r="X204" s="8" t="s">
        <v>37</v>
      </c>
      <c r="Y204" s="47"/>
      <c r="Z204" s="47">
        <v>0.53515961732352801</v>
      </c>
      <c r="AA204" s="47">
        <v>-1.28454382049264</v>
      </c>
      <c r="AB204" s="47">
        <v>1.17743062753637</v>
      </c>
      <c r="AC204" s="47">
        <v>-7.4192346536321396E-2</v>
      </c>
      <c r="AD204" s="47">
        <v>0.52999180345482699</v>
      </c>
      <c r="AE204" s="47"/>
      <c r="AF204" s="52">
        <f>(Z199-Z204)/Z199*100</f>
        <v>21.073855113736016</v>
      </c>
    </row>
    <row r="205" spans="1:32" x14ac:dyDescent="0.3">
      <c r="A205" s="11"/>
      <c r="B205" s="8"/>
      <c r="C205" s="47"/>
      <c r="D205" s="47"/>
      <c r="E205" s="47"/>
      <c r="F205" s="47"/>
      <c r="G205" s="47"/>
      <c r="H205" s="47"/>
      <c r="I205" s="47"/>
      <c r="J205" s="52" t="e">
        <f t="shared" ref="J205:J207" si="69">(D200-D205)/D200*100</f>
        <v>#DIV/0!</v>
      </c>
      <c r="L205" s="11"/>
      <c r="M205" s="8"/>
      <c r="N205" s="47"/>
      <c r="O205" s="47">
        <v>8.7099311583424294E-2</v>
      </c>
      <c r="P205" s="47">
        <v>-0.22843957457248801</v>
      </c>
      <c r="Q205" s="47">
        <v>0.25081601839648698</v>
      </c>
      <c r="R205" s="47">
        <v>-8.3227042989762398E-3</v>
      </c>
      <c r="S205" s="47">
        <v>8.6700765114606906E-2</v>
      </c>
      <c r="T205" s="47"/>
      <c r="U205" s="52">
        <f t="shared" ref="U205:U207" si="70">(O200-O205)/O200*100</f>
        <v>35.660195847960118</v>
      </c>
      <c r="W205" s="11"/>
      <c r="X205" s="8"/>
      <c r="Y205" s="47"/>
      <c r="Z205" s="47">
        <v>0.4518920423519</v>
      </c>
      <c r="AA205" s="47">
        <v>-1.3238776819127001</v>
      </c>
      <c r="AB205" s="47">
        <v>1.1542345418899</v>
      </c>
      <c r="AC205" s="47">
        <v>-1.88834322435424E-2</v>
      </c>
      <c r="AD205" s="47">
        <v>0.45149732438595302</v>
      </c>
      <c r="AE205" s="47"/>
      <c r="AF205" s="52">
        <f t="shared" ref="AF205:AF207" si="71">(Z200-Z205)/Z200*100</f>
        <v>32.443777457249325</v>
      </c>
    </row>
    <row r="206" spans="1:32" x14ac:dyDescent="0.3">
      <c r="A206" s="11"/>
      <c r="B206" s="8"/>
      <c r="C206" s="47"/>
      <c r="D206" s="47"/>
      <c r="E206" s="47"/>
      <c r="F206" s="47"/>
      <c r="G206" s="47"/>
      <c r="H206" s="47"/>
      <c r="I206" s="47"/>
      <c r="J206" s="52" t="e">
        <f t="shared" si="69"/>
        <v>#DIV/0!</v>
      </c>
      <c r="L206" s="11"/>
      <c r="M206" s="8"/>
      <c r="N206" s="47"/>
      <c r="O206" s="47">
        <v>8.8463831471440699E-2</v>
      </c>
      <c r="P206" s="47">
        <v>-0.250533854365522</v>
      </c>
      <c r="Q206" s="47">
        <v>0.24273457844888299</v>
      </c>
      <c r="R206" s="47">
        <v>-2.7499750122345099E-2</v>
      </c>
      <c r="S206" s="47">
        <v>8.4080992036345795E-2</v>
      </c>
      <c r="T206" s="47"/>
      <c r="U206" s="52">
        <f t="shared" si="70"/>
        <v>36.216387277964515</v>
      </c>
      <c r="W206" s="11"/>
      <c r="X206" s="8"/>
      <c r="Y206" s="47"/>
      <c r="Z206" s="47">
        <v>0.48989063344756101</v>
      </c>
      <c r="AA206" s="47">
        <v>-1.4496511512078201</v>
      </c>
      <c r="AB206" s="47">
        <v>1.09245921445065</v>
      </c>
      <c r="AC206" s="47">
        <v>-0.23967906365608099</v>
      </c>
      <c r="AD206" s="47">
        <v>0.42725493465213199</v>
      </c>
      <c r="AE206" s="47"/>
      <c r="AF206" s="52">
        <f t="shared" si="71"/>
        <v>28.624382684853884</v>
      </c>
    </row>
    <row r="207" spans="1:32" ht="14.5" thickBot="1" x14ac:dyDescent="0.35">
      <c r="A207" s="14"/>
      <c r="B207" s="15"/>
      <c r="C207" s="56"/>
      <c r="D207" s="57">
        <f>SQRT(D204*D204+D205*D205+D206*D206)</f>
        <v>0</v>
      </c>
      <c r="E207" s="56"/>
      <c r="F207" s="56"/>
      <c r="G207" s="56"/>
      <c r="H207" s="56"/>
      <c r="I207" s="56"/>
      <c r="J207" s="58" t="e">
        <f t="shared" si="69"/>
        <v>#DIV/0!</v>
      </c>
      <c r="L207" s="14"/>
      <c r="M207" s="15"/>
      <c r="N207" s="56"/>
      <c r="O207" s="57">
        <f>SQRT(O204*O204+O205*O205+O206*O206)</f>
        <v>0.15375170180424005</v>
      </c>
      <c r="P207" s="56"/>
      <c r="Q207" s="56"/>
      <c r="R207" s="56"/>
      <c r="S207" s="56"/>
      <c r="T207" s="56"/>
      <c r="U207" s="58">
        <f t="shared" si="70"/>
        <v>35.088920905719874</v>
      </c>
      <c r="W207" s="14"/>
      <c r="X207" s="15"/>
      <c r="Y207" s="56"/>
      <c r="Z207" s="57">
        <f>SQRT(Z204*Z204+Z205*Z205+Z206*Z206)</f>
        <v>0.85474854003647704</v>
      </c>
      <c r="AA207" s="56"/>
      <c r="AB207" s="56"/>
      <c r="AC207" s="56"/>
      <c r="AD207" s="56"/>
      <c r="AE207" s="56"/>
      <c r="AF207" s="58">
        <f t="shared" si="71"/>
        <v>27.193625527972877</v>
      </c>
    </row>
    <row r="208" spans="1:32" ht="14.5" thickBot="1" x14ac:dyDescent="0.35"/>
    <row r="209" spans="1:32" x14ac:dyDescent="0.3">
      <c r="A209" s="40" t="s">
        <v>22</v>
      </c>
      <c r="B209" s="43">
        <v>998</v>
      </c>
      <c r="C209" s="42" t="s">
        <v>28</v>
      </c>
      <c r="D209" s="42" t="s">
        <v>9</v>
      </c>
      <c r="E209" s="42" t="s">
        <v>13</v>
      </c>
      <c r="F209" s="42" t="s">
        <v>12</v>
      </c>
      <c r="G209" s="42" t="s">
        <v>11</v>
      </c>
      <c r="H209" s="42" t="s">
        <v>10</v>
      </c>
      <c r="I209" s="43"/>
      <c r="J209" s="44"/>
      <c r="L209" s="40" t="s">
        <v>22</v>
      </c>
      <c r="M209" s="43">
        <v>1000</v>
      </c>
      <c r="N209" s="42" t="s">
        <v>28</v>
      </c>
      <c r="O209" s="42" t="s">
        <v>9</v>
      </c>
      <c r="P209" s="42" t="s">
        <v>13</v>
      </c>
      <c r="Q209" s="42" t="s">
        <v>12</v>
      </c>
      <c r="R209" s="42" t="s">
        <v>11</v>
      </c>
      <c r="S209" s="42" t="s">
        <v>10</v>
      </c>
      <c r="T209" s="43"/>
      <c r="U209" s="44"/>
      <c r="W209" s="40" t="s">
        <v>22</v>
      </c>
      <c r="X209" s="43">
        <v>1000</v>
      </c>
      <c r="Y209" s="42" t="s">
        <v>28</v>
      </c>
      <c r="Z209" s="42" t="s">
        <v>9</v>
      </c>
      <c r="AA209" s="42" t="s">
        <v>13</v>
      </c>
      <c r="AB209" s="42" t="s">
        <v>12</v>
      </c>
      <c r="AC209" s="42" t="s">
        <v>11</v>
      </c>
      <c r="AD209" s="42" t="s">
        <v>10</v>
      </c>
      <c r="AE209" s="43"/>
      <c r="AF209" s="44"/>
    </row>
    <row r="210" spans="1:32" x14ac:dyDescent="0.3">
      <c r="A210" s="45" t="s">
        <v>8</v>
      </c>
      <c r="B210" s="46">
        <v>12</v>
      </c>
      <c r="C210" s="47" t="s">
        <v>33</v>
      </c>
      <c r="D210" s="47"/>
      <c r="E210" s="47"/>
      <c r="F210" s="48"/>
      <c r="G210" s="47"/>
      <c r="H210" s="47"/>
      <c r="I210" s="47"/>
      <c r="J210" s="49"/>
      <c r="L210" s="45" t="s">
        <v>8</v>
      </c>
      <c r="M210" s="46">
        <v>12</v>
      </c>
      <c r="N210" s="47" t="s">
        <v>33</v>
      </c>
      <c r="O210" s="47">
        <v>9.7511800572930192E-3</v>
      </c>
      <c r="P210" s="47">
        <v>-2.6825222531987099E-2</v>
      </c>
      <c r="Q210" s="48">
        <v>2.4840647902650202E-2</v>
      </c>
      <c r="R210" s="48">
        <v>-1.8464971288498999E-6</v>
      </c>
      <c r="S210" s="47">
        <v>9.7511798824653807E-3</v>
      </c>
      <c r="T210" s="47"/>
      <c r="U210" s="49"/>
      <c r="W210" s="45" t="s">
        <v>8</v>
      </c>
      <c r="X210" s="46">
        <v>12</v>
      </c>
      <c r="Y210" s="47" t="s">
        <v>33</v>
      </c>
      <c r="Z210" s="47">
        <v>4.85151810611264E-2</v>
      </c>
      <c r="AA210" s="47">
        <v>-0.13292042455606301</v>
      </c>
      <c r="AB210" s="48">
        <v>0.123155088941116</v>
      </c>
      <c r="AC210" s="48">
        <v>-2.54146453442382E-5</v>
      </c>
      <c r="AD210" s="47">
        <v>4.8515174404403401E-2</v>
      </c>
      <c r="AE210" s="47"/>
      <c r="AF210" s="49"/>
    </row>
    <row r="211" spans="1:32" x14ac:dyDescent="0.3">
      <c r="A211" s="45" t="s">
        <v>6</v>
      </c>
      <c r="B211" s="46">
        <v>1E-4</v>
      </c>
      <c r="C211" s="47"/>
      <c r="D211" s="47"/>
      <c r="E211" s="47"/>
      <c r="F211" s="47"/>
      <c r="G211" s="47"/>
      <c r="H211" s="47"/>
      <c r="I211" s="47"/>
      <c r="J211" s="49"/>
      <c r="L211" s="45" t="s">
        <v>6</v>
      </c>
      <c r="M211" s="46">
        <v>1E-4</v>
      </c>
      <c r="N211" s="47"/>
      <c r="O211" s="47">
        <v>9.9412751560690894E-3</v>
      </c>
      <c r="P211" s="47">
        <v>-2.48994822339682E-2</v>
      </c>
      <c r="Q211" s="47">
        <v>3.4785479029012897E-2</v>
      </c>
      <c r="R211" s="47">
        <v>7.5959225860032303E-4</v>
      </c>
      <c r="S211" s="47">
        <v>9.9122132407122397E-3</v>
      </c>
      <c r="T211" s="47"/>
      <c r="U211" s="49"/>
      <c r="W211" s="45" t="s">
        <v>6</v>
      </c>
      <c r="X211" s="46">
        <v>1E-3</v>
      </c>
      <c r="Y211" s="47"/>
      <c r="Z211" s="47">
        <v>4.93977785583695E-2</v>
      </c>
      <c r="AA211" s="47">
        <v>-0.123531960252951</v>
      </c>
      <c r="AB211" s="47">
        <v>0.17138451699701501</v>
      </c>
      <c r="AC211" s="47">
        <v>3.7512912186701999E-3</v>
      </c>
      <c r="AD211" s="47">
        <v>4.9255135170806701E-2</v>
      </c>
      <c r="AE211" s="47"/>
      <c r="AF211" s="49"/>
    </row>
    <row r="212" spans="1:32" x14ac:dyDescent="0.3">
      <c r="A212" s="45" t="s">
        <v>7</v>
      </c>
      <c r="B212" s="46">
        <v>0.01</v>
      </c>
      <c r="C212" s="47"/>
      <c r="D212" s="47"/>
      <c r="E212" s="47"/>
      <c r="F212" s="47"/>
      <c r="G212" s="48"/>
      <c r="H212" s="47"/>
      <c r="I212" s="47"/>
      <c r="J212" s="49"/>
      <c r="L212" s="45" t="s">
        <v>7</v>
      </c>
      <c r="M212" s="46">
        <v>0.01</v>
      </c>
      <c r="N212" s="47"/>
      <c r="O212" s="47">
        <v>9.8443983598633794E-3</v>
      </c>
      <c r="P212" s="47">
        <v>-3.0302034329882401E-2</v>
      </c>
      <c r="Q212" s="47">
        <v>2.3643021501565501E-2</v>
      </c>
      <c r="R212" s="48">
        <v>-5.3392851021151499E-4</v>
      </c>
      <c r="S212" s="47">
        <v>9.8299084132897306E-3</v>
      </c>
      <c r="T212" s="47"/>
      <c r="U212" s="49"/>
      <c r="W212" s="45" t="s">
        <v>7</v>
      </c>
      <c r="X212" s="46">
        <v>0.05</v>
      </c>
      <c r="Y212" s="47"/>
      <c r="Z212" s="47">
        <v>4.8961197895210598E-2</v>
      </c>
      <c r="AA212" s="47">
        <v>-0.149299279157521</v>
      </c>
      <c r="AB212" s="47">
        <v>0.117354619339017</v>
      </c>
      <c r="AC212" s="48">
        <v>-2.6479647341043902E-3</v>
      </c>
      <c r="AD212" s="47">
        <v>4.88895406206779E-2</v>
      </c>
      <c r="AE212" s="47"/>
      <c r="AF212" s="49"/>
    </row>
    <row r="213" spans="1:32" ht="14.5" x14ac:dyDescent="0.3">
      <c r="A213" s="50"/>
      <c r="B213" s="47"/>
      <c r="C213" s="46"/>
      <c r="D213" s="46">
        <f>SQRT(D210*D210+D211*D211+D212*D212)</f>
        <v>0</v>
      </c>
      <c r="E213" s="46"/>
      <c r="F213" s="46"/>
      <c r="G213" s="47"/>
      <c r="H213" s="47"/>
      <c r="I213" s="47"/>
      <c r="J213" s="123" t="s">
        <v>20</v>
      </c>
      <c r="L213" s="50"/>
      <c r="M213" s="47"/>
      <c r="N213" s="46"/>
      <c r="O213" s="46">
        <f>SQRT(O210*O210+O211*O211+O212*O212)</f>
        <v>1.7053640177572247E-2</v>
      </c>
      <c r="P213" s="46"/>
      <c r="Q213" s="46"/>
      <c r="R213" s="47"/>
      <c r="S213" s="47"/>
      <c r="T213" s="47"/>
      <c r="U213" s="123" t="s">
        <v>20</v>
      </c>
      <c r="W213" s="50"/>
      <c r="X213" s="47"/>
      <c r="Y213" s="46"/>
      <c r="Z213" s="46">
        <f>SQRT(Z210*Z210+Z211*Z211+Z212*Z212)</f>
        <v>8.4800131009507063E-2</v>
      </c>
      <c r="AA213" s="46"/>
      <c r="AB213" s="46"/>
      <c r="AC213" s="47"/>
      <c r="AD213" s="47"/>
      <c r="AE213" s="47"/>
      <c r="AF213" s="123" t="s">
        <v>20</v>
      </c>
    </row>
    <row r="214" spans="1:32" x14ac:dyDescent="0.3">
      <c r="A214" s="50"/>
      <c r="B214" s="47"/>
      <c r="C214" s="53" t="s">
        <v>29</v>
      </c>
      <c r="D214" s="53"/>
      <c r="E214" s="53"/>
      <c r="F214" s="53"/>
      <c r="G214" s="53"/>
      <c r="H214" s="53"/>
      <c r="I214" s="47"/>
      <c r="J214" s="54" t="s">
        <v>1</v>
      </c>
      <c r="L214" s="50"/>
      <c r="M214" s="47"/>
      <c r="N214" s="53" t="s">
        <v>29</v>
      </c>
      <c r="O214" s="53"/>
      <c r="P214" s="53"/>
      <c r="Q214" s="53"/>
      <c r="R214" s="53"/>
      <c r="S214" s="53"/>
      <c r="T214" s="47"/>
      <c r="U214" s="54" t="s">
        <v>1</v>
      </c>
      <c r="W214" s="50"/>
      <c r="X214" s="47"/>
      <c r="Y214" s="53" t="s">
        <v>29</v>
      </c>
      <c r="Z214" s="53"/>
      <c r="AA214" s="53"/>
      <c r="AB214" s="53"/>
      <c r="AC214" s="53"/>
      <c r="AD214" s="53"/>
      <c r="AE214" s="47"/>
      <c r="AF214" s="54" t="s">
        <v>1</v>
      </c>
    </row>
    <row r="215" spans="1:32" x14ac:dyDescent="0.3">
      <c r="A215" s="50"/>
      <c r="B215" s="47"/>
      <c r="C215" s="47" t="s">
        <v>34</v>
      </c>
      <c r="D215" s="47"/>
      <c r="E215" s="47"/>
      <c r="F215" s="48"/>
      <c r="G215" s="47"/>
      <c r="H215" s="47"/>
      <c r="I215" s="47"/>
      <c r="J215" s="52" t="e">
        <f>(D210-D215)/D210*100</f>
        <v>#DIV/0!</v>
      </c>
      <c r="L215" s="50"/>
      <c r="M215" s="47"/>
      <c r="N215" s="47" t="s">
        <v>34</v>
      </c>
      <c r="O215" s="47">
        <v>7.5600427003520102E-3</v>
      </c>
      <c r="P215" s="47">
        <v>-2.0779285470179799E-2</v>
      </c>
      <c r="Q215" s="48">
        <v>2.40583693128061E-2</v>
      </c>
      <c r="R215" s="48">
        <v>-9.8833327922555196E-6</v>
      </c>
      <c r="S215" s="47">
        <v>7.56003624005062E-3</v>
      </c>
      <c r="T215" s="47"/>
      <c r="U215" s="52">
        <f>(O210-O215)/O210*100</f>
        <v>22.470484024159028</v>
      </c>
      <c r="W215" s="50"/>
      <c r="X215" s="47"/>
      <c r="Y215" s="47" t="s">
        <v>34</v>
      </c>
      <c r="Z215" s="47">
        <v>3.7454780182306698E-2</v>
      </c>
      <c r="AA215" s="47">
        <v>-0.10180661243161999</v>
      </c>
      <c r="AB215" s="48">
        <v>0.119622015440649</v>
      </c>
      <c r="AC215" s="48">
        <v>1.7112591026572399E-4</v>
      </c>
      <c r="AD215" s="47">
        <v>3.7454389254502E-2</v>
      </c>
      <c r="AE215" s="47"/>
      <c r="AF215" s="52">
        <f>(Z210-Z215)/Z210*100</f>
        <v>22.797814285974155</v>
      </c>
    </row>
    <row r="216" spans="1:32" x14ac:dyDescent="0.3">
      <c r="A216" s="50"/>
      <c r="B216" s="47"/>
      <c r="C216" s="47"/>
      <c r="D216" s="47"/>
      <c r="E216" s="47"/>
      <c r="F216" s="48"/>
      <c r="G216" s="47"/>
      <c r="H216" s="47"/>
      <c r="I216" s="47"/>
      <c r="J216" s="52" t="e">
        <f t="shared" ref="J216:J218" si="72">(D211-D216)/D211*100</f>
        <v>#DIV/0!</v>
      </c>
      <c r="L216" s="50"/>
      <c r="M216" s="47"/>
      <c r="N216" s="47"/>
      <c r="O216" s="47">
        <v>8.5063903254247591E-3</v>
      </c>
      <c r="P216" s="47">
        <v>-2.1964288880136199E-2</v>
      </c>
      <c r="Q216" s="48">
        <v>2.4007853759549499E-2</v>
      </c>
      <c r="R216" s="47">
        <v>7.8638594631008098E-4</v>
      </c>
      <c r="S216" s="47">
        <v>8.4699630171522107E-3</v>
      </c>
      <c r="T216" s="47"/>
      <c r="U216" s="52">
        <f t="shared" ref="U216:U218" si="73">(O211-O216)/O211*100</f>
        <v>14.433609452690197</v>
      </c>
      <c r="W216" s="50"/>
      <c r="X216" s="47"/>
      <c r="Y216" s="47"/>
      <c r="Z216" s="47">
        <v>4.1886903886178599E-2</v>
      </c>
      <c r="AA216" s="47">
        <v>-0.107037914322165</v>
      </c>
      <c r="AB216" s="48">
        <v>0.118202045058449</v>
      </c>
      <c r="AC216" s="47">
        <v>3.8170098830743299E-3</v>
      </c>
      <c r="AD216" s="47">
        <v>4.1712625819078697E-2</v>
      </c>
      <c r="AE216" s="47"/>
      <c r="AF216" s="52">
        <f t="shared" ref="AF216:AF218" si="74">(Z211-Z216)/Z211*100</f>
        <v>15.20488348138143</v>
      </c>
    </row>
    <row r="217" spans="1:32" x14ac:dyDescent="0.3">
      <c r="A217" s="50"/>
      <c r="B217" s="47"/>
      <c r="C217" s="47"/>
      <c r="D217" s="47"/>
      <c r="E217" s="47"/>
      <c r="F217" s="48"/>
      <c r="G217" s="47"/>
      <c r="H217" s="47"/>
      <c r="I217" s="47"/>
      <c r="J217" s="52" t="e">
        <f t="shared" si="72"/>
        <v>#DIV/0!</v>
      </c>
      <c r="L217" s="50"/>
      <c r="M217" s="47"/>
      <c r="N217" s="47"/>
      <c r="O217" s="47">
        <v>7.9503894907076503E-3</v>
      </c>
      <c r="P217" s="47">
        <v>-2.4922881639106002E-2</v>
      </c>
      <c r="Q217" s="48">
        <v>2.1579495454097101E-2</v>
      </c>
      <c r="R217" s="47">
        <v>-4.7818269804630903E-4</v>
      </c>
      <c r="S217" s="47">
        <v>7.9359961165088606E-3</v>
      </c>
      <c r="T217" s="47"/>
      <c r="U217" s="52">
        <f t="shared" si="73"/>
        <v>19.23945781062454</v>
      </c>
      <c r="W217" s="50"/>
      <c r="X217" s="47"/>
      <c r="Y217" s="47"/>
      <c r="Z217" s="47">
        <v>3.9390251230388598E-2</v>
      </c>
      <c r="AA217" s="47">
        <v>-0.12305425417282501</v>
      </c>
      <c r="AB217" s="48">
        <v>0.106749021477075</v>
      </c>
      <c r="AC217" s="47">
        <v>-2.38582668475117E-3</v>
      </c>
      <c r="AD217" s="47">
        <v>3.9317931316683701E-2</v>
      </c>
      <c r="AE217" s="47"/>
      <c r="AF217" s="52">
        <f t="shared" si="74"/>
        <v>19.548023897017913</v>
      </c>
    </row>
    <row r="218" spans="1:32" x14ac:dyDescent="0.3">
      <c r="A218" s="50"/>
      <c r="B218" s="47"/>
      <c r="C218" s="53"/>
      <c r="D218" s="46">
        <f>SQRT(D215*D215+D216*D216+D217*D217)</f>
        <v>0</v>
      </c>
      <c r="E218" s="47"/>
      <c r="F218" s="47"/>
      <c r="G218" s="47"/>
      <c r="H218" s="47"/>
      <c r="I218" s="47"/>
      <c r="J218" s="52" t="e">
        <f t="shared" si="72"/>
        <v>#DIV/0!</v>
      </c>
      <c r="L218" s="50"/>
      <c r="M218" s="47"/>
      <c r="N218" s="53"/>
      <c r="O218" s="46">
        <f>SQRT(O215*O215+O216*O216+O217*O217)</f>
        <v>1.3882421080401657E-2</v>
      </c>
      <c r="P218" s="47"/>
      <c r="Q218" s="47"/>
      <c r="R218" s="47"/>
      <c r="S218" s="47"/>
      <c r="T218" s="47"/>
      <c r="U218" s="52">
        <f t="shared" si="73"/>
        <v>18.595555342730613</v>
      </c>
      <c r="W218" s="50"/>
      <c r="X218" s="47"/>
      <c r="Y218" s="53"/>
      <c r="Z218" s="46">
        <f>SQRT(Z215*Z215+Z216*Z216+Z217*Z217)</f>
        <v>6.8621900058713103E-2</v>
      </c>
      <c r="AA218" s="47"/>
      <c r="AB218" s="47"/>
      <c r="AC218" s="47"/>
      <c r="AD218" s="47"/>
      <c r="AE218" s="47"/>
      <c r="AF218" s="52">
        <f t="shared" si="74"/>
        <v>19.078073062151514</v>
      </c>
    </row>
    <row r="219" spans="1:32" x14ac:dyDescent="0.3">
      <c r="A219" s="50"/>
      <c r="B219" s="47"/>
      <c r="C219" s="53" t="s">
        <v>32</v>
      </c>
      <c r="D219" s="53"/>
      <c r="E219" s="53"/>
      <c r="F219" s="53"/>
      <c r="G219" s="53"/>
      <c r="H219" s="53"/>
      <c r="I219" s="47"/>
      <c r="J219" s="54" t="s">
        <v>1</v>
      </c>
      <c r="L219" s="50"/>
      <c r="M219" s="47"/>
      <c r="N219" s="53" t="s">
        <v>32</v>
      </c>
      <c r="O219" s="53"/>
      <c r="P219" s="53"/>
      <c r="Q219" s="53"/>
      <c r="R219" s="53"/>
      <c r="S219" s="53"/>
      <c r="T219" s="47"/>
      <c r="U219" s="54" t="s">
        <v>1</v>
      </c>
      <c r="W219" s="50"/>
      <c r="X219" s="47"/>
      <c r="Y219" s="53" t="s">
        <v>32</v>
      </c>
      <c r="Z219" s="53"/>
      <c r="AA219" s="53"/>
      <c r="AB219" s="53"/>
      <c r="AC219" s="53"/>
      <c r="AD219" s="53"/>
      <c r="AE219" s="47"/>
      <c r="AF219" s="54" t="s">
        <v>1</v>
      </c>
    </row>
    <row r="220" spans="1:32" x14ac:dyDescent="0.3">
      <c r="A220" s="50"/>
      <c r="B220" s="47"/>
      <c r="C220" s="47" t="s">
        <v>35</v>
      </c>
      <c r="D220" s="47"/>
      <c r="E220" s="47"/>
      <c r="F220" s="48"/>
      <c r="G220" s="47"/>
      <c r="H220" s="47"/>
      <c r="I220" s="47"/>
      <c r="J220" s="52" t="e">
        <f>-(D215-D220)/D220*100</f>
        <v>#DIV/0!</v>
      </c>
      <c r="L220" s="50"/>
      <c r="M220" s="47"/>
      <c r="N220" s="47" t="s">
        <v>35</v>
      </c>
      <c r="O220" s="47">
        <v>9.7532065932407E-3</v>
      </c>
      <c r="P220" s="47">
        <v>-2.6835412856093099E-2</v>
      </c>
      <c r="Q220" s="48">
        <v>2.4849499043298001E-2</v>
      </c>
      <c r="R220" s="48">
        <v>-1.70944705337887E-6</v>
      </c>
      <c r="S220" s="47">
        <v>9.7532064434330892E-3</v>
      </c>
      <c r="T220" s="47"/>
      <c r="U220" s="52">
        <f>-(O215-O220)/O220*100</f>
        <v>22.486593223695539</v>
      </c>
      <c r="W220" s="50"/>
      <c r="X220" s="47"/>
      <c r="Y220" s="47" t="s">
        <v>35</v>
      </c>
      <c r="Z220" s="47">
        <v>4.87660329662035E-2</v>
      </c>
      <c r="AA220" s="47">
        <v>-0.134177064280465</v>
      </c>
      <c r="AB220" s="48">
        <v>0.12424749521649001</v>
      </c>
      <c r="AC220" s="48">
        <v>-8.5472352668959693E-6</v>
      </c>
      <c r="AD220" s="47">
        <v>4.8766032217165398E-2</v>
      </c>
      <c r="AE220" s="47"/>
      <c r="AF220" s="52">
        <f>-(Z215-Z220)/Z220*100</f>
        <v>23.194941429285176</v>
      </c>
    </row>
    <row r="221" spans="1:32" x14ac:dyDescent="0.3">
      <c r="A221" s="50"/>
      <c r="B221" s="47"/>
      <c r="C221" s="47"/>
      <c r="D221" s="47"/>
      <c r="E221" s="47"/>
      <c r="F221" s="48"/>
      <c r="G221" s="47"/>
      <c r="H221" s="47"/>
      <c r="I221" s="47"/>
      <c r="J221" s="52" t="e">
        <f t="shared" ref="J221:J223" si="75">-(D216-D221)/D221*100</f>
        <v>#DIV/0!</v>
      </c>
      <c r="L221" s="50"/>
      <c r="M221" s="47"/>
      <c r="N221" s="47"/>
      <c r="O221" s="47">
        <v>9.9438852100562705E-3</v>
      </c>
      <c r="P221" s="47">
        <v>-2.4907626215012101E-2</v>
      </c>
      <c r="Q221" s="48">
        <v>3.4807163890125198E-2</v>
      </c>
      <c r="R221" s="47">
        <v>7.5998875760595601E-4</v>
      </c>
      <c r="S221" s="47">
        <v>9.9148005607318408E-3</v>
      </c>
      <c r="T221" s="47"/>
      <c r="U221" s="52">
        <f t="shared" ref="U221:U223" si="76">-(O216-O221)/O221*100</f>
        <v>14.456068772573621</v>
      </c>
      <c r="W221" s="50"/>
      <c r="X221" s="47"/>
      <c r="Y221" s="47"/>
      <c r="Z221" s="47">
        <v>4.9719426050281297E-2</v>
      </c>
      <c r="AA221" s="47">
        <v>-0.124538131075061</v>
      </c>
      <c r="AB221" s="48">
        <v>0.17403581945062599</v>
      </c>
      <c r="AC221" s="47">
        <v>3.79994378802978E-3</v>
      </c>
      <c r="AD221" s="47">
        <v>4.9574002803659201E-2</v>
      </c>
      <c r="AE221" s="47"/>
      <c r="AF221" s="52">
        <f t="shared" ref="AF221:AF223" si="77">-(Z216-Z221)/Z221*100</f>
        <v>15.753444450830271</v>
      </c>
    </row>
    <row r="222" spans="1:32" x14ac:dyDescent="0.3">
      <c r="A222" s="50"/>
      <c r="B222" s="47"/>
      <c r="C222" s="47"/>
      <c r="D222" s="47"/>
      <c r="E222" s="47"/>
      <c r="F222" s="48"/>
      <c r="G222" s="48"/>
      <c r="H222" s="47"/>
      <c r="I222" s="47"/>
      <c r="J222" s="52" t="e">
        <f t="shared" si="75"/>
        <v>#DIV/0!</v>
      </c>
      <c r="L222" s="50"/>
      <c r="M222" s="47"/>
      <c r="N222" s="47"/>
      <c r="O222" s="47">
        <v>9.8465980271287001E-3</v>
      </c>
      <c r="P222" s="47">
        <v>-3.0320887282995299E-2</v>
      </c>
      <c r="Q222" s="48">
        <v>2.3650274633125499E-2</v>
      </c>
      <c r="R222" s="48">
        <v>-5.3411285133545504E-4</v>
      </c>
      <c r="S222" s="47">
        <v>9.8321013099892905E-3</v>
      </c>
      <c r="T222" s="47"/>
      <c r="U222" s="52">
        <f t="shared" si="76"/>
        <v>19.257499201213868</v>
      </c>
      <c r="W222" s="50"/>
      <c r="X222" s="47"/>
      <c r="Y222" s="47"/>
      <c r="Z222" s="47">
        <v>4.9232990135643501E-2</v>
      </c>
      <c r="AA222" s="47">
        <v>-0.15160443641497701</v>
      </c>
      <c r="AB222" s="48">
        <v>0.118251373165628</v>
      </c>
      <c r="AC222" s="48">
        <v>-2.67056425667727E-3</v>
      </c>
      <c r="AD222" s="47">
        <v>4.9160506549946498E-2</v>
      </c>
      <c r="AE222" s="47"/>
      <c r="AF222" s="52">
        <f t="shared" si="77"/>
        <v>19.992161512304726</v>
      </c>
    </row>
    <row r="223" spans="1:32" x14ac:dyDescent="0.3">
      <c r="A223" s="50"/>
      <c r="B223" s="47"/>
      <c r="C223" s="53"/>
      <c r="D223" s="46">
        <f>SQRT(D220*D220+D221*D221+D222*D222)</f>
        <v>0</v>
      </c>
      <c r="E223" s="47"/>
      <c r="F223" s="47"/>
      <c r="G223" s="47"/>
      <c r="H223" s="47"/>
      <c r="I223" s="47"/>
      <c r="J223" s="52" t="e">
        <f t="shared" si="75"/>
        <v>#DIV/0!</v>
      </c>
      <c r="L223" s="50"/>
      <c r="M223" s="47"/>
      <c r="N223" s="53"/>
      <c r="O223" s="46">
        <f>SQRT(O220*O220+O221*O221+O222*O222)</f>
        <v>1.7057590235114235E-2</v>
      </c>
      <c r="P223" s="47"/>
      <c r="Q223" s="47"/>
      <c r="R223" s="47"/>
      <c r="S223" s="47"/>
      <c r="T223" s="47"/>
      <c r="U223" s="52">
        <f t="shared" si="76"/>
        <v>18.614406319693806</v>
      </c>
      <c r="W223" s="50"/>
      <c r="X223" s="47"/>
      <c r="Y223" s="53"/>
      <c r="Z223" s="46">
        <f>SQRT(Z220*Z220+Z221*Z221+Z222*Z222)</f>
        <v>8.5287951175571142E-2</v>
      </c>
      <c r="AA223" s="47"/>
      <c r="AB223" s="47"/>
      <c r="AC223" s="47"/>
      <c r="AD223" s="47"/>
      <c r="AE223" s="47"/>
      <c r="AF223" s="52">
        <f t="shared" si="77"/>
        <v>19.540920947379568</v>
      </c>
    </row>
    <row r="224" spans="1:32" x14ac:dyDescent="0.3">
      <c r="A224" s="50"/>
      <c r="B224" s="47"/>
      <c r="C224" s="53" t="s">
        <v>30</v>
      </c>
      <c r="D224" s="47"/>
      <c r="E224" s="47"/>
      <c r="F224" s="47"/>
      <c r="G224" s="47"/>
      <c r="H224" s="47"/>
      <c r="I224" s="47"/>
      <c r="J224" s="49"/>
      <c r="L224" s="50"/>
      <c r="M224" s="47"/>
      <c r="N224" s="53" t="s">
        <v>30</v>
      </c>
      <c r="O224" s="47"/>
      <c r="P224" s="47"/>
      <c r="Q224" s="47"/>
      <c r="R224" s="47"/>
      <c r="S224" s="47"/>
      <c r="T224" s="47"/>
      <c r="U224" s="49"/>
      <c r="W224" s="50"/>
      <c r="X224" s="47"/>
      <c r="Y224" s="53" t="s">
        <v>30</v>
      </c>
      <c r="Z224" s="47"/>
      <c r="AA224" s="47"/>
      <c r="AB224" s="47"/>
      <c r="AC224" s="47"/>
      <c r="AD224" s="47"/>
      <c r="AE224" s="47"/>
      <c r="AF224" s="49"/>
    </row>
    <row r="225" spans="1:32" x14ac:dyDescent="0.3">
      <c r="A225" s="50"/>
      <c r="B225" s="47" t="s">
        <v>36</v>
      </c>
      <c r="C225" s="47"/>
      <c r="D225" s="47"/>
      <c r="E225" s="47"/>
      <c r="F225" s="48"/>
      <c r="G225" s="47"/>
      <c r="H225" s="47"/>
      <c r="I225" s="47"/>
      <c r="J225" s="52"/>
      <c r="L225" s="50"/>
      <c r="M225" s="47" t="s">
        <v>36</v>
      </c>
      <c r="N225" s="47"/>
      <c r="O225" s="47">
        <v>0.12900453063863801</v>
      </c>
      <c r="P225" s="47">
        <v>-0.35014429953362503</v>
      </c>
      <c r="Q225" s="48">
        <v>0.350269833782207</v>
      </c>
      <c r="R225" s="47">
        <v>3.9367721233337996E-3</v>
      </c>
      <c r="S225" s="47">
        <v>0.12894444831222501</v>
      </c>
      <c r="T225" s="47"/>
      <c r="U225" s="52"/>
      <c r="W225" s="50"/>
      <c r="X225" s="47" t="s">
        <v>36</v>
      </c>
      <c r="Y225" s="47"/>
      <c r="Z225" s="47">
        <v>0.63884709927015504</v>
      </c>
      <c r="AA225" s="47">
        <v>-1.7114265555313499</v>
      </c>
      <c r="AB225" s="48">
        <v>1.75697068943909</v>
      </c>
      <c r="AC225" s="47">
        <v>4.11728029700269E-2</v>
      </c>
      <c r="AD225" s="47">
        <v>0.63751895386841895</v>
      </c>
      <c r="AE225" s="47"/>
      <c r="AF225" s="52"/>
    </row>
    <row r="226" spans="1:32" x14ac:dyDescent="0.3">
      <c r="A226" s="50"/>
      <c r="B226" s="47"/>
      <c r="C226" s="47"/>
      <c r="D226" s="47"/>
      <c r="E226" s="47"/>
      <c r="F226" s="48"/>
      <c r="G226" s="47"/>
      <c r="H226" s="47"/>
      <c r="I226" s="47"/>
      <c r="J226" s="52"/>
      <c r="L226" s="50"/>
      <c r="M226" s="47"/>
      <c r="N226" s="47"/>
      <c r="O226" s="47">
        <v>0.128692352099742</v>
      </c>
      <c r="P226" s="47">
        <v>-0.38131513121490002</v>
      </c>
      <c r="Q226" s="48">
        <v>0.28697353088587901</v>
      </c>
      <c r="R226" s="47">
        <v>-1.1832886926392799E-3</v>
      </c>
      <c r="S226" s="47">
        <v>0.12868691198732601</v>
      </c>
      <c r="T226" s="47"/>
      <c r="U226" s="52"/>
      <c r="W226" s="50"/>
      <c r="X226" s="47"/>
      <c r="Y226" s="47"/>
      <c r="Z226" s="47">
        <v>0.63567115787387796</v>
      </c>
      <c r="AA226" s="47">
        <v>-1.84718502199906</v>
      </c>
      <c r="AB226" s="48">
        <v>1.42856680207214</v>
      </c>
      <c r="AC226" s="47">
        <v>-3.9661264556907503E-3</v>
      </c>
      <c r="AD226" s="47">
        <v>0.63565878487884797</v>
      </c>
      <c r="AE226" s="47"/>
      <c r="AF226" s="52"/>
    </row>
    <row r="227" spans="1:32" x14ac:dyDescent="0.3">
      <c r="A227" s="50"/>
      <c r="B227" s="47"/>
      <c r="C227" s="47"/>
      <c r="D227" s="47"/>
      <c r="E227" s="47"/>
      <c r="F227" s="47"/>
      <c r="G227" s="47"/>
      <c r="H227" s="47"/>
      <c r="I227" s="47"/>
      <c r="J227" s="52"/>
      <c r="L227" s="50"/>
      <c r="M227" s="47"/>
      <c r="N227" s="47"/>
      <c r="O227" s="47">
        <v>0.129691875993831</v>
      </c>
      <c r="P227" s="47">
        <v>-0.28721212139049901</v>
      </c>
      <c r="Q227" s="47">
        <v>0.32284341340273098</v>
      </c>
      <c r="R227" s="47">
        <v>1.1623425681178399E-3</v>
      </c>
      <c r="S227" s="47">
        <v>0.12968666723512401</v>
      </c>
      <c r="T227" s="47"/>
      <c r="U227" s="52"/>
      <c r="W227" s="50"/>
      <c r="X227" s="47"/>
      <c r="Y227" s="47"/>
      <c r="Z227" s="47">
        <v>0.64120369568804003</v>
      </c>
      <c r="AA227" s="47">
        <v>-1.42063432135152</v>
      </c>
      <c r="AB227" s="47">
        <v>1.57077430595984</v>
      </c>
      <c r="AC227" s="47">
        <v>3.86838540378741E-3</v>
      </c>
      <c r="AD227" s="47">
        <v>0.64119202658670704</v>
      </c>
      <c r="AE227" s="47"/>
      <c r="AF227" s="52"/>
    </row>
    <row r="228" spans="1:32" x14ac:dyDescent="0.3">
      <c r="A228" s="50"/>
      <c r="B228" s="47"/>
      <c r="C228" s="46"/>
      <c r="D228" s="46">
        <f>SQRT(D225*D225+D226*D226+D227*D227)</f>
        <v>0</v>
      </c>
      <c r="E228" s="47"/>
      <c r="F228" s="47"/>
      <c r="G228" s="47"/>
      <c r="H228" s="47"/>
      <c r="I228" s="47"/>
      <c r="J228" s="52"/>
      <c r="L228" s="50"/>
      <c r="M228" s="47"/>
      <c r="N228" s="46"/>
      <c r="O228" s="46">
        <f>SQRT(O225*O225+O226*O226+O227*O227)</f>
        <v>0.22366017328317195</v>
      </c>
      <c r="P228" s="47"/>
      <c r="Q228" s="47"/>
      <c r="R228" s="47"/>
      <c r="S228" s="47"/>
      <c r="T228" s="47"/>
      <c r="U228" s="52"/>
      <c r="W228" s="50"/>
      <c r="X228" s="47"/>
      <c r="Y228" s="46"/>
      <c r="Z228" s="46">
        <f>SQRT(Z225*Z225+Z226*Z226+Z227*Z227)</f>
        <v>1.1060495542979114</v>
      </c>
      <c r="AA228" s="47"/>
      <c r="AB228" s="47"/>
      <c r="AC228" s="47"/>
      <c r="AD228" s="47"/>
      <c r="AE228" s="47"/>
      <c r="AF228" s="52"/>
    </row>
    <row r="229" spans="1:32" x14ac:dyDescent="0.3">
      <c r="A229" s="50"/>
      <c r="B229" s="47"/>
      <c r="C229" s="53" t="s">
        <v>31</v>
      </c>
      <c r="D229" s="47"/>
      <c r="E229" s="47"/>
      <c r="F229" s="47"/>
      <c r="G229" s="47"/>
      <c r="H229" s="47"/>
      <c r="I229" s="47"/>
      <c r="J229" s="52"/>
      <c r="L229" s="50"/>
      <c r="M229" s="47"/>
      <c r="N229" s="53" t="s">
        <v>31</v>
      </c>
      <c r="O229" s="47"/>
      <c r="P229" s="47"/>
      <c r="Q229" s="47"/>
      <c r="R229" s="47"/>
      <c r="S229" s="47"/>
      <c r="T229" s="47"/>
      <c r="U229" s="52"/>
      <c r="W229" s="50"/>
      <c r="X229" s="47"/>
      <c r="Y229" s="53" t="s">
        <v>31</v>
      </c>
      <c r="Z229" s="47"/>
      <c r="AA229" s="47"/>
      <c r="AB229" s="47"/>
      <c r="AC229" s="47"/>
      <c r="AD229" s="47"/>
      <c r="AE229" s="47"/>
      <c r="AF229" s="52"/>
    </row>
    <row r="230" spans="1:32" x14ac:dyDescent="0.3">
      <c r="A230" s="11"/>
      <c r="B230" s="8" t="s">
        <v>37</v>
      </c>
      <c r="C230" s="47"/>
      <c r="D230" s="47"/>
      <c r="E230" s="47"/>
      <c r="F230" s="47"/>
      <c r="G230" s="47"/>
      <c r="H230" s="47"/>
      <c r="I230" s="47"/>
      <c r="J230" s="52" t="e">
        <f>(D225-D230)/D225*100</f>
        <v>#DIV/0!</v>
      </c>
      <c r="L230" s="11"/>
      <c r="M230" s="8" t="s">
        <v>37</v>
      </c>
      <c r="N230" s="47"/>
      <c r="O230" s="47">
        <v>8.3279597067984698E-2</v>
      </c>
      <c r="P230" s="47">
        <v>-0.214221535066173</v>
      </c>
      <c r="Q230" s="47">
        <v>0.19475396111214399</v>
      </c>
      <c r="R230" s="47">
        <v>-1.90775586589282E-3</v>
      </c>
      <c r="S230" s="47">
        <v>8.3257742915371205E-2</v>
      </c>
      <c r="T230" s="47"/>
      <c r="U230" s="52">
        <f>(O225-O230)/O225*100</f>
        <v>35.444440086167241</v>
      </c>
      <c r="W230" s="11"/>
      <c r="X230" s="8" t="s">
        <v>37</v>
      </c>
      <c r="Y230" s="47"/>
      <c r="Z230" s="47">
        <v>0.50032005854100903</v>
      </c>
      <c r="AA230" s="47">
        <v>-1.3686626508023301</v>
      </c>
      <c r="AB230" s="47">
        <v>1.13835413635838</v>
      </c>
      <c r="AC230" s="47">
        <v>-7.66193412102531E-2</v>
      </c>
      <c r="AD230" s="47">
        <v>0.49441848421249901</v>
      </c>
      <c r="AE230" s="47"/>
      <c r="AF230" s="52">
        <f>(Z225-Z230)/Z225*100</f>
        <v>21.683911672668614</v>
      </c>
    </row>
    <row r="231" spans="1:32" x14ac:dyDescent="0.3">
      <c r="A231" s="11"/>
      <c r="B231" s="8"/>
      <c r="C231" s="47"/>
      <c r="D231" s="47"/>
      <c r="E231" s="47"/>
      <c r="F231" s="47"/>
      <c r="G231" s="47"/>
      <c r="H231" s="47"/>
      <c r="I231" s="47"/>
      <c r="J231" s="52" t="e">
        <f t="shared" ref="J231:J233" si="78">(D226-D231)/D226*100</f>
        <v>#DIV/0!</v>
      </c>
      <c r="L231" s="11"/>
      <c r="M231" s="8"/>
      <c r="N231" s="47"/>
      <c r="O231" s="47">
        <v>7.8553709121410104E-2</v>
      </c>
      <c r="P231" s="47">
        <v>-0.192662282126524</v>
      </c>
      <c r="Q231" s="47">
        <v>0.216488657067301</v>
      </c>
      <c r="R231" s="47">
        <v>-8.7028256902892606E-3</v>
      </c>
      <c r="S231" s="47">
        <v>7.8070135402313404E-2</v>
      </c>
      <c r="T231" s="47"/>
      <c r="U231" s="52">
        <f t="shared" ref="U231:U233" si="79">(O226-O231)/O226*100</f>
        <v>38.960079725228994</v>
      </c>
      <c r="W231" s="11"/>
      <c r="X231" s="8"/>
      <c r="Y231" s="47"/>
      <c r="Z231" s="47">
        <v>0.41060104642406298</v>
      </c>
      <c r="AA231" s="47">
        <v>-1.05045161944746</v>
      </c>
      <c r="AB231" s="47">
        <v>1.00526289519914</v>
      </c>
      <c r="AC231" s="47">
        <v>-1.9714824419202699E-2</v>
      </c>
      <c r="AD231" s="47">
        <v>0.41012747411342199</v>
      </c>
      <c r="AE231" s="47"/>
      <c r="AF231" s="52">
        <f t="shared" ref="AF231:AF233" si="80">(Z226-Z231)/Z226*100</f>
        <v>35.406689238914723</v>
      </c>
    </row>
    <row r="232" spans="1:32" x14ac:dyDescent="0.3">
      <c r="A232" s="11"/>
      <c r="B232" s="8"/>
      <c r="C232" s="47"/>
      <c r="D232" s="47"/>
      <c r="E232" s="47"/>
      <c r="F232" s="47"/>
      <c r="G232" s="47"/>
      <c r="H232" s="47"/>
      <c r="I232" s="47"/>
      <c r="J232" s="52" t="e">
        <f t="shared" si="78"/>
        <v>#DIV/0!</v>
      </c>
      <c r="L232" s="11"/>
      <c r="M232" s="8"/>
      <c r="N232" s="47"/>
      <c r="O232" s="47">
        <v>7.7745754206201598E-2</v>
      </c>
      <c r="P232" s="47">
        <v>-0.221821391235417</v>
      </c>
      <c r="Q232" s="47">
        <v>0.191473735460195</v>
      </c>
      <c r="R232" s="47">
        <v>-2.7428985144238301E-2</v>
      </c>
      <c r="S232" s="47">
        <v>7.2746498685835603E-2</v>
      </c>
      <c r="T232" s="47"/>
      <c r="U232" s="52">
        <f t="shared" si="79"/>
        <v>40.053489387492789</v>
      </c>
      <c r="W232" s="11"/>
      <c r="X232" s="8"/>
      <c r="Y232" s="47"/>
      <c r="Z232" s="47">
        <v>0.43914973275405</v>
      </c>
      <c r="AA232" s="47">
        <v>-1.2610888171612</v>
      </c>
      <c r="AB232" s="47">
        <v>0.80086080938928295</v>
      </c>
      <c r="AC232" s="47">
        <v>-0.23679925052880199</v>
      </c>
      <c r="AD232" s="47">
        <v>0.36983591324660597</v>
      </c>
      <c r="AE232" s="47"/>
      <c r="AF232" s="52">
        <f t="shared" si="80"/>
        <v>31.511665371357093</v>
      </c>
    </row>
    <row r="233" spans="1:32" ht="14.5" thickBot="1" x14ac:dyDescent="0.35">
      <c r="A233" s="14"/>
      <c r="B233" s="15"/>
      <c r="C233" s="56"/>
      <c r="D233" s="57">
        <f>SQRT(D230*D230+D231*D231+D232*D232)</f>
        <v>0</v>
      </c>
      <c r="E233" s="56"/>
      <c r="F233" s="56"/>
      <c r="G233" s="56"/>
      <c r="H233" s="56"/>
      <c r="I233" s="56"/>
      <c r="J233" s="58" t="e">
        <f t="shared" si="78"/>
        <v>#DIV/0!</v>
      </c>
      <c r="L233" s="14"/>
      <c r="M233" s="15"/>
      <c r="N233" s="56"/>
      <c r="O233" s="57">
        <f>SQRT(O230*O230+O231*O231+O232*O232)</f>
        <v>0.13838561631046814</v>
      </c>
      <c r="P233" s="56"/>
      <c r="Q233" s="56"/>
      <c r="R233" s="56"/>
      <c r="S233" s="56"/>
      <c r="T233" s="56"/>
      <c r="U233" s="58">
        <f t="shared" si="79"/>
        <v>38.126840250963809</v>
      </c>
      <c r="W233" s="14"/>
      <c r="X233" s="15"/>
      <c r="Y233" s="56"/>
      <c r="Z233" s="57">
        <f>SQRT(Z230*Z230+Z231*Z231+Z232*Z232)</f>
        <v>0.78215463182222977</v>
      </c>
      <c r="AA233" s="56"/>
      <c r="AB233" s="56"/>
      <c r="AC233" s="56"/>
      <c r="AD233" s="56"/>
      <c r="AE233" s="56"/>
      <c r="AF233" s="58">
        <f t="shared" si="80"/>
        <v>29.283943130493899</v>
      </c>
    </row>
    <row r="234" spans="1:32" ht="14.5" thickBot="1" x14ac:dyDescent="0.35"/>
    <row r="235" spans="1:32" x14ac:dyDescent="0.3">
      <c r="A235" s="40" t="s">
        <v>22</v>
      </c>
      <c r="B235" s="43">
        <v>998</v>
      </c>
      <c r="C235" s="42" t="s">
        <v>28</v>
      </c>
      <c r="D235" s="42" t="s">
        <v>9</v>
      </c>
      <c r="E235" s="42" t="s">
        <v>13</v>
      </c>
      <c r="F235" s="42" t="s">
        <v>12</v>
      </c>
      <c r="G235" s="42" t="s">
        <v>11</v>
      </c>
      <c r="H235" s="42" t="s">
        <v>10</v>
      </c>
      <c r="I235" s="43"/>
      <c r="J235" s="44"/>
      <c r="L235" s="40" t="s">
        <v>22</v>
      </c>
      <c r="M235" s="43">
        <v>1000</v>
      </c>
      <c r="N235" s="42" t="s">
        <v>28</v>
      </c>
      <c r="O235" s="42" t="s">
        <v>9</v>
      </c>
      <c r="P235" s="42" t="s">
        <v>13</v>
      </c>
      <c r="Q235" s="42" t="s">
        <v>12</v>
      </c>
      <c r="R235" s="42" t="s">
        <v>11</v>
      </c>
      <c r="S235" s="42" t="s">
        <v>10</v>
      </c>
      <c r="T235" s="43"/>
      <c r="U235" s="44"/>
      <c r="W235" s="40" t="s">
        <v>22</v>
      </c>
      <c r="X235" s="43">
        <v>1000</v>
      </c>
      <c r="Y235" s="42" t="s">
        <v>28</v>
      </c>
      <c r="Z235" s="42" t="s">
        <v>9</v>
      </c>
      <c r="AA235" s="42" t="s">
        <v>13</v>
      </c>
      <c r="AB235" s="42" t="s">
        <v>12</v>
      </c>
      <c r="AC235" s="42" t="s">
        <v>11</v>
      </c>
      <c r="AD235" s="42" t="s">
        <v>10</v>
      </c>
      <c r="AE235" s="43"/>
      <c r="AF235" s="44"/>
    </row>
    <row r="236" spans="1:32" x14ac:dyDescent="0.3">
      <c r="A236" s="45" t="s">
        <v>8</v>
      </c>
      <c r="B236" s="46">
        <v>13</v>
      </c>
      <c r="C236" s="47" t="s">
        <v>33</v>
      </c>
      <c r="D236" s="47"/>
      <c r="E236" s="47"/>
      <c r="F236" s="48"/>
      <c r="G236" s="47"/>
      <c r="H236" s="47"/>
      <c r="I236" s="47"/>
      <c r="J236" s="49"/>
      <c r="L236" s="45" t="s">
        <v>8</v>
      </c>
      <c r="M236" s="46">
        <v>13</v>
      </c>
      <c r="N236" s="47" t="s">
        <v>33</v>
      </c>
      <c r="O236" s="47">
        <v>9.7740151358001095E-3</v>
      </c>
      <c r="P236" s="47">
        <v>-2.6825222531987099E-2</v>
      </c>
      <c r="Q236" s="48">
        <v>2.4840647902650202E-2</v>
      </c>
      <c r="R236" s="48">
        <v>-2.0155623558887799E-5</v>
      </c>
      <c r="S236" s="47">
        <v>9.7739943536759109E-3</v>
      </c>
      <c r="T236" s="47"/>
      <c r="U236" s="49"/>
      <c r="W236" s="45" t="s">
        <v>8</v>
      </c>
      <c r="X236" s="46">
        <v>13</v>
      </c>
      <c r="Y236" s="47" t="s">
        <v>33</v>
      </c>
      <c r="Z236" s="47">
        <v>4.8628754595388499E-2</v>
      </c>
      <c r="AA236" s="47">
        <v>-0.13292042455606301</v>
      </c>
      <c r="AB236" s="48">
        <v>0.123155088941116</v>
      </c>
      <c r="AC236" s="48">
        <v>-1.16703969704498E-4</v>
      </c>
      <c r="AD236" s="47">
        <v>4.8628614556472598E-2</v>
      </c>
      <c r="AE236" s="47"/>
      <c r="AF236" s="49"/>
    </row>
    <row r="237" spans="1:32" x14ac:dyDescent="0.3">
      <c r="A237" s="45" t="s">
        <v>6</v>
      </c>
      <c r="B237" s="46">
        <v>1E-4</v>
      </c>
      <c r="C237" s="47"/>
      <c r="D237" s="47"/>
      <c r="E237" s="47"/>
      <c r="F237" s="47"/>
      <c r="G237" s="47"/>
      <c r="H237" s="47"/>
      <c r="I237" s="47"/>
      <c r="J237" s="49"/>
      <c r="L237" s="45" t="s">
        <v>6</v>
      </c>
      <c r="M237" s="46">
        <v>1E-4</v>
      </c>
      <c r="N237" s="47"/>
      <c r="O237" s="47">
        <v>9.9329986023496894E-3</v>
      </c>
      <c r="P237" s="47">
        <v>-2.48994822339682E-2</v>
      </c>
      <c r="Q237" s="47">
        <v>3.4785479029012897E-2</v>
      </c>
      <c r="R237" s="47">
        <v>8.2452966174700404E-4</v>
      </c>
      <c r="S237" s="47">
        <v>9.8987176983274094E-3</v>
      </c>
      <c r="T237" s="47"/>
      <c r="U237" s="49"/>
      <c r="W237" s="45" t="s">
        <v>6</v>
      </c>
      <c r="X237" s="46">
        <v>1E-3</v>
      </c>
      <c r="Y237" s="47"/>
      <c r="Z237" s="47">
        <v>4.9355793052597997E-2</v>
      </c>
      <c r="AA237" s="47">
        <v>-0.123531960252951</v>
      </c>
      <c r="AB237" s="47">
        <v>0.17138451699701501</v>
      </c>
      <c r="AC237" s="47">
        <v>4.0745881379575001E-3</v>
      </c>
      <c r="AD237" s="47">
        <v>4.9187315838099002E-2</v>
      </c>
      <c r="AE237" s="47"/>
      <c r="AF237" s="49"/>
    </row>
    <row r="238" spans="1:32" x14ac:dyDescent="0.3">
      <c r="A238" s="45" t="s">
        <v>7</v>
      </c>
      <c r="B238" s="46">
        <v>0.01</v>
      </c>
      <c r="C238" s="47"/>
      <c r="D238" s="47"/>
      <c r="E238" s="47"/>
      <c r="F238" s="47"/>
      <c r="G238" s="48"/>
      <c r="H238" s="47"/>
      <c r="I238" s="47"/>
      <c r="J238" s="49"/>
      <c r="L238" s="45" t="s">
        <v>7</v>
      </c>
      <c r="M238" s="46">
        <v>0.01</v>
      </c>
      <c r="N238" s="47"/>
      <c r="O238" s="47">
        <v>9.8237864691019198E-3</v>
      </c>
      <c r="P238" s="47">
        <v>-3.0302034329882401E-2</v>
      </c>
      <c r="Q238" s="47">
        <v>2.3643021501565501E-2</v>
      </c>
      <c r="R238" s="48">
        <v>-6.0706375670651702E-4</v>
      </c>
      <c r="S238" s="47">
        <v>9.8050116871834202E-3</v>
      </c>
      <c r="T238" s="47"/>
      <c r="U238" s="49"/>
      <c r="W238" s="45" t="s">
        <v>7</v>
      </c>
      <c r="X238" s="46">
        <v>0.05</v>
      </c>
      <c r="Y238" s="47"/>
      <c r="Z238" s="47">
        <v>4.8857954658695898E-2</v>
      </c>
      <c r="AA238" s="47">
        <v>-0.149299279157521</v>
      </c>
      <c r="AB238" s="47">
        <v>0.117354619339017</v>
      </c>
      <c r="AC238" s="48">
        <v>-3.0122083198081402E-3</v>
      </c>
      <c r="AD238" s="47">
        <v>4.8765011375670402E-2</v>
      </c>
      <c r="AE238" s="47"/>
      <c r="AF238" s="49"/>
    </row>
    <row r="239" spans="1:32" ht="14.5" x14ac:dyDescent="0.3">
      <c r="A239" s="50"/>
      <c r="B239" s="47"/>
      <c r="C239" s="46"/>
      <c r="D239" s="46">
        <f>SQRT(D236*D236+D237*D237+D238*D238)</f>
        <v>0</v>
      </c>
      <c r="E239" s="46"/>
      <c r="F239" s="46"/>
      <c r="G239" s="47"/>
      <c r="H239" s="47"/>
      <c r="I239" s="47"/>
      <c r="J239" s="123" t="s">
        <v>20</v>
      </c>
      <c r="L239" s="50"/>
      <c r="M239" s="47"/>
      <c r="N239" s="46"/>
      <c r="O239" s="46">
        <f>SQRT(O236*O236+O237*O237+O238*O238)</f>
        <v>1.7050003334299981E-2</v>
      </c>
      <c r="P239" s="46"/>
      <c r="Q239" s="46"/>
      <c r="R239" s="47"/>
      <c r="S239" s="47"/>
      <c r="T239" s="47"/>
      <c r="U239" s="123" t="s">
        <v>20</v>
      </c>
      <c r="W239" s="50"/>
      <c r="X239" s="47"/>
      <c r="Y239" s="46"/>
      <c r="Z239" s="46">
        <f>SQRT(Z236*Z236+Z237*Z237+Z238*Z238)</f>
        <v>8.478118785898546E-2</v>
      </c>
      <c r="AA239" s="46"/>
      <c r="AB239" s="46"/>
      <c r="AC239" s="47"/>
      <c r="AD239" s="47"/>
      <c r="AE239" s="47"/>
      <c r="AF239" s="123" t="s">
        <v>20</v>
      </c>
    </row>
    <row r="240" spans="1:32" x14ac:dyDescent="0.3">
      <c r="A240" s="50"/>
      <c r="B240" s="47"/>
      <c r="C240" s="53" t="s">
        <v>29</v>
      </c>
      <c r="D240" s="53"/>
      <c r="E240" s="53"/>
      <c r="F240" s="53"/>
      <c r="G240" s="53"/>
      <c r="H240" s="53"/>
      <c r="I240" s="47"/>
      <c r="J240" s="54" t="s">
        <v>1</v>
      </c>
      <c r="L240" s="50"/>
      <c r="M240" s="47"/>
      <c r="N240" s="53" t="s">
        <v>29</v>
      </c>
      <c r="O240" s="53"/>
      <c r="P240" s="53"/>
      <c r="Q240" s="53"/>
      <c r="R240" s="53"/>
      <c r="S240" s="53"/>
      <c r="T240" s="47"/>
      <c r="U240" s="54" t="s">
        <v>1</v>
      </c>
      <c r="W240" s="50"/>
      <c r="X240" s="47"/>
      <c r="Y240" s="53" t="s">
        <v>29</v>
      </c>
      <c r="Z240" s="53"/>
      <c r="AA240" s="53"/>
      <c r="AB240" s="53"/>
      <c r="AC240" s="53"/>
      <c r="AD240" s="53"/>
      <c r="AE240" s="47"/>
      <c r="AF240" s="54" t="s">
        <v>1</v>
      </c>
    </row>
    <row r="241" spans="1:32" x14ac:dyDescent="0.3">
      <c r="A241" s="50"/>
      <c r="B241" s="47"/>
      <c r="C241" s="47" t="s">
        <v>34</v>
      </c>
      <c r="D241" s="47"/>
      <c r="E241" s="47"/>
      <c r="F241" s="48"/>
      <c r="G241" s="47"/>
      <c r="H241" s="47"/>
      <c r="I241" s="47"/>
      <c r="J241" s="52" t="e">
        <f>(D236-D241)/D236*100</f>
        <v>#DIV/0!</v>
      </c>
      <c r="L241" s="50"/>
      <c r="M241" s="47"/>
      <c r="N241" s="47" t="s">
        <v>34</v>
      </c>
      <c r="O241" s="47">
        <v>7.3458965704466502E-3</v>
      </c>
      <c r="P241" s="47">
        <v>-1.84619838072313E-2</v>
      </c>
      <c r="Q241" s="48">
        <v>2.22842246445983E-2</v>
      </c>
      <c r="R241" s="48">
        <v>-2.5115171860319801E-5</v>
      </c>
      <c r="S241" s="47">
        <v>7.3458536367016197E-3</v>
      </c>
      <c r="T241" s="47"/>
      <c r="U241" s="52">
        <f>(O236-O241)/O236*100</f>
        <v>24.842590599842481</v>
      </c>
      <c r="W241" s="50"/>
      <c r="X241" s="47"/>
      <c r="Y241" s="47" t="s">
        <v>34</v>
      </c>
      <c r="Z241" s="47">
        <v>3.6437597732436801E-2</v>
      </c>
      <c r="AA241" s="47">
        <v>-9.0926160229286096E-2</v>
      </c>
      <c r="AB241" s="48">
        <v>0.110992309942248</v>
      </c>
      <c r="AC241" s="48">
        <v>1.2430513137628101E-4</v>
      </c>
      <c r="AD241" s="47">
        <v>3.6437385701298501E-2</v>
      </c>
      <c r="AE241" s="47"/>
      <c r="AF241" s="52">
        <f>(Z236-Z241)/Z236*100</f>
        <v>25.069852116072482</v>
      </c>
    </row>
    <row r="242" spans="1:32" x14ac:dyDescent="0.3">
      <c r="A242" s="50"/>
      <c r="B242" s="47"/>
      <c r="C242" s="47"/>
      <c r="D242" s="47"/>
      <c r="E242" s="47"/>
      <c r="F242" s="48"/>
      <c r="G242" s="47"/>
      <c r="H242" s="47"/>
      <c r="I242" s="47"/>
      <c r="J242" s="52" t="e">
        <f t="shared" ref="J242:J244" si="81">(D237-D242)/D237*100</f>
        <v>#DIV/0!</v>
      </c>
      <c r="L242" s="50"/>
      <c r="M242" s="47"/>
      <c r="N242" s="47"/>
      <c r="O242" s="47">
        <v>8.2389683450853398E-3</v>
      </c>
      <c r="P242" s="47">
        <v>-2.6077067805939699E-2</v>
      </c>
      <c r="Q242" s="48">
        <v>2.4333135532236701E-2</v>
      </c>
      <c r="R242" s="47">
        <v>8.7866871034970396E-4</v>
      </c>
      <c r="S242" s="47">
        <v>8.19198026662484E-3</v>
      </c>
      <c r="T242" s="47"/>
      <c r="U242" s="52">
        <f t="shared" ref="U242:U244" si="82">(O237-O242)/O237*100</f>
        <v>17.054570579156429</v>
      </c>
      <c r="W242" s="50"/>
      <c r="X242" s="47"/>
      <c r="Y242" s="47"/>
      <c r="Z242" s="47">
        <v>4.0599632070250899E-2</v>
      </c>
      <c r="AA242" s="47">
        <v>-0.12736476071224201</v>
      </c>
      <c r="AB242" s="48">
        <v>0.118972172896713</v>
      </c>
      <c r="AC242" s="47">
        <v>4.2710798741248399E-3</v>
      </c>
      <c r="AD242" s="47">
        <v>4.0374348303701298E-2</v>
      </c>
      <c r="AE242" s="47"/>
      <c r="AF242" s="52">
        <f t="shared" ref="AF242:AF244" si="83">(Z237-Z242)/Z237*100</f>
        <v>17.740898161672209</v>
      </c>
    </row>
    <row r="243" spans="1:32" x14ac:dyDescent="0.3">
      <c r="A243" s="50"/>
      <c r="B243" s="47"/>
      <c r="C243" s="47"/>
      <c r="D243" s="47"/>
      <c r="E243" s="47"/>
      <c r="F243" s="48"/>
      <c r="G243" s="47"/>
      <c r="H243" s="47"/>
      <c r="I243" s="47"/>
      <c r="J243" s="52" t="e">
        <f t="shared" si="81"/>
        <v>#DIV/0!</v>
      </c>
      <c r="L243" s="50"/>
      <c r="M243" s="47"/>
      <c r="N243" s="47"/>
      <c r="O243" s="47">
        <v>7.5285719010499798E-3</v>
      </c>
      <c r="P243" s="47">
        <v>-2.1502542215004201E-2</v>
      </c>
      <c r="Q243" s="48">
        <v>1.9743697989983201E-2</v>
      </c>
      <c r="R243" s="47">
        <v>-5.4674339987701998E-4</v>
      </c>
      <c r="S243" s="47">
        <v>7.5086927306935499E-3</v>
      </c>
      <c r="T243" s="47"/>
      <c r="U243" s="52">
        <f t="shared" si="82"/>
        <v>23.363848300967458</v>
      </c>
      <c r="W243" s="50"/>
      <c r="X243" s="47"/>
      <c r="Y243" s="47"/>
      <c r="Z243" s="47">
        <v>3.7315943250968903E-2</v>
      </c>
      <c r="AA243" s="47">
        <v>-0.106663107455259</v>
      </c>
      <c r="AB243" s="48">
        <v>9.6892225668038401E-2</v>
      </c>
      <c r="AC243" s="47">
        <v>-2.7342406838101502E-3</v>
      </c>
      <c r="AD243" s="47">
        <v>3.7215635807984399E-2</v>
      </c>
      <c r="AE243" s="47"/>
      <c r="AF243" s="52">
        <f t="shared" si="83"/>
        <v>23.62360743169733</v>
      </c>
    </row>
    <row r="244" spans="1:32" x14ac:dyDescent="0.3">
      <c r="A244" s="50"/>
      <c r="B244" s="47"/>
      <c r="C244" s="53"/>
      <c r="D244" s="46">
        <f>SQRT(D241*D241+D242*D242+D243*D243)</f>
        <v>0</v>
      </c>
      <c r="E244" s="47"/>
      <c r="F244" s="47"/>
      <c r="G244" s="47"/>
      <c r="H244" s="47"/>
      <c r="I244" s="47"/>
      <c r="J244" s="52" t="e">
        <f t="shared" si="81"/>
        <v>#DIV/0!</v>
      </c>
      <c r="L244" s="50"/>
      <c r="M244" s="47"/>
      <c r="N244" s="53"/>
      <c r="O244" s="46">
        <f>SQRT(O241*O241+O242*O242+O243*O243)</f>
        <v>1.3361219655566532E-2</v>
      </c>
      <c r="P244" s="47"/>
      <c r="Q244" s="47"/>
      <c r="R244" s="47"/>
      <c r="S244" s="47"/>
      <c r="T244" s="47"/>
      <c r="U244" s="52">
        <f t="shared" si="82"/>
        <v>21.635090658971411</v>
      </c>
      <c r="W244" s="50"/>
      <c r="X244" s="47"/>
      <c r="Y244" s="53"/>
      <c r="Z244" s="46">
        <f>SQRT(Z241*Z241+Z242*Z242+Z243*Z243)</f>
        <v>6.6094691719230839E-2</v>
      </c>
      <c r="AA244" s="47"/>
      <c r="AB244" s="47"/>
      <c r="AC244" s="47"/>
      <c r="AD244" s="47"/>
      <c r="AE244" s="47"/>
      <c r="AF244" s="52">
        <f t="shared" si="83"/>
        <v>22.04085199989817</v>
      </c>
    </row>
    <row r="245" spans="1:32" x14ac:dyDescent="0.3">
      <c r="A245" s="50"/>
      <c r="B245" s="47"/>
      <c r="C245" s="53" t="s">
        <v>32</v>
      </c>
      <c r="D245" s="53"/>
      <c r="E245" s="53"/>
      <c r="F245" s="53"/>
      <c r="G245" s="53"/>
      <c r="H245" s="53"/>
      <c r="I245" s="47"/>
      <c r="J245" s="54" t="s">
        <v>1</v>
      </c>
      <c r="L245" s="50"/>
      <c r="M245" s="47"/>
      <c r="N245" s="53" t="s">
        <v>32</v>
      </c>
      <c r="O245" s="53"/>
      <c r="P245" s="53"/>
      <c r="Q245" s="53"/>
      <c r="R245" s="53"/>
      <c r="S245" s="53"/>
      <c r="T245" s="47"/>
      <c r="U245" s="54" t="s">
        <v>1</v>
      </c>
      <c r="W245" s="50"/>
      <c r="X245" s="47"/>
      <c r="Y245" s="53" t="s">
        <v>32</v>
      </c>
      <c r="Z245" s="53"/>
      <c r="AA245" s="53"/>
      <c r="AB245" s="53"/>
      <c r="AC245" s="53"/>
      <c r="AD245" s="53"/>
      <c r="AE245" s="47"/>
      <c r="AF245" s="54" t="s">
        <v>1</v>
      </c>
    </row>
    <row r="246" spans="1:32" x14ac:dyDescent="0.3">
      <c r="A246" s="50"/>
      <c r="B246" s="47"/>
      <c r="C246" s="47" t="s">
        <v>35</v>
      </c>
      <c r="D246" s="47"/>
      <c r="E246" s="47"/>
      <c r="F246" s="48"/>
      <c r="G246" s="47"/>
      <c r="H246" s="47"/>
      <c r="I246" s="47"/>
      <c r="J246" s="52" t="e">
        <f>-(D241-D246)/D246*100</f>
        <v>#DIV/0!</v>
      </c>
      <c r="L246" s="50"/>
      <c r="M246" s="47"/>
      <c r="N246" s="47" t="s">
        <v>35</v>
      </c>
      <c r="O246" s="47">
        <v>9.7760467427501704E-3</v>
      </c>
      <c r="P246" s="47">
        <v>-2.6835412856093099E-2</v>
      </c>
      <c r="Q246" s="48">
        <v>2.4849499043298001E-2</v>
      </c>
      <c r="R246" s="48">
        <v>-2.0020714439382801E-5</v>
      </c>
      <c r="S246" s="47">
        <v>9.7760262421614508E-3</v>
      </c>
      <c r="T246" s="47"/>
      <c r="U246" s="52">
        <f>-(O241-O246)/O246*100</f>
        <v>24.858209419934475</v>
      </c>
      <c r="W246" s="50"/>
      <c r="X246" s="47"/>
      <c r="Y246" s="47" t="s">
        <v>35</v>
      </c>
      <c r="Z246" s="47">
        <v>4.8880233713750797E-2</v>
      </c>
      <c r="AA246" s="47">
        <v>-0.134177064280465</v>
      </c>
      <c r="AB246" s="48">
        <v>0.12424749521649001</v>
      </c>
      <c r="AC246" s="48">
        <v>-1.00103572196915E-4</v>
      </c>
      <c r="AD246" s="47">
        <v>4.8880131210807302E-2</v>
      </c>
      <c r="AE246" s="47"/>
      <c r="AF246" s="52">
        <f>-(Z241-Z246)/Z246*100</f>
        <v>25.4553528818617</v>
      </c>
    </row>
    <row r="247" spans="1:32" x14ac:dyDescent="0.3">
      <c r="A247" s="50"/>
      <c r="B247" s="47"/>
      <c r="C247" s="47"/>
      <c r="D247" s="47"/>
      <c r="E247" s="47"/>
      <c r="F247" s="48"/>
      <c r="G247" s="47"/>
      <c r="H247" s="47"/>
      <c r="I247" s="47"/>
      <c r="J247" s="52" t="e">
        <f t="shared" ref="J247:J249" si="84">-(D242-D247)/D247*100</f>
        <v>#DIV/0!</v>
      </c>
      <c r="L247" s="50"/>
      <c r="M247" s="47"/>
      <c r="N247" s="47"/>
      <c r="O247" s="47">
        <v>9.9356138433027499E-3</v>
      </c>
      <c r="P247" s="47">
        <v>-2.4907626215012101E-2</v>
      </c>
      <c r="Q247" s="48">
        <v>3.4807163890125198E-2</v>
      </c>
      <c r="R247" s="47">
        <v>8.2493784137381001E-4</v>
      </c>
      <c r="S247" s="47">
        <v>9.9013079944570304E-3</v>
      </c>
      <c r="T247" s="47"/>
      <c r="U247" s="52">
        <f t="shared" ref="U247:U249" si="85">-(O242-O247)/O247*100</f>
        <v>17.076403380562738</v>
      </c>
      <c r="W247" s="50"/>
      <c r="X247" s="47"/>
      <c r="Y247" s="47"/>
      <c r="Z247" s="47">
        <v>4.9678069216513701E-2</v>
      </c>
      <c r="AA247" s="47">
        <v>-0.124538131075061</v>
      </c>
      <c r="AB247" s="48">
        <v>0.17403581945062599</v>
      </c>
      <c r="AC247" s="47">
        <v>4.12468920686906E-3</v>
      </c>
      <c r="AD247" s="47">
        <v>4.9506539972285102E-2</v>
      </c>
      <c r="AE247" s="47"/>
      <c r="AF247" s="52">
        <f t="shared" ref="AF247:AF249" si="86">-(Z242-Z247)/Z247*100</f>
        <v>18.274537012893809</v>
      </c>
    </row>
    <row r="248" spans="1:32" x14ac:dyDescent="0.3">
      <c r="A248" s="50"/>
      <c r="B248" s="47"/>
      <c r="C248" s="47"/>
      <c r="D248" s="47"/>
      <c r="E248" s="47"/>
      <c r="F248" s="48"/>
      <c r="G248" s="48"/>
      <c r="H248" s="47"/>
      <c r="I248" s="47"/>
      <c r="J248" s="52" t="e">
        <f t="shared" si="84"/>
        <v>#DIV/0!</v>
      </c>
      <c r="L248" s="50"/>
      <c r="M248" s="47"/>
      <c r="N248" s="47"/>
      <c r="O248" s="47">
        <v>9.8259877732479496E-3</v>
      </c>
      <c r="P248" s="47">
        <v>-3.0320887282995299E-2</v>
      </c>
      <c r="Q248" s="48">
        <v>2.3650274633125499E-2</v>
      </c>
      <c r="R248" s="48">
        <v>-6.0726012088266497E-4</v>
      </c>
      <c r="S248" s="47">
        <v>9.8072050486162406E-3</v>
      </c>
      <c r="T248" s="47"/>
      <c r="U248" s="52">
        <f t="shared" si="85"/>
        <v>23.381017005261</v>
      </c>
      <c r="W248" s="50"/>
      <c r="X248" s="47"/>
      <c r="Y248" s="47"/>
      <c r="Z248" s="47">
        <v>4.9129938866239703E-2</v>
      </c>
      <c r="AA248" s="47">
        <v>-0.15160443641497701</v>
      </c>
      <c r="AB248" s="48">
        <v>0.118251373165628</v>
      </c>
      <c r="AC248" s="48">
        <v>-3.0363006044133202E-3</v>
      </c>
      <c r="AD248" s="47">
        <v>4.9036025243081198E-2</v>
      </c>
      <c r="AE248" s="47"/>
      <c r="AF248" s="52">
        <f t="shared" si="86"/>
        <v>24.046428487190621</v>
      </c>
    </row>
    <row r="249" spans="1:32" x14ac:dyDescent="0.3">
      <c r="A249" s="50"/>
      <c r="B249" s="47"/>
      <c r="C249" s="53"/>
      <c r="D249" s="46">
        <f>SQRT(D246*D246+D247*D247+D248*D248)</f>
        <v>0</v>
      </c>
      <c r="E249" s="47"/>
      <c r="F249" s="47"/>
      <c r="G249" s="47"/>
      <c r="H249" s="47"/>
      <c r="I249" s="47"/>
      <c r="J249" s="52" t="e">
        <f t="shared" si="84"/>
        <v>#DIV/0!</v>
      </c>
      <c r="L249" s="50"/>
      <c r="M249" s="47"/>
      <c r="N249" s="53"/>
      <c r="O249" s="46">
        <f>SQRT(O246*O246+O247*O247+O248*O248)</f>
        <v>1.7053959894396481E-2</v>
      </c>
      <c r="P249" s="47"/>
      <c r="Q249" s="47"/>
      <c r="R249" s="47"/>
      <c r="S249" s="47"/>
      <c r="T249" s="47"/>
      <c r="U249" s="52">
        <f t="shared" si="85"/>
        <v>21.65327150818089</v>
      </c>
      <c r="W249" s="50"/>
      <c r="X249" s="47"/>
      <c r="Y249" s="53"/>
      <c r="Z249" s="46">
        <f>SQRT(Z246*Z246+Z247*Z247+Z248*Z248)</f>
        <v>8.5269799471982322E-2</v>
      </c>
      <c r="AA249" s="47"/>
      <c r="AB249" s="47"/>
      <c r="AC249" s="47"/>
      <c r="AD249" s="47"/>
      <c r="AE249" s="47"/>
      <c r="AF249" s="52">
        <f t="shared" si="86"/>
        <v>22.487572237169363</v>
      </c>
    </row>
    <row r="250" spans="1:32" x14ac:dyDescent="0.3">
      <c r="A250" s="50"/>
      <c r="B250" s="47"/>
      <c r="C250" s="53" t="s">
        <v>30</v>
      </c>
      <c r="D250" s="47"/>
      <c r="E250" s="47"/>
      <c r="F250" s="47"/>
      <c r="G250" s="47"/>
      <c r="H250" s="47"/>
      <c r="I250" s="47"/>
      <c r="J250" s="49"/>
      <c r="L250" s="50"/>
      <c r="M250" s="47"/>
      <c r="N250" s="53" t="s">
        <v>30</v>
      </c>
      <c r="O250" s="47"/>
      <c r="P250" s="47"/>
      <c r="Q250" s="47"/>
      <c r="R250" s="47"/>
      <c r="S250" s="47"/>
      <c r="T250" s="47"/>
      <c r="U250" s="49"/>
      <c r="W250" s="50"/>
      <c r="X250" s="47"/>
      <c r="Y250" s="53" t="s">
        <v>30</v>
      </c>
      <c r="Z250" s="47"/>
      <c r="AA250" s="47"/>
      <c r="AB250" s="47"/>
      <c r="AC250" s="47"/>
      <c r="AD250" s="47"/>
      <c r="AE250" s="47"/>
      <c r="AF250" s="49"/>
    </row>
    <row r="251" spans="1:32" x14ac:dyDescent="0.3">
      <c r="A251" s="50"/>
      <c r="B251" s="47" t="s">
        <v>36</v>
      </c>
      <c r="C251" s="47"/>
      <c r="D251" s="47"/>
      <c r="E251" s="47"/>
      <c r="F251" s="48"/>
      <c r="G251" s="47"/>
      <c r="H251" s="47"/>
      <c r="I251" s="47"/>
      <c r="J251" s="52"/>
      <c r="L251" s="50"/>
      <c r="M251" s="47" t="s">
        <v>36</v>
      </c>
      <c r="N251" s="47"/>
      <c r="O251" s="47">
        <v>0.12089233126884</v>
      </c>
      <c r="P251" s="47">
        <v>-0.273352732139448</v>
      </c>
      <c r="Q251" s="48">
        <v>0.36337083951245203</v>
      </c>
      <c r="R251" s="47">
        <v>3.2743840093397698E-3</v>
      </c>
      <c r="S251" s="47">
        <v>0.120847979581681</v>
      </c>
      <c r="T251" s="47"/>
      <c r="U251" s="52"/>
      <c r="W251" s="50"/>
      <c r="X251" s="47" t="s">
        <v>36</v>
      </c>
      <c r="Y251" s="47"/>
      <c r="Z251" s="47">
        <v>0.60017577973552905</v>
      </c>
      <c r="AA251" s="47">
        <v>-1.33231156395648</v>
      </c>
      <c r="AB251" s="48">
        <v>1.78548006392126</v>
      </c>
      <c r="AC251" s="47">
        <v>3.7634173023768001E-2</v>
      </c>
      <c r="AD251" s="47">
        <v>0.59899468745721596</v>
      </c>
      <c r="AE251" s="47"/>
      <c r="AF251" s="52"/>
    </row>
    <row r="252" spans="1:32" x14ac:dyDescent="0.3">
      <c r="A252" s="50"/>
      <c r="B252" s="47"/>
      <c r="C252" s="47"/>
      <c r="D252" s="47"/>
      <c r="E252" s="47"/>
      <c r="F252" s="48"/>
      <c r="G252" s="47"/>
      <c r="H252" s="47"/>
      <c r="I252" s="47"/>
      <c r="J252" s="52"/>
      <c r="L252" s="50"/>
      <c r="M252" s="47"/>
      <c r="N252" s="47"/>
      <c r="O252" s="47">
        <v>0.11914586829985099</v>
      </c>
      <c r="P252" s="47">
        <v>-0.34844438041688602</v>
      </c>
      <c r="Q252" s="48">
        <v>0.311855323380409</v>
      </c>
      <c r="R252" s="47">
        <v>-1.7652260180703199E-3</v>
      </c>
      <c r="S252" s="47">
        <v>0.119132791077984</v>
      </c>
      <c r="T252" s="47"/>
      <c r="U252" s="52"/>
      <c r="W252" s="50"/>
      <c r="X252" s="47"/>
      <c r="Y252" s="47"/>
      <c r="Z252" s="47">
        <v>0.58909113278303604</v>
      </c>
      <c r="AA252" s="47">
        <v>-1.6914080395436999</v>
      </c>
      <c r="AB252" s="48">
        <v>1.5310519203542801</v>
      </c>
      <c r="AC252" s="47">
        <v>-5.5858072789122101E-3</v>
      </c>
      <c r="AD252" s="47">
        <v>0.58906464966134597</v>
      </c>
      <c r="AE252" s="47"/>
      <c r="AF252" s="52"/>
    </row>
    <row r="253" spans="1:32" x14ac:dyDescent="0.3">
      <c r="A253" s="50"/>
      <c r="B253" s="47"/>
      <c r="C253" s="47"/>
      <c r="D253" s="47"/>
      <c r="E253" s="47"/>
      <c r="F253" s="47"/>
      <c r="G253" s="47"/>
      <c r="H253" s="47"/>
      <c r="I253" s="47"/>
      <c r="J253" s="52"/>
      <c r="L253" s="50"/>
      <c r="M253" s="47"/>
      <c r="N253" s="47"/>
      <c r="O253" s="47">
        <v>0.118461433632123</v>
      </c>
      <c r="P253" s="47">
        <v>-0.34280400400932998</v>
      </c>
      <c r="Q253" s="47">
        <v>0.33511134760824202</v>
      </c>
      <c r="R253" s="47">
        <v>1.17507002374168E-4</v>
      </c>
      <c r="S253" s="47">
        <v>0.118461375351978</v>
      </c>
      <c r="T253" s="47"/>
      <c r="U253" s="52"/>
      <c r="W253" s="50"/>
      <c r="X253" s="47"/>
      <c r="Y253" s="47"/>
      <c r="Z253" s="47">
        <v>0.58514760477290595</v>
      </c>
      <c r="AA253" s="47">
        <v>-1.66292636339244</v>
      </c>
      <c r="AB253" s="47">
        <v>1.6187096468054301</v>
      </c>
      <c r="AC253" s="47">
        <v>-1.0135872877052999E-3</v>
      </c>
      <c r="AD253" s="47">
        <v>0.58514672690896796</v>
      </c>
      <c r="AE253" s="47"/>
      <c r="AF253" s="52"/>
    </row>
    <row r="254" spans="1:32" x14ac:dyDescent="0.3">
      <c r="A254" s="50"/>
      <c r="B254" s="47"/>
      <c r="C254" s="46"/>
      <c r="D254" s="46">
        <f>SQRT(D251*D251+D252*D252+D253*D253)</f>
        <v>0</v>
      </c>
      <c r="E254" s="47"/>
      <c r="F254" s="47"/>
      <c r="G254" s="47"/>
      <c r="H254" s="47"/>
      <c r="I254" s="47"/>
      <c r="J254" s="52"/>
      <c r="L254" s="50"/>
      <c r="M254" s="47"/>
      <c r="N254" s="46"/>
      <c r="O254" s="46">
        <f>SQRT(O251*O251+O252*O252+O253*O253)</f>
        <v>0.20698745119141465</v>
      </c>
      <c r="P254" s="47"/>
      <c r="Q254" s="47"/>
      <c r="R254" s="47"/>
      <c r="S254" s="47"/>
      <c r="T254" s="47"/>
      <c r="U254" s="52"/>
      <c r="W254" s="50"/>
      <c r="X254" s="47"/>
      <c r="Y254" s="46"/>
      <c r="Z254" s="46">
        <f>SQRT(Z251*Z251+Z252*Z252+Z253*Z253)</f>
        <v>1.0245179591770073</v>
      </c>
      <c r="AA254" s="47"/>
      <c r="AB254" s="47"/>
      <c r="AC254" s="47"/>
      <c r="AD254" s="47"/>
      <c r="AE254" s="47"/>
      <c r="AF254" s="52"/>
    </row>
    <row r="255" spans="1:32" x14ac:dyDescent="0.3">
      <c r="A255" s="50"/>
      <c r="B255" s="47"/>
      <c r="C255" s="53" t="s">
        <v>31</v>
      </c>
      <c r="D255" s="47"/>
      <c r="E255" s="47"/>
      <c r="F255" s="47"/>
      <c r="G255" s="47"/>
      <c r="H255" s="47"/>
      <c r="I255" s="47"/>
      <c r="J255" s="52"/>
      <c r="L255" s="50"/>
      <c r="M255" s="47"/>
      <c r="N255" s="53" t="s">
        <v>31</v>
      </c>
      <c r="O255" s="47"/>
      <c r="P255" s="47"/>
      <c r="Q255" s="47"/>
      <c r="R255" s="47"/>
      <c r="S255" s="47"/>
      <c r="T255" s="47"/>
      <c r="U255" s="52"/>
      <c r="W255" s="50"/>
      <c r="X255" s="47"/>
      <c r="Y255" s="53" t="s">
        <v>31</v>
      </c>
      <c r="Z255" s="47"/>
      <c r="AA255" s="47"/>
      <c r="AB255" s="47"/>
      <c r="AC255" s="47"/>
      <c r="AD255" s="47"/>
      <c r="AE255" s="47"/>
      <c r="AF255" s="52"/>
    </row>
    <row r="256" spans="1:32" x14ac:dyDescent="0.3">
      <c r="A256" s="11"/>
      <c r="B256" s="8" t="s">
        <v>37</v>
      </c>
      <c r="C256" s="47"/>
      <c r="D256" s="47"/>
      <c r="E256" s="47"/>
      <c r="F256" s="47"/>
      <c r="G256" s="47"/>
      <c r="H256" s="47"/>
      <c r="I256" s="47"/>
      <c r="J256" s="52" t="e">
        <f>(D251-D256)/D251*100</f>
        <v>#DIV/0!</v>
      </c>
      <c r="L256" s="11"/>
      <c r="M256" s="8" t="s">
        <v>37</v>
      </c>
      <c r="N256" s="47"/>
      <c r="O256" s="47">
        <v>7.6873792923260506E-2</v>
      </c>
      <c r="P256" s="47">
        <v>-0.21255412348795399</v>
      </c>
      <c r="Q256" s="47">
        <v>0.19355484676859699</v>
      </c>
      <c r="R256" s="47">
        <v>-2.4275248890530299E-3</v>
      </c>
      <c r="S256" s="47">
        <v>7.6835455105838807E-2</v>
      </c>
      <c r="T256" s="47"/>
      <c r="U256" s="52">
        <f>(O251-O256)/O251*100</f>
        <v>36.41135701791638</v>
      </c>
      <c r="W256" s="11"/>
      <c r="X256" s="8" t="s">
        <v>37</v>
      </c>
      <c r="Y256" s="47"/>
      <c r="Z256" s="47">
        <v>0.47206131273854901</v>
      </c>
      <c r="AA256" s="47">
        <v>-1.35788246519148</v>
      </c>
      <c r="AB256" s="47">
        <v>1.0988421944700799</v>
      </c>
      <c r="AC256" s="47">
        <v>-8.1422236191115605E-2</v>
      </c>
      <c r="AD256" s="47">
        <v>0.46498634650716397</v>
      </c>
      <c r="AE256" s="47"/>
      <c r="AF256" s="52">
        <f>(Z251-Z256)/Z251*100</f>
        <v>21.346157462974336</v>
      </c>
    </row>
    <row r="257" spans="1:32" x14ac:dyDescent="0.3">
      <c r="A257" s="11"/>
      <c r="B257" s="8"/>
      <c r="C257" s="47"/>
      <c r="D257" s="47"/>
      <c r="E257" s="47"/>
      <c r="F257" s="47"/>
      <c r="G257" s="47"/>
      <c r="H257" s="47"/>
      <c r="I257" s="47"/>
      <c r="J257" s="52" t="e">
        <f t="shared" ref="J257:J259" si="87">(D252-D257)/D252*100</f>
        <v>#DIV/0!</v>
      </c>
      <c r="L257" s="11"/>
      <c r="M257" s="8"/>
      <c r="N257" s="47"/>
      <c r="O257" s="47">
        <v>7.1201029110996503E-2</v>
      </c>
      <c r="P257" s="47">
        <v>-0.21876348150202299</v>
      </c>
      <c r="Q257" s="47">
        <v>0.19486844471783801</v>
      </c>
      <c r="R257" s="47">
        <v>-9.0447241495946792E-3</v>
      </c>
      <c r="S257" s="47">
        <v>7.0624213351532003E-2</v>
      </c>
      <c r="T257" s="47"/>
      <c r="U257" s="52">
        <f t="shared" ref="U257:U259" si="88">(O252-O257)/O252*100</f>
        <v>40.240454724114386</v>
      </c>
      <c r="W257" s="11"/>
      <c r="X257" s="8"/>
      <c r="Y257" s="47"/>
      <c r="Z257" s="47">
        <v>0.37751603060434802</v>
      </c>
      <c r="AA257" s="47">
        <v>-1.2793026791940201</v>
      </c>
      <c r="AB257" s="47">
        <v>0.88920413604126802</v>
      </c>
      <c r="AC257" s="47">
        <v>-2.1627762880248601E-2</v>
      </c>
      <c r="AD257" s="47">
        <v>0.37689599790400902</v>
      </c>
      <c r="AE257" s="47"/>
      <c r="AF257" s="52">
        <f t="shared" ref="AF257:AF259" si="89">(Z252-Z257)/Z252*100</f>
        <v>35.915512966414269</v>
      </c>
    </row>
    <row r="258" spans="1:32" x14ac:dyDescent="0.3">
      <c r="A258" s="11"/>
      <c r="B258" s="8"/>
      <c r="C258" s="47"/>
      <c r="D258" s="47"/>
      <c r="E258" s="47"/>
      <c r="F258" s="47"/>
      <c r="G258" s="47"/>
      <c r="H258" s="47"/>
      <c r="I258" s="47"/>
      <c r="J258" s="52" t="e">
        <f t="shared" si="87"/>
        <v>#DIV/0!</v>
      </c>
      <c r="L258" s="11"/>
      <c r="M258" s="8"/>
      <c r="N258" s="47"/>
      <c r="O258" s="47">
        <v>6.8770192833284005E-2</v>
      </c>
      <c r="P258" s="47">
        <v>-0.223821309401734</v>
      </c>
      <c r="Q258" s="47">
        <v>0.13745489754506199</v>
      </c>
      <c r="R258" s="47">
        <v>-2.7451290613192299E-2</v>
      </c>
      <c r="S258" s="47">
        <v>6.3053676070449094E-2</v>
      </c>
      <c r="T258" s="47"/>
      <c r="U258" s="52">
        <f t="shared" si="88"/>
        <v>41.947188443753817</v>
      </c>
      <c r="W258" s="11"/>
      <c r="X258" s="8"/>
      <c r="Y258" s="47"/>
      <c r="Z258" s="47">
        <v>0.40038239703554002</v>
      </c>
      <c r="AA258" s="47">
        <v>-1.28815324338537</v>
      </c>
      <c r="AB258" s="47">
        <v>0.67789985854926205</v>
      </c>
      <c r="AC258" s="47">
        <v>-0.23495855627648399</v>
      </c>
      <c r="AD258" s="47">
        <v>0.32419213545117898</v>
      </c>
      <c r="AE258" s="47"/>
      <c r="AF258" s="52">
        <f t="shared" si="89"/>
        <v>31.57582911222422</v>
      </c>
    </row>
    <row r="259" spans="1:32" ht="14.5" thickBot="1" x14ac:dyDescent="0.35">
      <c r="A259" s="14"/>
      <c r="B259" s="15"/>
      <c r="C259" s="56"/>
      <c r="D259" s="57">
        <f>SQRT(D256*D256+D257*D257+D258*D258)</f>
        <v>0</v>
      </c>
      <c r="E259" s="56"/>
      <c r="F259" s="56"/>
      <c r="G259" s="56"/>
      <c r="H259" s="56"/>
      <c r="I259" s="56"/>
      <c r="J259" s="58" t="e">
        <f t="shared" si="87"/>
        <v>#DIV/0!</v>
      </c>
      <c r="L259" s="14"/>
      <c r="M259" s="15"/>
      <c r="N259" s="56"/>
      <c r="O259" s="57">
        <f>SQRT(O256*O256+O257*O257+O258*O258)</f>
        <v>0.1253335789291935</v>
      </c>
      <c r="P259" s="56"/>
      <c r="Q259" s="56"/>
      <c r="R259" s="56"/>
      <c r="S259" s="56"/>
      <c r="T259" s="56"/>
      <c r="U259" s="58">
        <f t="shared" si="88"/>
        <v>39.44870657241465</v>
      </c>
      <c r="W259" s="14"/>
      <c r="X259" s="15"/>
      <c r="Y259" s="56"/>
      <c r="Z259" s="57">
        <f>SQRT(Z256*Z256+Z257*Z257+Z258*Z258)</f>
        <v>0.72502848233957684</v>
      </c>
      <c r="AA259" s="56"/>
      <c r="AB259" s="56"/>
      <c r="AC259" s="56"/>
      <c r="AD259" s="56"/>
      <c r="AE259" s="56"/>
      <c r="AF259" s="58">
        <f t="shared" si="89"/>
        <v>29.232232988673967</v>
      </c>
    </row>
    <row r="260" spans="1:32" ht="14.5" thickBot="1" x14ac:dyDescent="0.35"/>
    <row r="261" spans="1:32" x14ac:dyDescent="0.3">
      <c r="A261" s="40" t="s">
        <v>22</v>
      </c>
      <c r="B261" s="43">
        <v>998</v>
      </c>
      <c r="C261" s="42" t="s">
        <v>28</v>
      </c>
      <c r="D261" s="42" t="s">
        <v>9</v>
      </c>
      <c r="E261" s="42" t="s">
        <v>13</v>
      </c>
      <c r="F261" s="42" t="s">
        <v>12</v>
      </c>
      <c r="G261" s="42" t="s">
        <v>11</v>
      </c>
      <c r="H261" s="42" t="s">
        <v>10</v>
      </c>
      <c r="I261" s="43"/>
      <c r="J261" s="44"/>
      <c r="L261" s="40" t="s">
        <v>22</v>
      </c>
      <c r="M261" s="43">
        <v>1000</v>
      </c>
      <c r="N261" s="42" t="s">
        <v>28</v>
      </c>
      <c r="O261" s="42" t="s">
        <v>9</v>
      </c>
      <c r="P261" s="42" t="s">
        <v>13</v>
      </c>
      <c r="Q261" s="42" t="s">
        <v>12</v>
      </c>
      <c r="R261" s="42" t="s">
        <v>11</v>
      </c>
      <c r="S261" s="42" t="s">
        <v>10</v>
      </c>
      <c r="T261" s="43"/>
      <c r="U261" s="44"/>
      <c r="W261" s="40" t="s">
        <v>22</v>
      </c>
      <c r="X261" s="43">
        <v>1000</v>
      </c>
      <c r="Y261" s="42" t="s">
        <v>28</v>
      </c>
      <c r="Z261" s="42" t="s">
        <v>9</v>
      </c>
      <c r="AA261" s="42" t="s">
        <v>13</v>
      </c>
      <c r="AB261" s="42" t="s">
        <v>12</v>
      </c>
      <c r="AC261" s="42" t="s">
        <v>11</v>
      </c>
      <c r="AD261" s="42" t="s">
        <v>10</v>
      </c>
      <c r="AE261" s="43"/>
      <c r="AF261" s="44"/>
    </row>
    <row r="262" spans="1:32" x14ac:dyDescent="0.3">
      <c r="A262" s="45" t="s">
        <v>8</v>
      </c>
      <c r="B262" s="46">
        <v>14</v>
      </c>
      <c r="C262" s="47" t="s">
        <v>33</v>
      </c>
      <c r="D262" s="47"/>
      <c r="E262" s="47"/>
      <c r="F262" s="48"/>
      <c r="G262" s="47"/>
      <c r="H262" s="47"/>
      <c r="I262" s="47"/>
      <c r="J262" s="49"/>
      <c r="L262" s="45" t="s">
        <v>8</v>
      </c>
      <c r="M262" s="46">
        <v>14</v>
      </c>
      <c r="N262" s="47" t="s">
        <v>33</v>
      </c>
      <c r="O262" s="47">
        <v>9.7542594509079893E-3</v>
      </c>
      <c r="P262" s="47">
        <v>-2.6825222531987099E-2</v>
      </c>
      <c r="Q262" s="48">
        <v>2.4840647902650202E-2</v>
      </c>
      <c r="R262" s="48">
        <v>4.9273809721689798E-5</v>
      </c>
      <c r="S262" s="47">
        <v>9.7541349963645406E-3</v>
      </c>
      <c r="T262" s="47"/>
      <c r="U262" s="49"/>
      <c r="W262" s="45" t="s">
        <v>8</v>
      </c>
      <c r="X262" s="46">
        <v>14</v>
      </c>
      <c r="Y262" s="47" t="s">
        <v>33</v>
      </c>
      <c r="Z262" s="47">
        <v>4.8531879514791897E-2</v>
      </c>
      <c r="AA262" s="47">
        <v>-0.13292042455606301</v>
      </c>
      <c r="AB262" s="48">
        <v>0.123155088941116</v>
      </c>
      <c r="AC262" s="48">
        <v>2.27571450926612E-4</v>
      </c>
      <c r="AD262" s="47">
        <v>4.8531345957772497E-2</v>
      </c>
      <c r="AE262" s="47"/>
      <c r="AF262" s="49"/>
    </row>
    <row r="263" spans="1:32" x14ac:dyDescent="0.3">
      <c r="A263" s="45" t="s">
        <v>6</v>
      </c>
      <c r="B263" s="46">
        <v>1E-4</v>
      </c>
      <c r="C263" s="47"/>
      <c r="D263" s="47"/>
      <c r="E263" s="47"/>
      <c r="F263" s="47"/>
      <c r="G263" s="47"/>
      <c r="H263" s="47"/>
      <c r="I263" s="47"/>
      <c r="J263" s="49"/>
      <c r="L263" s="45" t="s">
        <v>6</v>
      </c>
      <c r="M263" s="46">
        <v>1E-4</v>
      </c>
      <c r="N263" s="47"/>
      <c r="O263" s="47">
        <v>9.8235951715211801E-3</v>
      </c>
      <c r="P263" s="47">
        <v>-2.48994822339682E-2</v>
      </c>
      <c r="Q263" s="47">
        <v>3.4785479029012897E-2</v>
      </c>
      <c r="R263" s="47">
        <v>9.4926450494718499E-4</v>
      </c>
      <c r="S263" s="47">
        <v>9.7776233816598696E-3</v>
      </c>
      <c r="T263" s="47"/>
      <c r="U263" s="49"/>
      <c r="W263" s="45" t="s">
        <v>6</v>
      </c>
      <c r="X263" s="46">
        <v>1E-3</v>
      </c>
      <c r="Y263" s="47"/>
      <c r="Z263" s="47">
        <v>4.8814628356446101E-2</v>
      </c>
      <c r="AA263" s="47">
        <v>-0.123531960252951</v>
      </c>
      <c r="AB263" s="47">
        <v>0.17138451699701501</v>
      </c>
      <c r="AC263" s="47">
        <v>4.6931839132269204E-3</v>
      </c>
      <c r="AD263" s="47">
        <v>4.8588496234547002E-2</v>
      </c>
      <c r="AE263" s="47"/>
      <c r="AF263" s="49"/>
    </row>
    <row r="264" spans="1:32" x14ac:dyDescent="0.3">
      <c r="A264" s="45" t="s">
        <v>7</v>
      </c>
      <c r="B264" s="46">
        <v>0.01</v>
      </c>
      <c r="C264" s="47"/>
      <c r="D264" s="47"/>
      <c r="E264" s="47"/>
      <c r="F264" s="47"/>
      <c r="G264" s="48"/>
      <c r="H264" s="47"/>
      <c r="I264" s="47"/>
      <c r="J264" s="49"/>
      <c r="L264" s="45" t="s">
        <v>7</v>
      </c>
      <c r="M264" s="46">
        <v>0.01</v>
      </c>
      <c r="N264" s="47"/>
      <c r="O264" s="47">
        <v>9.8480018844195605E-3</v>
      </c>
      <c r="P264" s="47">
        <v>-3.0302034329882401E-2</v>
      </c>
      <c r="Q264" s="47">
        <v>2.3643021501565501E-2</v>
      </c>
      <c r="R264" s="48">
        <v>-5.9521272277914504E-4</v>
      </c>
      <c r="S264" s="47">
        <v>9.8299981144541904E-3</v>
      </c>
      <c r="T264" s="47"/>
      <c r="U264" s="49"/>
      <c r="W264" s="45" t="s">
        <v>7</v>
      </c>
      <c r="X264" s="46">
        <v>0.05</v>
      </c>
      <c r="Y264" s="47"/>
      <c r="Z264" s="47">
        <v>4.8978446604911803E-2</v>
      </c>
      <c r="AA264" s="47">
        <v>-0.149299279157521</v>
      </c>
      <c r="AB264" s="47">
        <v>0.117354619339017</v>
      </c>
      <c r="AC264" s="48">
        <v>-2.9534344953296202E-3</v>
      </c>
      <c r="AD264" s="47">
        <v>4.8889318429611903E-2</v>
      </c>
      <c r="AE264" s="47"/>
      <c r="AF264" s="49"/>
    </row>
    <row r="265" spans="1:32" ht="14.5" x14ac:dyDescent="0.3">
      <c r="A265" s="50"/>
      <c r="B265" s="47"/>
      <c r="C265" s="46"/>
      <c r="D265" s="46">
        <f>SQRT(D262*D262+D263*D263+D264*D264)</f>
        <v>0</v>
      </c>
      <c r="E265" s="46"/>
      <c r="F265" s="46"/>
      <c r="G265" s="47"/>
      <c r="H265" s="47"/>
      <c r="I265" s="47"/>
      <c r="J265" s="123" t="s">
        <v>20</v>
      </c>
      <c r="L265" s="50"/>
      <c r="M265" s="47"/>
      <c r="N265" s="46"/>
      <c r="O265" s="46">
        <f>SQRT(O262*O262+O263*O263+O264*O264)</f>
        <v>1.6989165389891678E-2</v>
      </c>
      <c r="P265" s="46"/>
      <c r="Q265" s="46"/>
      <c r="R265" s="47"/>
      <c r="S265" s="47"/>
      <c r="T265" s="47"/>
      <c r="U265" s="123" t="s">
        <v>20</v>
      </c>
      <c r="W265" s="50"/>
      <c r="X265" s="47"/>
      <c r="Y265" s="46"/>
      <c r="Z265" s="46">
        <f>SQRT(Z262*Z262+Z263*Z263+Z264*Z264)</f>
        <v>8.4481355947016057E-2</v>
      </c>
      <c r="AA265" s="46"/>
      <c r="AB265" s="46"/>
      <c r="AC265" s="47"/>
      <c r="AD265" s="47"/>
      <c r="AE265" s="47"/>
      <c r="AF265" s="123" t="s">
        <v>20</v>
      </c>
    </row>
    <row r="266" spans="1:32" x14ac:dyDescent="0.3">
      <c r="A266" s="50"/>
      <c r="B266" s="47"/>
      <c r="C266" s="53" t="s">
        <v>29</v>
      </c>
      <c r="D266" s="53"/>
      <c r="E266" s="53"/>
      <c r="F266" s="53"/>
      <c r="G266" s="53"/>
      <c r="H266" s="53"/>
      <c r="I266" s="47"/>
      <c r="J266" s="54" t="s">
        <v>1</v>
      </c>
      <c r="L266" s="50"/>
      <c r="M266" s="47"/>
      <c r="N266" s="53" t="s">
        <v>29</v>
      </c>
      <c r="O266" s="53"/>
      <c r="P266" s="53"/>
      <c r="Q266" s="53"/>
      <c r="R266" s="53"/>
      <c r="S266" s="53"/>
      <c r="T266" s="47"/>
      <c r="U266" s="54" t="s">
        <v>1</v>
      </c>
      <c r="W266" s="50"/>
      <c r="X266" s="47"/>
      <c r="Y266" s="53" t="s">
        <v>29</v>
      </c>
      <c r="Z266" s="53"/>
      <c r="AA266" s="53"/>
      <c r="AB266" s="53"/>
      <c r="AC266" s="53"/>
      <c r="AD266" s="53"/>
      <c r="AE266" s="47"/>
      <c r="AF266" s="54" t="s">
        <v>1</v>
      </c>
    </row>
    <row r="267" spans="1:32" x14ac:dyDescent="0.3">
      <c r="A267" s="50"/>
      <c r="B267" s="47"/>
      <c r="C267" s="47" t="s">
        <v>34</v>
      </c>
      <c r="D267" s="47"/>
      <c r="E267" s="47"/>
      <c r="F267" s="48"/>
      <c r="G267" s="47"/>
      <c r="H267" s="47"/>
      <c r="I267" s="47"/>
      <c r="J267" s="52" t="e">
        <f>(D262-D267)/D262*100</f>
        <v>#DIV/0!</v>
      </c>
      <c r="L267" s="50"/>
      <c r="M267" s="47"/>
      <c r="N267" s="47" t="s">
        <v>34</v>
      </c>
      <c r="O267" s="47">
        <v>7.1074150468064196E-3</v>
      </c>
      <c r="P267" s="47">
        <v>-1.7719902062186599E-2</v>
      </c>
      <c r="Q267" s="48">
        <v>2.1800614049339698E-2</v>
      </c>
      <c r="R267" s="48">
        <v>-1.6764781099470801E-6</v>
      </c>
      <c r="S267" s="47">
        <v>7.1074148490848201E-3</v>
      </c>
      <c r="T267" s="47"/>
      <c r="U267" s="52">
        <f>(O262-O267)/O262*100</f>
        <v>27.135267596918229</v>
      </c>
      <c r="W267" s="50"/>
      <c r="X267" s="47"/>
      <c r="Y267" s="47" t="s">
        <v>34</v>
      </c>
      <c r="Z267" s="47">
        <v>3.5339186584211403E-2</v>
      </c>
      <c r="AA267" s="47">
        <v>-8.7178945576860595E-2</v>
      </c>
      <c r="AB267" s="48">
        <v>0.1082514510957</v>
      </c>
      <c r="AC267" s="48">
        <v>2.9424393729303601E-4</v>
      </c>
      <c r="AD267" s="47">
        <v>3.53379615843794E-2</v>
      </c>
      <c r="AE267" s="47"/>
      <c r="AF267" s="52">
        <f>(Z262-Z267)/Z262*100</f>
        <v>27.183560707883835</v>
      </c>
    </row>
    <row r="268" spans="1:32" x14ac:dyDescent="0.3">
      <c r="A268" s="50"/>
      <c r="B268" s="47"/>
      <c r="C268" s="47"/>
      <c r="D268" s="47"/>
      <c r="E268" s="47"/>
      <c r="F268" s="48"/>
      <c r="G268" s="47"/>
      <c r="H268" s="47"/>
      <c r="I268" s="47"/>
      <c r="J268" s="52" t="e">
        <f t="shared" ref="J268:J270" si="90">(D263-D268)/D263*100</f>
        <v>#DIV/0!</v>
      </c>
      <c r="L268" s="50"/>
      <c r="M268" s="47"/>
      <c r="N268" s="47"/>
      <c r="O268" s="47">
        <v>7.9271267917512597E-3</v>
      </c>
      <c r="P268" s="47">
        <v>-1.7585355331270001E-2</v>
      </c>
      <c r="Q268" s="48">
        <v>2.2174597003761599E-2</v>
      </c>
      <c r="R268" s="47">
        <v>9.9002515561800401E-4</v>
      </c>
      <c r="S268" s="47">
        <v>7.86506130705566E-3</v>
      </c>
      <c r="T268" s="47"/>
      <c r="U268" s="52">
        <f t="shared" ref="U268:U270" si="91">(O263-O268)/O263*100</f>
        <v>19.305237508848332</v>
      </c>
      <c r="W268" s="50"/>
      <c r="X268" s="47"/>
      <c r="Y268" s="47"/>
      <c r="Z268" s="47">
        <v>3.9056112015182602E-2</v>
      </c>
      <c r="AA268" s="47">
        <v>-8.6679489979837598E-2</v>
      </c>
      <c r="AB268" s="48">
        <v>0.109026834905998</v>
      </c>
      <c r="AC268" s="47">
        <v>4.86441878055112E-3</v>
      </c>
      <c r="AD268" s="47">
        <v>3.8751997570059697E-2</v>
      </c>
      <c r="AE268" s="47"/>
      <c r="AF268" s="52">
        <f t="shared" ref="AF268:AF270" si="92">(Z263-Z268)/Z263*100</f>
        <v>19.990967195338406</v>
      </c>
    </row>
    <row r="269" spans="1:32" x14ac:dyDescent="0.3">
      <c r="A269" s="50"/>
      <c r="B269" s="47"/>
      <c r="C269" s="47"/>
      <c r="D269" s="47"/>
      <c r="E269" s="47"/>
      <c r="F269" s="48"/>
      <c r="G269" s="47"/>
      <c r="H269" s="47"/>
      <c r="I269" s="47"/>
      <c r="J269" s="52" t="e">
        <f t="shared" si="90"/>
        <v>#DIV/0!</v>
      </c>
      <c r="L269" s="50"/>
      <c r="M269" s="47"/>
      <c r="N269" s="47"/>
      <c r="O269" s="47">
        <v>7.1883038227108101E-3</v>
      </c>
      <c r="P269" s="47">
        <v>-1.9595949202881699E-2</v>
      </c>
      <c r="Q269" s="48">
        <v>1.8998097924839301E-2</v>
      </c>
      <c r="R269" s="47">
        <v>-5.8976524646370905E-4</v>
      </c>
      <c r="S269" s="47">
        <v>7.1640692906798703E-3</v>
      </c>
      <c r="T269" s="47"/>
      <c r="U269" s="52">
        <f t="shared" si="91"/>
        <v>27.007489366108224</v>
      </c>
      <c r="W269" s="50"/>
      <c r="X269" s="47"/>
      <c r="Y269" s="47"/>
      <c r="Z269" s="47">
        <v>3.5706132528204697E-2</v>
      </c>
      <c r="AA269" s="47">
        <v>-9.5465303590203998E-2</v>
      </c>
      <c r="AB269" s="48">
        <v>9.2615152697019199E-2</v>
      </c>
      <c r="AC269" s="47">
        <v>-2.9320402031852801E-3</v>
      </c>
      <c r="AD269" s="47">
        <v>3.5585545385291198E-2</v>
      </c>
      <c r="AE269" s="47"/>
      <c r="AF269" s="52">
        <f t="shared" si="92"/>
        <v>27.098274846830467</v>
      </c>
    </row>
    <row r="270" spans="1:32" x14ac:dyDescent="0.3">
      <c r="A270" s="50"/>
      <c r="B270" s="47"/>
      <c r="C270" s="53"/>
      <c r="D270" s="46">
        <f>SQRT(D267*D267+D268*D268+D269*D269)</f>
        <v>0</v>
      </c>
      <c r="E270" s="47"/>
      <c r="F270" s="47"/>
      <c r="G270" s="47"/>
      <c r="H270" s="47"/>
      <c r="I270" s="47"/>
      <c r="J270" s="52" t="e">
        <f t="shared" si="90"/>
        <v>#DIV/0!</v>
      </c>
      <c r="L270" s="50"/>
      <c r="M270" s="47"/>
      <c r="N270" s="53"/>
      <c r="O270" s="46">
        <f>SQRT(O267*O267+O268*O268+O269*O269)</f>
        <v>1.2846260143235064E-2</v>
      </c>
      <c r="P270" s="47"/>
      <c r="Q270" s="47"/>
      <c r="R270" s="47"/>
      <c r="S270" s="47"/>
      <c r="T270" s="47"/>
      <c r="U270" s="52">
        <f t="shared" si="91"/>
        <v>24.385572519775376</v>
      </c>
      <c r="W270" s="50"/>
      <c r="X270" s="47"/>
      <c r="Y270" s="53"/>
      <c r="Z270" s="46">
        <f>SQRT(Z267*Z267+Z268*Z268+Z269*Z269)</f>
        <v>6.3633056616022421E-2</v>
      </c>
      <c r="AA270" s="47"/>
      <c r="AB270" s="47"/>
      <c r="AC270" s="47"/>
      <c r="AD270" s="47"/>
      <c r="AE270" s="47"/>
      <c r="AF270" s="52">
        <f t="shared" si="92"/>
        <v>24.677988530474117</v>
      </c>
    </row>
    <row r="271" spans="1:32" x14ac:dyDescent="0.3">
      <c r="A271" s="50"/>
      <c r="B271" s="47"/>
      <c r="C271" s="53" t="s">
        <v>32</v>
      </c>
      <c r="D271" s="53"/>
      <c r="E271" s="53"/>
      <c r="F271" s="53"/>
      <c r="G271" s="53"/>
      <c r="H271" s="53"/>
      <c r="I271" s="47"/>
      <c r="J271" s="54" t="s">
        <v>1</v>
      </c>
      <c r="L271" s="50"/>
      <c r="M271" s="47"/>
      <c r="N271" s="53" t="s">
        <v>32</v>
      </c>
      <c r="O271" s="53"/>
      <c r="P271" s="53"/>
      <c r="Q271" s="53"/>
      <c r="R271" s="53"/>
      <c r="S271" s="53"/>
      <c r="T271" s="47"/>
      <c r="U271" s="54" t="s">
        <v>1</v>
      </c>
      <c r="W271" s="50"/>
      <c r="X271" s="47"/>
      <c r="Y271" s="53" t="s">
        <v>32</v>
      </c>
      <c r="Z271" s="53"/>
      <c r="AA271" s="53"/>
      <c r="AB271" s="53"/>
      <c r="AC271" s="53"/>
      <c r="AD271" s="53"/>
      <c r="AE271" s="47"/>
      <c r="AF271" s="54" t="s">
        <v>1</v>
      </c>
    </row>
    <row r="272" spans="1:32" x14ac:dyDescent="0.3">
      <c r="A272" s="50"/>
      <c r="B272" s="47"/>
      <c r="C272" s="47" t="s">
        <v>35</v>
      </c>
      <c r="D272" s="47"/>
      <c r="E272" s="47"/>
      <c r="F272" s="48"/>
      <c r="G272" s="47"/>
      <c r="H272" s="47"/>
      <c r="I272" s="47"/>
      <c r="J272" s="52" t="e">
        <f>-(D267-D272)/D272*100</f>
        <v>#DIV/0!</v>
      </c>
      <c r="L272" s="50"/>
      <c r="M272" s="47"/>
      <c r="N272" s="47" t="s">
        <v>35</v>
      </c>
      <c r="O272" s="47">
        <v>9.75627494027702E-3</v>
      </c>
      <c r="P272" s="47">
        <v>-2.6835412856093099E-2</v>
      </c>
      <c r="Q272" s="48">
        <v>2.4849499043298001E-2</v>
      </c>
      <c r="R272" s="48">
        <v>4.9432955855090199E-5</v>
      </c>
      <c r="S272" s="47">
        <v>9.7561497063725303E-3</v>
      </c>
      <c r="T272" s="47"/>
      <c r="U272" s="52">
        <f>-(O267-O272)/O272*100</f>
        <v>27.150320277827149</v>
      </c>
      <c r="W272" s="50"/>
      <c r="X272" s="47"/>
      <c r="Y272" s="47" t="s">
        <v>35</v>
      </c>
      <c r="Z272" s="47">
        <v>4.8781374701385098E-2</v>
      </c>
      <c r="AA272" s="47">
        <v>-0.134177064280465</v>
      </c>
      <c r="AB272" s="48">
        <v>0.12424749521649001</v>
      </c>
      <c r="AC272" s="48">
        <v>2.4716477927545202E-4</v>
      </c>
      <c r="AD272" s="47">
        <v>4.8780748531862698E-2</v>
      </c>
      <c r="AE272" s="47"/>
      <c r="AF272" s="52">
        <f>-(Z267-Z272)/Z272*100</f>
        <v>27.555984634422405</v>
      </c>
    </row>
    <row r="273" spans="1:32" x14ac:dyDescent="0.3">
      <c r="A273" s="50"/>
      <c r="B273" s="47"/>
      <c r="C273" s="47"/>
      <c r="D273" s="47"/>
      <c r="E273" s="47"/>
      <c r="F273" s="48"/>
      <c r="G273" s="47"/>
      <c r="H273" s="47"/>
      <c r="I273" s="47"/>
      <c r="J273" s="52" t="e">
        <f t="shared" ref="J273:J275" si="93">-(D268-D273)/D273*100</f>
        <v>#DIV/0!</v>
      </c>
      <c r="L273" s="50"/>
      <c r="M273" s="47"/>
      <c r="N273" s="47"/>
      <c r="O273" s="47">
        <v>9.8261611030663696E-3</v>
      </c>
      <c r="P273" s="47">
        <v>-2.4907626215012101E-2</v>
      </c>
      <c r="Q273" s="48">
        <v>3.4807163890125198E-2</v>
      </c>
      <c r="R273" s="47">
        <v>9.4971555482927504E-4</v>
      </c>
      <c r="S273" s="47">
        <v>9.7801575850458393E-3</v>
      </c>
      <c r="T273" s="47"/>
      <c r="U273" s="52">
        <f t="shared" ref="U273:U275" si="94">-(O268-O273)/O273*100</f>
        <v>19.326309546487018</v>
      </c>
      <c r="W273" s="50"/>
      <c r="X273" s="47"/>
      <c r="Y273" s="47"/>
      <c r="Z273" s="47">
        <v>4.9130805515331798E-2</v>
      </c>
      <c r="AA273" s="47">
        <v>-0.124538131075061</v>
      </c>
      <c r="AB273" s="48">
        <v>0.17403581945062599</v>
      </c>
      <c r="AC273" s="47">
        <v>4.7485777741463802E-3</v>
      </c>
      <c r="AD273" s="47">
        <v>4.89007879252292E-2</v>
      </c>
      <c r="AE273" s="47"/>
      <c r="AF273" s="52">
        <f t="shared" ref="AF273:AF275" si="95">-(Z268-Z273)/Z273*100</f>
        <v>20.5058585839902</v>
      </c>
    </row>
    <row r="274" spans="1:32" x14ac:dyDescent="0.3">
      <c r="A274" s="50"/>
      <c r="B274" s="47"/>
      <c r="C274" s="47"/>
      <c r="D274" s="47"/>
      <c r="E274" s="47"/>
      <c r="F274" s="48"/>
      <c r="G274" s="48"/>
      <c r="H274" s="47"/>
      <c r="I274" s="47"/>
      <c r="J274" s="52" t="e">
        <f t="shared" si="93"/>
        <v>#DIV/0!</v>
      </c>
      <c r="L274" s="50"/>
      <c r="M274" s="47"/>
      <c r="N274" s="47"/>
      <c r="O274" s="47">
        <v>9.8502081226541707E-3</v>
      </c>
      <c r="P274" s="47">
        <v>-3.0320887282995299E-2</v>
      </c>
      <c r="Q274" s="48">
        <v>2.3650274633125499E-2</v>
      </c>
      <c r="R274" s="48">
        <v>-5.9540503214667803E-4</v>
      </c>
      <c r="S274" s="47">
        <v>9.8321967488093302E-3</v>
      </c>
      <c r="T274" s="47"/>
      <c r="U274" s="52">
        <f t="shared" si="94"/>
        <v>27.023838144306151</v>
      </c>
      <c r="W274" s="50"/>
      <c r="X274" s="47"/>
      <c r="Y274" s="47"/>
      <c r="Z274" s="47">
        <v>4.9251040613270902E-2</v>
      </c>
      <c r="AA274" s="47">
        <v>-0.15160443641497701</v>
      </c>
      <c r="AB274" s="48">
        <v>0.118251373165628</v>
      </c>
      <c r="AC274" s="48">
        <v>-2.97702516073339E-3</v>
      </c>
      <c r="AD274" s="47">
        <v>4.91609837440466E-2</v>
      </c>
      <c r="AE274" s="47"/>
      <c r="AF274" s="52">
        <f t="shared" si="95"/>
        <v>27.501770351257253</v>
      </c>
    </row>
    <row r="275" spans="1:32" x14ac:dyDescent="0.3">
      <c r="A275" s="50"/>
      <c r="B275" s="47"/>
      <c r="C275" s="53"/>
      <c r="D275" s="46">
        <f>SQRT(D272*D272+D273*D273+D274*D274)</f>
        <v>0</v>
      </c>
      <c r="E275" s="47"/>
      <c r="F275" s="47"/>
      <c r="G275" s="47"/>
      <c r="H275" s="47"/>
      <c r="I275" s="47"/>
      <c r="J275" s="52" t="e">
        <f t="shared" si="93"/>
        <v>#DIV/0!</v>
      </c>
      <c r="L275" s="50"/>
      <c r="M275" s="47"/>
      <c r="N275" s="53"/>
      <c r="O275" s="46">
        <f>SQRT(O272*O272+O273*O273+O274*O274)</f>
        <v>1.6993085146414528E-2</v>
      </c>
      <c r="P275" s="47"/>
      <c r="Q275" s="47"/>
      <c r="R275" s="47"/>
      <c r="S275" s="47"/>
      <c r="T275" s="47"/>
      <c r="U275" s="52">
        <f t="shared" si="94"/>
        <v>24.403014328769057</v>
      </c>
      <c r="W275" s="50"/>
      <c r="X275" s="47"/>
      <c r="Y275" s="53"/>
      <c r="Z275" s="46">
        <f>SQRT(Z272*Z272+Z273*Z273+Z274*Z274)</f>
        <v>8.496542573207265E-2</v>
      </c>
      <c r="AA275" s="47"/>
      <c r="AB275" s="47"/>
      <c r="AC275" s="47"/>
      <c r="AD275" s="47"/>
      <c r="AE275" s="47"/>
      <c r="AF275" s="52">
        <f t="shared" si="95"/>
        <v>25.107117315364324</v>
      </c>
    </row>
    <row r="276" spans="1:32" x14ac:dyDescent="0.3">
      <c r="A276" s="50"/>
      <c r="B276" s="47"/>
      <c r="C276" s="53" t="s">
        <v>30</v>
      </c>
      <c r="D276" s="47"/>
      <c r="E276" s="47"/>
      <c r="F276" s="47"/>
      <c r="G276" s="47"/>
      <c r="H276" s="47"/>
      <c r="I276" s="47"/>
      <c r="J276" s="49"/>
      <c r="L276" s="50"/>
      <c r="M276" s="47"/>
      <c r="N276" s="53" t="s">
        <v>30</v>
      </c>
      <c r="O276" s="47"/>
      <c r="P276" s="47"/>
      <c r="Q276" s="47"/>
      <c r="R276" s="47"/>
      <c r="S276" s="47"/>
      <c r="T276" s="47"/>
      <c r="U276" s="49"/>
      <c r="W276" s="50"/>
      <c r="X276" s="47"/>
      <c r="Y276" s="53" t="s">
        <v>30</v>
      </c>
      <c r="Z276" s="47"/>
      <c r="AA276" s="47"/>
      <c r="AB276" s="47"/>
      <c r="AC276" s="47"/>
      <c r="AD276" s="47"/>
      <c r="AE276" s="47"/>
      <c r="AF276" s="49"/>
    </row>
    <row r="277" spans="1:32" x14ac:dyDescent="0.3">
      <c r="A277" s="50"/>
      <c r="B277" s="47" t="s">
        <v>36</v>
      </c>
      <c r="C277" s="47"/>
      <c r="D277" s="47"/>
      <c r="E277" s="47"/>
      <c r="F277" s="48"/>
      <c r="G277" s="47"/>
      <c r="H277" s="47"/>
      <c r="I277" s="47"/>
      <c r="J277" s="52"/>
      <c r="L277" s="50"/>
      <c r="M277" s="47" t="s">
        <v>36</v>
      </c>
      <c r="N277" s="47"/>
      <c r="O277" s="47">
        <v>0.113027604250168</v>
      </c>
      <c r="P277" s="47">
        <v>-0.25333840820310299</v>
      </c>
      <c r="Q277" s="48">
        <v>0.34026810233390198</v>
      </c>
      <c r="R277" s="47">
        <v>4.0544028136972896E-3</v>
      </c>
      <c r="S277" s="47">
        <v>0.112954863287762</v>
      </c>
      <c r="T277" s="47"/>
      <c r="U277" s="52"/>
      <c r="W277" s="50"/>
      <c r="X277" s="47" t="s">
        <v>36</v>
      </c>
      <c r="Y277" s="47"/>
      <c r="Z277" s="47">
        <v>0.56102435018862196</v>
      </c>
      <c r="AA277" s="47">
        <v>-1.25321466983162</v>
      </c>
      <c r="AB277" s="48">
        <v>1.66126860801204</v>
      </c>
      <c r="AC277" s="47">
        <v>4.23400721904863E-2</v>
      </c>
      <c r="AD277" s="47">
        <v>0.55942438255001903</v>
      </c>
      <c r="AE277" s="47"/>
      <c r="AF277" s="52"/>
    </row>
    <row r="278" spans="1:32" x14ac:dyDescent="0.3">
      <c r="A278" s="50"/>
      <c r="B278" s="47"/>
      <c r="C278" s="47"/>
      <c r="D278" s="47"/>
      <c r="E278" s="47"/>
      <c r="F278" s="48"/>
      <c r="G278" s="47"/>
      <c r="H278" s="47"/>
      <c r="I278" s="47"/>
      <c r="J278" s="52"/>
      <c r="L278" s="50"/>
      <c r="M278" s="47"/>
      <c r="N278" s="47"/>
      <c r="O278" s="47">
        <v>0.114736658889791</v>
      </c>
      <c r="P278" s="47">
        <v>-0.33308360821293997</v>
      </c>
      <c r="Q278" s="48">
        <v>0.26150053384277</v>
      </c>
      <c r="R278" s="47">
        <v>-3.7246487571410901E-4</v>
      </c>
      <c r="S278" s="47">
        <v>0.11473605432952901</v>
      </c>
      <c r="T278" s="47"/>
      <c r="U278" s="52"/>
      <c r="W278" s="50"/>
      <c r="X278" s="47"/>
      <c r="Y278" s="47"/>
      <c r="Z278" s="47">
        <v>0.56562366228313399</v>
      </c>
      <c r="AA278" s="47">
        <v>-1.59457195546825</v>
      </c>
      <c r="AB278" s="48">
        <v>1.3209322288777401</v>
      </c>
      <c r="AC278" s="47">
        <v>1.3055872345132901E-3</v>
      </c>
      <c r="AD278" s="47">
        <v>0.56562215548593797</v>
      </c>
      <c r="AE278" s="47"/>
      <c r="AF278" s="52"/>
    </row>
    <row r="279" spans="1:32" x14ac:dyDescent="0.3">
      <c r="A279" s="50"/>
      <c r="B279" s="47"/>
      <c r="C279" s="47"/>
      <c r="D279" s="47"/>
      <c r="E279" s="47"/>
      <c r="F279" s="47"/>
      <c r="G279" s="47"/>
      <c r="H279" s="47"/>
      <c r="I279" s="47"/>
      <c r="J279" s="52"/>
      <c r="L279" s="50"/>
      <c r="M279" s="47"/>
      <c r="N279" s="47"/>
      <c r="O279" s="47">
        <v>0.11010969112890499</v>
      </c>
      <c r="P279" s="47">
        <v>-0.23500231767495</v>
      </c>
      <c r="Q279" s="47">
        <v>0.30249398168431302</v>
      </c>
      <c r="R279" s="47">
        <v>2.31223702573212E-4</v>
      </c>
      <c r="S279" s="47">
        <v>0.110109448350731</v>
      </c>
      <c r="T279" s="47"/>
      <c r="U279" s="52"/>
      <c r="W279" s="50"/>
      <c r="X279" s="47"/>
      <c r="Y279" s="47"/>
      <c r="Z279" s="47">
        <v>0.54586968765102295</v>
      </c>
      <c r="AA279" s="47">
        <v>-1.2036652182533001</v>
      </c>
      <c r="AB279" s="47">
        <v>1.4731384114018899</v>
      </c>
      <c r="AC279" s="47">
        <v>1.58251056376501E-4</v>
      </c>
      <c r="AD279" s="47">
        <v>0.54586966471203402</v>
      </c>
      <c r="AE279" s="47"/>
      <c r="AF279" s="52"/>
    </row>
    <row r="280" spans="1:32" x14ac:dyDescent="0.3">
      <c r="A280" s="50"/>
      <c r="B280" s="47"/>
      <c r="C280" s="46"/>
      <c r="D280" s="46">
        <f>SQRT(D277*D277+D278*D278+D279*D279)</f>
        <v>0</v>
      </c>
      <c r="E280" s="47"/>
      <c r="F280" s="47"/>
      <c r="G280" s="47"/>
      <c r="H280" s="47"/>
      <c r="I280" s="47"/>
      <c r="J280" s="52"/>
      <c r="L280" s="50"/>
      <c r="M280" s="47"/>
      <c r="N280" s="46"/>
      <c r="O280" s="46">
        <f>SQRT(O277*O277+O278*O278+O279*O279)</f>
        <v>0.19509967784757543</v>
      </c>
      <c r="P280" s="47"/>
      <c r="Q280" s="47"/>
      <c r="R280" s="47"/>
      <c r="S280" s="47"/>
      <c r="T280" s="47"/>
      <c r="U280" s="52"/>
      <c r="W280" s="50"/>
      <c r="X280" s="47"/>
      <c r="Y280" s="46"/>
      <c r="Z280" s="46">
        <f>SQRT(Z277*Z277+Z278*Z278+Z279*Z279)</f>
        <v>0.96573918049097274</v>
      </c>
      <c r="AA280" s="47"/>
      <c r="AB280" s="47"/>
      <c r="AC280" s="47"/>
      <c r="AD280" s="47"/>
      <c r="AE280" s="47"/>
      <c r="AF280" s="52"/>
    </row>
    <row r="281" spans="1:32" x14ac:dyDescent="0.3">
      <c r="A281" s="50"/>
      <c r="B281" s="47"/>
      <c r="C281" s="53" t="s">
        <v>31</v>
      </c>
      <c r="D281" s="47"/>
      <c r="E281" s="47"/>
      <c r="F281" s="47"/>
      <c r="G281" s="47"/>
      <c r="H281" s="47"/>
      <c r="I281" s="47"/>
      <c r="J281" s="52"/>
      <c r="L281" s="50"/>
      <c r="M281" s="47"/>
      <c r="N281" s="53" t="s">
        <v>31</v>
      </c>
      <c r="O281" s="47"/>
      <c r="P281" s="47"/>
      <c r="Q281" s="47"/>
      <c r="R281" s="47"/>
      <c r="S281" s="47"/>
      <c r="T281" s="47"/>
      <c r="U281" s="52"/>
      <c r="W281" s="50"/>
      <c r="X281" s="47"/>
      <c r="Y281" s="53" t="s">
        <v>31</v>
      </c>
      <c r="Z281" s="47"/>
      <c r="AA281" s="47"/>
      <c r="AB281" s="47"/>
      <c r="AC281" s="47"/>
      <c r="AD281" s="47"/>
      <c r="AE281" s="47"/>
      <c r="AF281" s="52"/>
    </row>
    <row r="282" spans="1:32" x14ac:dyDescent="0.3">
      <c r="A282" s="11"/>
      <c r="B282" s="8" t="s">
        <v>37</v>
      </c>
      <c r="C282" s="47"/>
      <c r="D282" s="47"/>
      <c r="E282" s="47"/>
      <c r="F282" s="47"/>
      <c r="G282" s="47"/>
      <c r="H282" s="47"/>
      <c r="I282" s="47"/>
      <c r="J282" s="52" t="e">
        <f>(D277-D282)/D277*100</f>
        <v>#DIV/0!</v>
      </c>
      <c r="L282" s="11"/>
      <c r="M282" s="8" t="s">
        <v>37</v>
      </c>
      <c r="N282" s="47"/>
      <c r="O282" s="47">
        <v>7.1436868621339203E-2</v>
      </c>
      <c r="P282" s="47">
        <v>-0.20224459001444101</v>
      </c>
      <c r="Q282" s="47">
        <v>0.18934237983977101</v>
      </c>
      <c r="R282" s="47">
        <v>-2.9468927456941301E-3</v>
      </c>
      <c r="S282" s="47">
        <v>7.1376060563524094E-2</v>
      </c>
      <c r="T282" s="47"/>
      <c r="U282" s="52">
        <f>(O277-O282)/O277*100</f>
        <v>36.796971770519484</v>
      </c>
      <c r="W282" s="11"/>
      <c r="X282" s="8" t="s">
        <v>37</v>
      </c>
      <c r="Y282" s="47"/>
      <c r="Z282" s="47">
        <v>0.44696915880823401</v>
      </c>
      <c r="AA282" s="47">
        <v>-1.21166145480412</v>
      </c>
      <c r="AB282" s="47">
        <v>1.0644380083546501</v>
      </c>
      <c r="AC282" s="47">
        <v>-8.57523436072547E-2</v>
      </c>
      <c r="AD282" s="47">
        <v>0.43866611960761598</v>
      </c>
      <c r="AE282" s="47"/>
      <c r="AF282" s="52">
        <f>(Z277-Z282)/Z277*100</f>
        <v>20.329811235829862</v>
      </c>
    </row>
    <row r="283" spans="1:32" x14ac:dyDescent="0.3">
      <c r="A283" s="11"/>
      <c r="B283" s="8"/>
      <c r="C283" s="47"/>
      <c r="D283" s="47"/>
      <c r="E283" s="47"/>
      <c r="F283" s="47"/>
      <c r="G283" s="47"/>
      <c r="H283" s="47"/>
      <c r="I283" s="47"/>
      <c r="J283" s="52" t="e">
        <f t="shared" ref="J283:J285" si="96">(D278-D283)/D278*100</f>
        <v>#DIV/0!</v>
      </c>
      <c r="L283" s="11"/>
      <c r="M283" s="8"/>
      <c r="N283" s="47"/>
      <c r="O283" s="47">
        <v>6.4298610016178398E-2</v>
      </c>
      <c r="P283" s="47">
        <v>-0.186199755647079</v>
      </c>
      <c r="Q283" s="47">
        <v>0.150925967117117</v>
      </c>
      <c r="R283" s="47">
        <v>-9.2083739322293499E-3</v>
      </c>
      <c r="S283" s="47">
        <v>6.3635816169330603E-2</v>
      </c>
      <c r="T283" s="47"/>
      <c r="U283" s="52">
        <f t="shared" ref="U283:U285" si="97">(O278-O283)/O278*100</f>
        <v>43.959837563389655</v>
      </c>
      <c r="W283" s="11"/>
      <c r="X283" s="8"/>
      <c r="Y283" s="47"/>
      <c r="Z283" s="47">
        <v>0.34393454120516798</v>
      </c>
      <c r="AA283" s="47">
        <v>-1.0465725101538199</v>
      </c>
      <c r="AB283" s="47">
        <v>0.75128475618666402</v>
      </c>
      <c r="AC283" s="47">
        <v>-2.2030352157689101E-2</v>
      </c>
      <c r="AD283" s="47">
        <v>0.34322825090283299</v>
      </c>
      <c r="AE283" s="47"/>
      <c r="AF283" s="52">
        <f t="shared" ref="AF283:AF285" si="98">(Z278-Z283)/Z278*100</f>
        <v>39.193749459334889</v>
      </c>
    </row>
    <row r="284" spans="1:32" x14ac:dyDescent="0.3">
      <c r="A284" s="11"/>
      <c r="B284" s="8"/>
      <c r="C284" s="47"/>
      <c r="D284" s="47"/>
      <c r="E284" s="47"/>
      <c r="F284" s="47"/>
      <c r="G284" s="47"/>
      <c r="H284" s="47"/>
      <c r="I284" s="47"/>
      <c r="J284" s="52" t="e">
        <f t="shared" si="96"/>
        <v>#DIV/0!</v>
      </c>
      <c r="L284" s="11"/>
      <c r="M284" s="8"/>
      <c r="N284" s="47"/>
      <c r="O284" s="47">
        <v>6.21789805148803E-2</v>
      </c>
      <c r="P284" s="47">
        <v>-0.18304789190117299</v>
      </c>
      <c r="Q284" s="47">
        <v>0.101440334236821</v>
      </c>
      <c r="R284" s="47">
        <v>-2.7452104905352201E-2</v>
      </c>
      <c r="S284" s="47">
        <v>5.5790747925936697E-2</v>
      </c>
      <c r="T284" s="47"/>
      <c r="U284" s="52">
        <f t="shared" si="97"/>
        <v>43.529965548547764</v>
      </c>
      <c r="W284" s="11"/>
      <c r="X284" s="8"/>
      <c r="Y284" s="47"/>
      <c r="Z284" s="47">
        <v>0.37129188431829302</v>
      </c>
      <c r="AA284" s="47">
        <v>-1.08298672090098</v>
      </c>
      <c r="AB284" s="47">
        <v>0.501559543098268</v>
      </c>
      <c r="AC284" s="47">
        <v>-0.234234703107809</v>
      </c>
      <c r="AD284" s="47">
        <v>0.28808291726623703</v>
      </c>
      <c r="AE284" s="47"/>
      <c r="AF284" s="52">
        <f t="shared" si="98"/>
        <v>31.98158961417516</v>
      </c>
    </row>
    <row r="285" spans="1:32" ht="14.5" thickBot="1" x14ac:dyDescent="0.35">
      <c r="A285" s="14"/>
      <c r="B285" s="15"/>
      <c r="C285" s="56"/>
      <c r="D285" s="57">
        <f>SQRT(D282*D282+D283*D283+D284*D284)</f>
        <v>0</v>
      </c>
      <c r="E285" s="56"/>
      <c r="F285" s="56"/>
      <c r="G285" s="56"/>
      <c r="H285" s="56"/>
      <c r="I285" s="56"/>
      <c r="J285" s="58" t="e">
        <f t="shared" si="96"/>
        <v>#DIV/0!</v>
      </c>
      <c r="L285" s="14"/>
      <c r="M285" s="15"/>
      <c r="N285" s="56"/>
      <c r="O285" s="57">
        <f>SQRT(O282*O282+O283*O283+O284*O284)</f>
        <v>0.11447166927368946</v>
      </c>
      <c r="P285" s="56"/>
      <c r="Q285" s="56"/>
      <c r="R285" s="56"/>
      <c r="S285" s="56"/>
      <c r="T285" s="56"/>
      <c r="U285" s="58">
        <f t="shared" si="97"/>
        <v>41.326571864909909</v>
      </c>
      <c r="W285" s="14"/>
      <c r="X285" s="15"/>
      <c r="Y285" s="56"/>
      <c r="Z285" s="57">
        <f>SQRT(Z282*Z282+Z283*Z283+Z284*Z284)</f>
        <v>0.67522593324040681</v>
      </c>
      <c r="AA285" s="56"/>
      <c r="AB285" s="56"/>
      <c r="AC285" s="56"/>
      <c r="AD285" s="56"/>
      <c r="AE285" s="56"/>
      <c r="AF285" s="58">
        <f t="shared" si="98"/>
        <v>30.081957232269662</v>
      </c>
    </row>
    <row r="286" spans="1:32" ht="14.5" thickBot="1" x14ac:dyDescent="0.35"/>
    <row r="287" spans="1:32" x14ac:dyDescent="0.3">
      <c r="A287" s="40" t="s">
        <v>22</v>
      </c>
      <c r="B287" s="43">
        <v>998</v>
      </c>
      <c r="C287" s="42" t="s">
        <v>28</v>
      </c>
      <c r="D287" s="42" t="s">
        <v>9</v>
      </c>
      <c r="E287" s="42" t="s">
        <v>13</v>
      </c>
      <c r="F287" s="42" t="s">
        <v>12</v>
      </c>
      <c r="G287" s="42" t="s">
        <v>11</v>
      </c>
      <c r="H287" s="42" t="s">
        <v>10</v>
      </c>
      <c r="I287" s="43"/>
      <c r="J287" s="44"/>
      <c r="L287" s="40" t="s">
        <v>22</v>
      </c>
      <c r="M287" s="43">
        <v>1000</v>
      </c>
      <c r="N287" s="42" t="s">
        <v>28</v>
      </c>
      <c r="O287" s="42" t="s">
        <v>9</v>
      </c>
      <c r="P287" s="42" t="s">
        <v>13</v>
      </c>
      <c r="Q287" s="42" t="s">
        <v>12</v>
      </c>
      <c r="R287" s="42" t="s">
        <v>11</v>
      </c>
      <c r="S287" s="42" t="s">
        <v>10</v>
      </c>
      <c r="T287" s="43"/>
      <c r="U287" s="44"/>
      <c r="W287" s="40" t="s">
        <v>22</v>
      </c>
      <c r="X287" s="43">
        <v>1000</v>
      </c>
      <c r="Y287" s="42" t="s">
        <v>28</v>
      </c>
      <c r="Z287" s="42" t="s">
        <v>9</v>
      </c>
      <c r="AA287" s="42" t="s">
        <v>13</v>
      </c>
      <c r="AB287" s="42" t="s">
        <v>12</v>
      </c>
      <c r="AC287" s="42" t="s">
        <v>11</v>
      </c>
      <c r="AD287" s="42" t="s">
        <v>10</v>
      </c>
      <c r="AE287" s="43"/>
      <c r="AF287" s="44"/>
    </row>
    <row r="288" spans="1:32" x14ac:dyDescent="0.3">
      <c r="A288" s="45" t="s">
        <v>8</v>
      </c>
      <c r="B288" s="46">
        <v>15</v>
      </c>
      <c r="C288" s="47" t="s">
        <v>33</v>
      </c>
      <c r="D288" s="47"/>
      <c r="E288" s="47"/>
      <c r="F288" s="48"/>
      <c r="G288" s="47"/>
      <c r="H288" s="47"/>
      <c r="I288" s="47"/>
      <c r="J288" s="49"/>
      <c r="L288" s="45" t="s">
        <v>8</v>
      </c>
      <c r="M288" s="46">
        <v>15</v>
      </c>
      <c r="N288" s="47" t="s">
        <v>33</v>
      </c>
      <c r="O288" s="47">
        <v>9.7734809466528804E-3</v>
      </c>
      <c r="P288" s="47">
        <v>-2.6825222531987099E-2</v>
      </c>
      <c r="Q288" s="48">
        <v>2.4840647902650202E-2</v>
      </c>
      <c r="R288" s="48">
        <v>2.21344894512484E-5</v>
      </c>
      <c r="S288" s="47">
        <v>9.7734558820799806E-3</v>
      </c>
      <c r="T288" s="47"/>
      <c r="U288" s="49"/>
      <c r="W288" s="45" t="s">
        <v>8</v>
      </c>
      <c r="X288" s="46">
        <v>15</v>
      </c>
      <c r="Y288" s="47" t="s">
        <v>33</v>
      </c>
      <c r="Z288" s="47">
        <v>4.8627241789200297E-2</v>
      </c>
      <c r="AA288" s="47">
        <v>-0.13292042455606301</v>
      </c>
      <c r="AB288" s="48">
        <v>0.123155088941116</v>
      </c>
      <c r="AC288" s="48">
        <v>9.1919870543706294E-5</v>
      </c>
      <c r="AD288" s="47">
        <v>4.8627154911250497E-2</v>
      </c>
      <c r="AE288" s="47"/>
      <c r="AF288" s="49"/>
    </row>
    <row r="289" spans="1:32" x14ac:dyDescent="0.3">
      <c r="A289" s="45" t="s">
        <v>6</v>
      </c>
      <c r="B289" s="46">
        <v>1E-4</v>
      </c>
      <c r="C289" s="47"/>
      <c r="D289" s="47"/>
      <c r="E289" s="47"/>
      <c r="F289" s="47"/>
      <c r="G289" s="47"/>
      <c r="H289" s="47"/>
      <c r="I289" s="47"/>
      <c r="J289" s="49"/>
      <c r="L289" s="45" t="s">
        <v>6</v>
      </c>
      <c r="M289" s="46">
        <v>1E-4</v>
      </c>
      <c r="N289" s="47"/>
      <c r="O289" s="47">
        <v>9.8474067715468502E-3</v>
      </c>
      <c r="P289" s="47">
        <v>-2.48994822339682E-2</v>
      </c>
      <c r="Q289" s="47">
        <v>3.4785479029012897E-2</v>
      </c>
      <c r="R289" s="47">
        <v>9.3743148485977404E-4</v>
      </c>
      <c r="S289" s="47">
        <v>9.8026854654987491E-3</v>
      </c>
      <c r="T289" s="47"/>
      <c r="U289" s="49"/>
      <c r="W289" s="45" t="s">
        <v>6</v>
      </c>
      <c r="X289" s="46">
        <v>1E-3</v>
      </c>
      <c r="Y289" s="47"/>
      <c r="Z289" s="47">
        <v>4.8932812688931598E-2</v>
      </c>
      <c r="AA289" s="47">
        <v>-0.123531960252951</v>
      </c>
      <c r="AB289" s="47">
        <v>0.17138451699701501</v>
      </c>
      <c r="AC289" s="47">
        <v>4.6338223411673497E-3</v>
      </c>
      <c r="AD289" s="47">
        <v>4.8712912540316899E-2</v>
      </c>
      <c r="AE289" s="47"/>
      <c r="AF289" s="49"/>
    </row>
    <row r="290" spans="1:32" x14ac:dyDescent="0.3">
      <c r="A290" s="45" t="s">
        <v>7</v>
      </c>
      <c r="B290" s="46">
        <v>0.01</v>
      </c>
      <c r="C290" s="47"/>
      <c r="D290" s="47"/>
      <c r="E290" s="47"/>
      <c r="F290" s="47"/>
      <c r="G290" s="48"/>
      <c r="H290" s="47"/>
      <c r="I290" s="47"/>
      <c r="J290" s="49"/>
      <c r="L290" s="45" t="s">
        <v>7</v>
      </c>
      <c r="M290" s="46">
        <v>0.01</v>
      </c>
      <c r="N290" s="47"/>
      <c r="O290" s="47">
        <v>9.8598567408468892E-3</v>
      </c>
      <c r="P290" s="47">
        <v>-3.0302034329882401E-2</v>
      </c>
      <c r="Q290" s="47">
        <v>2.3643021501565501E-2</v>
      </c>
      <c r="R290" s="48">
        <v>-6.3806350095565502E-4</v>
      </c>
      <c r="S290" s="47">
        <v>9.83918949501289E-3</v>
      </c>
      <c r="T290" s="47"/>
      <c r="U290" s="49"/>
      <c r="W290" s="45" t="s">
        <v>7</v>
      </c>
      <c r="X290" s="46">
        <v>0.05</v>
      </c>
      <c r="Y290" s="47"/>
      <c r="Z290" s="47">
        <v>4.9036779573705502E-2</v>
      </c>
      <c r="AA290" s="47">
        <v>-0.149299279157521</v>
      </c>
      <c r="AB290" s="47">
        <v>0.117354619339017</v>
      </c>
      <c r="AC290" s="48">
        <v>-3.1673540144529699E-3</v>
      </c>
      <c r="AD290" s="47">
        <v>4.8934380751239903E-2</v>
      </c>
      <c r="AE290" s="47"/>
      <c r="AF290" s="49"/>
    </row>
    <row r="291" spans="1:32" ht="14.5" x14ac:dyDescent="0.3">
      <c r="A291" s="50"/>
      <c r="B291" s="47"/>
      <c r="C291" s="46"/>
      <c r="D291" s="46">
        <f>SQRT(D288*D288+D289*D289+D290*D290)</f>
        <v>0</v>
      </c>
      <c r="E291" s="46"/>
      <c r="F291" s="46"/>
      <c r="G291" s="47"/>
      <c r="H291" s="47"/>
      <c r="I291" s="47"/>
      <c r="J291" s="123" t="s">
        <v>20</v>
      </c>
      <c r="L291" s="50"/>
      <c r="M291" s="47"/>
      <c r="N291" s="46"/>
      <c r="O291" s="46">
        <f>SQRT(O288*O288+O289*O289+O290*O290)</f>
        <v>1.7020843835982909E-2</v>
      </c>
      <c r="P291" s="46"/>
      <c r="Q291" s="46"/>
      <c r="R291" s="47"/>
      <c r="S291" s="47"/>
      <c r="T291" s="47"/>
      <c r="U291" s="123" t="s">
        <v>20</v>
      </c>
      <c r="W291" s="50"/>
      <c r="X291" s="47"/>
      <c r="Y291" s="46"/>
      <c r="Z291" s="46">
        <f>SQRT(Z288*Z288+Z289*Z289+Z290*Z290)</f>
        <v>8.4638257027396274E-2</v>
      </c>
      <c r="AA291" s="46"/>
      <c r="AB291" s="46"/>
      <c r="AC291" s="47"/>
      <c r="AD291" s="47"/>
      <c r="AE291" s="47"/>
      <c r="AF291" s="123" t="s">
        <v>20</v>
      </c>
    </row>
    <row r="292" spans="1:32" x14ac:dyDescent="0.3">
      <c r="A292" s="50"/>
      <c r="B292" s="47"/>
      <c r="C292" s="53" t="s">
        <v>29</v>
      </c>
      <c r="D292" s="53"/>
      <c r="E292" s="53"/>
      <c r="F292" s="53"/>
      <c r="G292" s="53"/>
      <c r="H292" s="53"/>
      <c r="I292" s="47"/>
      <c r="J292" s="54" t="s">
        <v>1</v>
      </c>
      <c r="L292" s="50"/>
      <c r="M292" s="47"/>
      <c r="N292" s="53" t="s">
        <v>29</v>
      </c>
      <c r="O292" s="53"/>
      <c r="P292" s="53"/>
      <c r="Q292" s="53"/>
      <c r="R292" s="53"/>
      <c r="S292" s="53"/>
      <c r="T292" s="47"/>
      <c r="U292" s="54" t="s">
        <v>1</v>
      </c>
      <c r="W292" s="50"/>
      <c r="X292" s="47"/>
      <c r="Y292" s="53" t="s">
        <v>29</v>
      </c>
      <c r="Z292" s="53"/>
      <c r="AA292" s="53"/>
      <c r="AB292" s="53"/>
      <c r="AC292" s="53"/>
      <c r="AD292" s="53"/>
      <c r="AE292" s="47"/>
      <c r="AF292" s="54" t="s">
        <v>1</v>
      </c>
    </row>
    <row r="293" spans="1:32" x14ac:dyDescent="0.3">
      <c r="A293" s="50"/>
      <c r="B293" s="47"/>
      <c r="C293" s="47" t="s">
        <v>34</v>
      </c>
      <c r="D293" s="47"/>
      <c r="E293" s="47"/>
      <c r="F293" s="48"/>
      <c r="G293" s="47"/>
      <c r="H293" s="47"/>
      <c r="I293" s="47"/>
      <c r="J293" s="52" t="e">
        <f>(D288-D293)/D288*100</f>
        <v>#DIV/0!</v>
      </c>
      <c r="L293" s="50"/>
      <c r="M293" s="47"/>
      <c r="N293" s="47" t="s">
        <v>34</v>
      </c>
      <c r="O293" s="47">
        <v>6.8976370407146503E-3</v>
      </c>
      <c r="P293" s="47">
        <v>-1.55032428185374E-2</v>
      </c>
      <c r="Q293" s="48">
        <v>2.0398888510105202E-2</v>
      </c>
      <c r="R293" s="48">
        <v>9.7105414160993992E-6</v>
      </c>
      <c r="S293" s="47">
        <v>6.8976302054273696E-3</v>
      </c>
      <c r="T293" s="47"/>
      <c r="U293" s="52">
        <f>(O288-O293)/O288*100</f>
        <v>29.424970710390745</v>
      </c>
      <c r="W293" s="50"/>
      <c r="X293" s="47"/>
      <c r="Y293" s="47" t="s">
        <v>34</v>
      </c>
      <c r="Z293" s="47">
        <v>3.4364889835887098E-2</v>
      </c>
      <c r="AA293" s="47">
        <v>-7.6748615994194594E-2</v>
      </c>
      <c r="AB293" s="48">
        <v>0.101829843899467</v>
      </c>
      <c r="AC293" s="48">
        <v>3.9189524971555099E-4</v>
      </c>
      <c r="AD293" s="47">
        <v>3.4362655187658402E-2</v>
      </c>
      <c r="AE293" s="47"/>
      <c r="AF293" s="52">
        <f>(Z288-Z293)/Z288*100</f>
        <v>29.32996285321029</v>
      </c>
    </row>
    <row r="294" spans="1:32" x14ac:dyDescent="0.3">
      <c r="A294" s="50"/>
      <c r="B294" s="47"/>
      <c r="C294" s="47"/>
      <c r="D294" s="47"/>
      <c r="E294" s="47"/>
      <c r="F294" s="48"/>
      <c r="G294" s="47"/>
      <c r="H294" s="47"/>
      <c r="I294" s="47"/>
      <c r="J294" s="52" t="e">
        <f t="shared" ref="J294:J296" si="99">(D289-D294)/D289*100</f>
        <v>#DIV/0!</v>
      </c>
      <c r="L294" s="50"/>
      <c r="M294" s="47"/>
      <c r="N294" s="47"/>
      <c r="O294" s="47">
        <v>7.64571220669686E-3</v>
      </c>
      <c r="P294" s="47">
        <v>-1.7254102001672999E-2</v>
      </c>
      <c r="Q294" s="48">
        <v>2.20362411939895E-2</v>
      </c>
      <c r="R294" s="47">
        <v>1.06867360348946E-3</v>
      </c>
      <c r="S294" s="47">
        <v>7.57065729490104E-3</v>
      </c>
      <c r="T294" s="47"/>
      <c r="U294" s="52">
        <f t="shared" ref="U294:U296" si="100">(O289-O294)/O289*100</f>
        <v>22.358115348820345</v>
      </c>
      <c r="W294" s="50"/>
      <c r="X294" s="47"/>
      <c r="Y294" s="47"/>
      <c r="Z294" s="47">
        <v>3.7653749631723799E-2</v>
      </c>
      <c r="AA294" s="47">
        <v>-8.3126463461954403E-2</v>
      </c>
      <c r="AB294" s="48">
        <v>0.10765536917478701</v>
      </c>
      <c r="AC294" s="47">
        <v>5.2661548993511503E-3</v>
      </c>
      <c r="AD294" s="47">
        <v>3.7283675702706402E-2</v>
      </c>
      <c r="AE294" s="47"/>
      <c r="AF294" s="52">
        <f t="shared" ref="AF294:AF296" si="101">(Z289-Z294)/Z289*100</f>
        <v>23.050101634069929</v>
      </c>
    </row>
    <row r="295" spans="1:32" x14ac:dyDescent="0.3">
      <c r="A295" s="50"/>
      <c r="B295" s="47"/>
      <c r="C295" s="47"/>
      <c r="D295" s="47"/>
      <c r="E295" s="47"/>
      <c r="F295" s="48"/>
      <c r="G295" s="47"/>
      <c r="H295" s="47"/>
      <c r="I295" s="47"/>
      <c r="J295" s="52" t="e">
        <f t="shared" si="99"/>
        <v>#DIV/0!</v>
      </c>
      <c r="L295" s="50"/>
      <c r="M295" s="47"/>
      <c r="N295" s="47"/>
      <c r="O295" s="47">
        <v>6.91557474940316E-3</v>
      </c>
      <c r="P295" s="47">
        <v>-1.9981054348518799E-2</v>
      </c>
      <c r="Q295" s="48">
        <v>1.7757365917854501E-2</v>
      </c>
      <c r="R295" s="47">
        <v>-6.3054191319877396E-4</v>
      </c>
      <c r="S295" s="47">
        <v>6.8867692723280803E-3</v>
      </c>
      <c r="T295" s="47"/>
      <c r="U295" s="52">
        <f t="shared" si="100"/>
        <v>29.861305988821467</v>
      </c>
      <c r="W295" s="50"/>
      <c r="X295" s="47"/>
      <c r="Y295" s="47"/>
      <c r="Z295" s="47">
        <v>3.4399564850557299E-2</v>
      </c>
      <c r="AA295" s="47">
        <v>-9.7691341681048496E-2</v>
      </c>
      <c r="AB295" s="48">
        <v>8.7322669765445601E-2</v>
      </c>
      <c r="AC295" s="47">
        <v>-3.1217226969667898E-3</v>
      </c>
      <c r="AD295" s="47">
        <v>3.4257625564404398E-2</v>
      </c>
      <c r="AE295" s="47"/>
      <c r="AF295" s="52">
        <f t="shared" si="101"/>
        <v>29.84946167018882</v>
      </c>
    </row>
    <row r="296" spans="1:32" x14ac:dyDescent="0.3">
      <c r="A296" s="50"/>
      <c r="B296" s="47"/>
      <c r="C296" s="53"/>
      <c r="D296" s="46">
        <f>SQRT(D293*D293+D294*D294+D295*D295)</f>
        <v>0</v>
      </c>
      <c r="E296" s="47"/>
      <c r="F296" s="47"/>
      <c r="G296" s="47"/>
      <c r="H296" s="47"/>
      <c r="I296" s="47"/>
      <c r="J296" s="52" t="e">
        <f t="shared" si="99"/>
        <v>#DIV/0!</v>
      </c>
      <c r="L296" s="50"/>
      <c r="M296" s="47"/>
      <c r="N296" s="53"/>
      <c r="O296" s="46">
        <f>SQRT(O293*O293+O294*O294+O295*O295)</f>
        <v>1.2404010883889722E-2</v>
      </c>
      <c r="P296" s="47"/>
      <c r="Q296" s="47"/>
      <c r="R296" s="47"/>
      <c r="S296" s="47"/>
      <c r="T296" s="47"/>
      <c r="U296" s="52">
        <f t="shared" si="100"/>
        <v>27.124583226202763</v>
      </c>
      <c r="W296" s="50"/>
      <c r="X296" s="47"/>
      <c r="Y296" s="53"/>
      <c r="Z296" s="46">
        <f>SQRT(Z293*Z293+Z294*Z294+Z295*Z295)</f>
        <v>6.1498622559118296E-2</v>
      </c>
      <c r="AA296" s="47"/>
      <c r="AB296" s="47"/>
      <c r="AC296" s="47"/>
      <c r="AD296" s="47"/>
      <c r="AE296" s="47"/>
      <c r="AF296" s="52">
        <f t="shared" si="101"/>
        <v>27.339450599494253</v>
      </c>
    </row>
    <row r="297" spans="1:32" x14ac:dyDescent="0.3">
      <c r="A297" s="50"/>
      <c r="B297" s="47"/>
      <c r="C297" s="53" t="s">
        <v>32</v>
      </c>
      <c r="D297" s="53"/>
      <c r="E297" s="53"/>
      <c r="F297" s="53"/>
      <c r="G297" s="53"/>
      <c r="H297" s="53"/>
      <c r="I297" s="47"/>
      <c r="J297" s="54" t="s">
        <v>1</v>
      </c>
      <c r="L297" s="50"/>
      <c r="M297" s="47"/>
      <c r="N297" s="53" t="s">
        <v>32</v>
      </c>
      <c r="O297" s="53"/>
      <c r="P297" s="53"/>
      <c r="Q297" s="53"/>
      <c r="R297" s="53"/>
      <c r="S297" s="53"/>
      <c r="T297" s="47"/>
      <c r="U297" s="54" t="s">
        <v>1</v>
      </c>
      <c r="W297" s="50"/>
      <c r="X297" s="47"/>
      <c r="Y297" s="53" t="s">
        <v>32</v>
      </c>
      <c r="Z297" s="53"/>
      <c r="AA297" s="53"/>
      <c r="AB297" s="53"/>
      <c r="AC297" s="53"/>
      <c r="AD297" s="53"/>
      <c r="AE297" s="47"/>
      <c r="AF297" s="54" t="s">
        <v>1</v>
      </c>
    </row>
    <row r="298" spans="1:32" x14ac:dyDescent="0.3">
      <c r="A298" s="50"/>
      <c r="B298" s="47"/>
      <c r="C298" s="47" t="s">
        <v>35</v>
      </c>
      <c r="D298" s="47"/>
      <c r="E298" s="47"/>
      <c r="F298" s="48"/>
      <c r="G298" s="47"/>
      <c r="H298" s="47"/>
      <c r="I298" s="47"/>
      <c r="J298" s="52" t="e">
        <f>-(D293-D298)/D298*100</f>
        <v>#DIV/0!</v>
      </c>
      <c r="L298" s="50"/>
      <c r="M298" s="47"/>
      <c r="N298" s="47" t="s">
        <v>35</v>
      </c>
      <c r="O298" s="47">
        <v>9.7755027101491792E-3</v>
      </c>
      <c r="P298" s="47">
        <v>-2.6835412856093099E-2</v>
      </c>
      <c r="Q298" s="48">
        <v>2.4849499043298001E-2</v>
      </c>
      <c r="R298" s="48">
        <v>2.2293271874553301E-5</v>
      </c>
      <c r="S298" s="47">
        <v>9.7754772899415598E-3</v>
      </c>
      <c r="T298" s="47"/>
      <c r="U298" s="52">
        <f>-(O293-O298)/O298*100</f>
        <v>29.439566994817103</v>
      </c>
      <c r="W298" s="50"/>
      <c r="X298" s="47"/>
      <c r="Y298" s="47" t="s">
        <v>35</v>
      </c>
      <c r="Z298" s="47">
        <v>4.8877513550745898E-2</v>
      </c>
      <c r="AA298" s="47">
        <v>-0.134177064280465</v>
      </c>
      <c r="AB298" s="48">
        <v>0.12424749521649001</v>
      </c>
      <c r="AC298" s="48">
        <v>1.1146635937276599E-4</v>
      </c>
      <c r="AD298" s="47">
        <v>4.8877386449707801E-2</v>
      </c>
      <c r="AE298" s="47"/>
      <c r="AF298" s="52">
        <f>-(Z293-Z298)/Z298*100</f>
        <v>29.691820758826896</v>
      </c>
    </row>
    <row r="299" spans="1:32" x14ac:dyDescent="0.3">
      <c r="A299" s="50"/>
      <c r="B299" s="47"/>
      <c r="C299" s="47"/>
      <c r="D299" s="47"/>
      <c r="E299" s="47"/>
      <c r="F299" s="48"/>
      <c r="G299" s="47"/>
      <c r="H299" s="47"/>
      <c r="I299" s="47"/>
      <c r="J299" s="52" t="e">
        <f t="shared" ref="J299:J301" si="102">-(D294-D299)/D299*100</f>
        <v>#DIV/0!</v>
      </c>
      <c r="L299" s="50"/>
      <c r="M299" s="47"/>
      <c r="N299" s="47"/>
      <c r="O299" s="47">
        <v>9.8499800932977805E-3</v>
      </c>
      <c r="P299" s="47">
        <v>-2.4907626215012101E-2</v>
      </c>
      <c r="Q299" s="48">
        <v>3.4807163890125198E-2</v>
      </c>
      <c r="R299" s="47">
        <v>9.3788421521517396E-4</v>
      </c>
      <c r="S299" s="47">
        <v>9.8052272302692096E-3</v>
      </c>
      <c r="T299" s="47"/>
      <c r="U299" s="52">
        <f t="shared" ref="U299:U301" si="103">-(O294-O299)/O299*100</f>
        <v>22.378399405099</v>
      </c>
      <c r="W299" s="50"/>
      <c r="X299" s="47"/>
      <c r="Y299" s="47"/>
      <c r="Z299" s="47">
        <v>4.9249900466488902E-2</v>
      </c>
      <c r="AA299" s="47">
        <v>-0.124538131075061</v>
      </c>
      <c r="AB299" s="48">
        <v>0.17403581945062599</v>
      </c>
      <c r="AC299" s="47">
        <v>4.6894210760758696E-3</v>
      </c>
      <c r="AD299" s="47">
        <v>4.90261361513461E-2</v>
      </c>
      <c r="AE299" s="47"/>
      <c r="AF299" s="52">
        <f t="shared" ref="AF299:AF301" si="104">-(Z294-Z299)/Z299*100</f>
        <v>23.545531513622997</v>
      </c>
    </row>
    <row r="300" spans="1:32" x14ac:dyDescent="0.3">
      <c r="A300" s="50"/>
      <c r="B300" s="47"/>
      <c r="C300" s="47"/>
      <c r="D300" s="47"/>
      <c r="E300" s="47"/>
      <c r="F300" s="48"/>
      <c r="G300" s="48"/>
      <c r="H300" s="47"/>
      <c r="I300" s="47"/>
      <c r="J300" s="52" t="e">
        <f t="shared" si="102"/>
        <v>#DIV/0!</v>
      </c>
      <c r="L300" s="50"/>
      <c r="M300" s="47"/>
      <c r="N300" s="47"/>
      <c r="O300" s="47">
        <v>9.8620709209534408E-3</v>
      </c>
      <c r="P300" s="47">
        <v>-3.0320887282995299E-2</v>
      </c>
      <c r="Q300" s="48">
        <v>2.3650274633125499E-2</v>
      </c>
      <c r="R300" s="48">
        <v>-6.3825861989394602E-4</v>
      </c>
      <c r="S300" s="47">
        <v>9.8413956725683198E-3</v>
      </c>
      <c r="T300" s="47"/>
      <c r="U300" s="52">
        <f t="shared" si="103"/>
        <v>29.877053158176036</v>
      </c>
      <c r="W300" s="50"/>
      <c r="X300" s="47"/>
      <c r="Y300" s="47"/>
      <c r="Z300" s="47">
        <v>4.9310354604767202E-2</v>
      </c>
      <c r="AA300" s="47">
        <v>-0.15160443641497701</v>
      </c>
      <c r="AB300" s="48">
        <v>0.118251373165628</v>
      </c>
      <c r="AC300" s="48">
        <v>-3.1912930994697302E-3</v>
      </c>
      <c r="AD300" s="47">
        <v>4.9206978362841602E-2</v>
      </c>
      <c r="AE300" s="47"/>
      <c r="AF300" s="52">
        <f t="shared" si="104"/>
        <v>30.238658540833868</v>
      </c>
    </row>
    <row r="301" spans="1:32" x14ac:dyDescent="0.3">
      <c r="A301" s="50"/>
      <c r="B301" s="47"/>
      <c r="C301" s="53"/>
      <c r="D301" s="46">
        <f>SQRT(D298*D298+D299*D299+D300*D300)</f>
        <v>0</v>
      </c>
      <c r="E301" s="47"/>
      <c r="F301" s="47"/>
      <c r="G301" s="47"/>
      <c r="H301" s="47"/>
      <c r="I301" s="47"/>
      <c r="J301" s="52" t="e">
        <f t="shared" si="102"/>
        <v>#DIV/0!</v>
      </c>
      <c r="L301" s="50"/>
      <c r="M301" s="47"/>
      <c r="N301" s="53"/>
      <c r="O301" s="46">
        <f>SQRT(O298*O298+O299*O299+O300*O300)</f>
        <v>1.7024776178394003E-2</v>
      </c>
      <c r="P301" s="47"/>
      <c r="Q301" s="47"/>
      <c r="R301" s="47"/>
      <c r="S301" s="47"/>
      <c r="T301" s="47"/>
      <c r="U301" s="52">
        <f t="shared" si="103"/>
        <v>27.141415817075202</v>
      </c>
      <c r="W301" s="50"/>
      <c r="X301" s="47"/>
      <c r="Y301" s="53"/>
      <c r="Z301" s="46">
        <f>SQRT(Z298*Z298+Z299*Z299+Z300*Z300)</f>
        <v>8.5123880891970025E-2</v>
      </c>
      <c r="AA301" s="47"/>
      <c r="AB301" s="47"/>
      <c r="AC301" s="47"/>
      <c r="AD301" s="47"/>
      <c r="AE301" s="47"/>
      <c r="AF301" s="52">
        <f t="shared" si="104"/>
        <v>27.753972311053744</v>
      </c>
    </row>
    <row r="302" spans="1:32" x14ac:dyDescent="0.3">
      <c r="A302" s="50"/>
      <c r="B302" s="47"/>
      <c r="C302" s="53" t="s">
        <v>30</v>
      </c>
      <c r="D302" s="47"/>
      <c r="E302" s="47"/>
      <c r="F302" s="47"/>
      <c r="G302" s="47"/>
      <c r="H302" s="47"/>
      <c r="I302" s="47"/>
      <c r="J302" s="49"/>
      <c r="L302" s="50"/>
      <c r="M302" s="47"/>
      <c r="N302" s="53" t="s">
        <v>30</v>
      </c>
      <c r="O302" s="47"/>
      <c r="P302" s="47"/>
      <c r="Q302" s="47"/>
      <c r="R302" s="47"/>
      <c r="S302" s="47"/>
      <c r="T302" s="47"/>
      <c r="U302" s="49"/>
      <c r="W302" s="50"/>
      <c r="X302" s="47"/>
      <c r="Y302" s="53" t="s">
        <v>30</v>
      </c>
      <c r="Z302" s="47"/>
      <c r="AA302" s="47"/>
      <c r="AB302" s="47"/>
      <c r="AC302" s="47"/>
      <c r="AD302" s="47"/>
      <c r="AE302" s="47"/>
      <c r="AF302" s="49"/>
    </row>
    <row r="303" spans="1:32" x14ac:dyDescent="0.3">
      <c r="A303" s="50"/>
      <c r="B303" s="47" t="s">
        <v>36</v>
      </c>
      <c r="C303" s="47"/>
      <c r="D303" s="47"/>
      <c r="E303" s="47"/>
      <c r="F303" s="48"/>
      <c r="G303" s="47"/>
      <c r="H303" s="47"/>
      <c r="I303" s="47"/>
      <c r="J303" s="52"/>
      <c r="L303" s="50"/>
      <c r="M303" s="47" t="s">
        <v>36</v>
      </c>
      <c r="N303" s="47"/>
      <c r="O303" s="47">
        <v>0.105656507840863</v>
      </c>
      <c r="P303" s="47">
        <v>-0.28665010375495398</v>
      </c>
      <c r="Q303" s="48">
        <v>0.28279774209111502</v>
      </c>
      <c r="R303" s="47">
        <v>4.4214970943070803E-3</v>
      </c>
      <c r="S303" s="47">
        <v>0.1055639522402</v>
      </c>
      <c r="T303" s="47"/>
      <c r="U303" s="52"/>
      <c r="W303" s="50"/>
      <c r="X303" s="47" t="s">
        <v>36</v>
      </c>
      <c r="Y303" s="47"/>
      <c r="Z303" s="47">
        <v>0.52575807481310199</v>
      </c>
      <c r="AA303" s="47">
        <v>-1.3972422320876501</v>
      </c>
      <c r="AB303" s="48">
        <v>1.3675541625349601</v>
      </c>
      <c r="AC303" s="47">
        <v>4.46247148277771E-2</v>
      </c>
      <c r="AD303" s="47">
        <v>0.52386084799087496</v>
      </c>
      <c r="AE303" s="47"/>
      <c r="AF303" s="52"/>
    </row>
    <row r="304" spans="1:32" x14ac:dyDescent="0.3">
      <c r="A304" s="50"/>
      <c r="B304" s="47"/>
      <c r="C304" s="47"/>
      <c r="D304" s="47"/>
      <c r="E304" s="47"/>
      <c r="F304" s="48"/>
      <c r="G304" s="47"/>
      <c r="H304" s="47"/>
      <c r="I304" s="47"/>
      <c r="J304" s="52"/>
      <c r="L304" s="50"/>
      <c r="M304" s="47"/>
      <c r="N304" s="47"/>
      <c r="O304" s="47">
        <v>0.104840898662498</v>
      </c>
      <c r="P304" s="47">
        <v>-0.354316861049775</v>
      </c>
      <c r="Q304" s="48">
        <v>0.26188655599898503</v>
      </c>
      <c r="R304" s="47">
        <v>3.4397901701918501E-4</v>
      </c>
      <c r="S304" s="47">
        <v>0.10484033436991699</v>
      </c>
      <c r="T304" s="47"/>
      <c r="U304" s="52"/>
      <c r="W304" s="50"/>
      <c r="X304" s="47"/>
      <c r="Y304" s="47"/>
      <c r="Z304" s="47">
        <v>0.51605589125816298</v>
      </c>
      <c r="AA304" s="47">
        <v>-1.69235250318909</v>
      </c>
      <c r="AB304" s="48">
        <v>1.2871465674970199</v>
      </c>
      <c r="AC304" s="47">
        <v>4.7212346888145596E-3</v>
      </c>
      <c r="AD304" s="47">
        <v>0.51603429425307601</v>
      </c>
      <c r="AE304" s="47"/>
      <c r="AF304" s="52"/>
    </row>
    <row r="305" spans="1:32" x14ac:dyDescent="0.3">
      <c r="A305" s="50"/>
      <c r="B305" s="47"/>
      <c r="C305" s="47"/>
      <c r="D305" s="47"/>
      <c r="E305" s="47"/>
      <c r="F305" s="47"/>
      <c r="G305" s="47"/>
      <c r="H305" s="47"/>
      <c r="I305" s="47"/>
      <c r="J305" s="52"/>
      <c r="L305" s="50"/>
      <c r="M305" s="47"/>
      <c r="N305" s="47"/>
      <c r="O305" s="47">
        <v>0.10492146399340101</v>
      </c>
      <c r="P305" s="47">
        <v>-0.229361571468052</v>
      </c>
      <c r="Q305" s="47">
        <v>0.275928602759554</v>
      </c>
      <c r="R305" s="48">
        <v>-4.5964950339689398E-5</v>
      </c>
      <c r="S305" s="47">
        <v>0.104921453925029</v>
      </c>
      <c r="T305" s="47"/>
      <c r="U305" s="52"/>
      <c r="W305" s="50"/>
      <c r="X305" s="47"/>
      <c r="Y305" s="47"/>
      <c r="Z305" s="47">
        <v>0.52057290153967795</v>
      </c>
      <c r="AA305" s="47">
        <v>-1.13405862578786</v>
      </c>
      <c r="AB305" s="47">
        <v>1.3639210643983499</v>
      </c>
      <c r="AC305" s="47">
        <v>-6.5923667472128601E-4</v>
      </c>
      <c r="AD305" s="47">
        <v>0.52057248412151702</v>
      </c>
      <c r="AE305" s="47"/>
      <c r="AF305" s="52"/>
    </row>
    <row r="306" spans="1:32" x14ac:dyDescent="0.3">
      <c r="A306" s="50"/>
      <c r="B306" s="47"/>
      <c r="C306" s="46"/>
      <c r="D306" s="46">
        <f>SQRT(D303*D303+D304*D304+D305*D305)</f>
        <v>0</v>
      </c>
      <c r="E306" s="47"/>
      <c r="F306" s="47"/>
      <c r="G306" s="47"/>
      <c r="H306" s="47"/>
      <c r="I306" s="47"/>
      <c r="J306" s="52"/>
      <c r="L306" s="50"/>
      <c r="M306" s="47"/>
      <c r="N306" s="46"/>
      <c r="O306" s="46">
        <f>SQRT(O303*O303+O304*O304+O305*O305)</f>
        <v>0.18210827902104029</v>
      </c>
      <c r="P306" s="47"/>
      <c r="Q306" s="47"/>
      <c r="R306" s="47"/>
      <c r="S306" s="47"/>
      <c r="T306" s="47"/>
      <c r="U306" s="52"/>
      <c r="W306" s="50"/>
      <c r="X306" s="47"/>
      <c r="Y306" s="46"/>
      <c r="Z306" s="46">
        <f>SQRT(Z303*Z303+Z304*Z304+Z305*Z305)</f>
        <v>0.90207060807393313</v>
      </c>
      <c r="AA306" s="47"/>
      <c r="AB306" s="47"/>
      <c r="AC306" s="47"/>
      <c r="AD306" s="47"/>
      <c r="AE306" s="47"/>
      <c r="AF306" s="52"/>
    </row>
    <row r="307" spans="1:32" x14ac:dyDescent="0.3">
      <c r="A307" s="50"/>
      <c r="B307" s="47"/>
      <c r="C307" s="53" t="s">
        <v>31</v>
      </c>
      <c r="D307" s="47"/>
      <c r="E307" s="47"/>
      <c r="F307" s="47"/>
      <c r="G307" s="47"/>
      <c r="H307" s="47"/>
      <c r="I307" s="47"/>
      <c r="J307" s="52"/>
      <c r="L307" s="50"/>
      <c r="M307" s="47"/>
      <c r="N307" s="53" t="s">
        <v>31</v>
      </c>
      <c r="O307" s="47"/>
      <c r="P307" s="47"/>
      <c r="Q307" s="47"/>
      <c r="R307" s="47"/>
      <c r="S307" s="47"/>
      <c r="T307" s="47"/>
      <c r="U307" s="52"/>
      <c r="W307" s="50"/>
      <c r="X307" s="47"/>
      <c r="Y307" s="53" t="s">
        <v>31</v>
      </c>
      <c r="Z307" s="47"/>
      <c r="AA307" s="47"/>
      <c r="AB307" s="47"/>
      <c r="AC307" s="47"/>
      <c r="AD307" s="47"/>
      <c r="AE307" s="47"/>
      <c r="AF307" s="52"/>
    </row>
    <row r="308" spans="1:32" x14ac:dyDescent="0.3">
      <c r="A308" s="11"/>
      <c r="B308" s="8" t="s">
        <v>37</v>
      </c>
      <c r="C308" s="47"/>
      <c r="D308" s="47"/>
      <c r="E308" s="47"/>
      <c r="F308" s="47"/>
      <c r="G308" s="47"/>
      <c r="H308" s="47"/>
      <c r="I308" s="47"/>
      <c r="J308" s="52" t="e">
        <f>(D303-D308)/D303*100</f>
        <v>#DIV/0!</v>
      </c>
      <c r="L308" s="11"/>
      <c r="M308" s="8" t="s">
        <v>37</v>
      </c>
      <c r="N308" s="47"/>
      <c r="O308" s="47">
        <v>6.7259890575317602E-2</v>
      </c>
      <c r="P308" s="47">
        <v>-0.19341597953682199</v>
      </c>
      <c r="Q308" s="47">
        <v>0.16972466121879501</v>
      </c>
      <c r="R308" s="47">
        <v>-3.5724980527508101E-3</v>
      </c>
      <c r="S308" s="47">
        <v>6.7164947240854603E-2</v>
      </c>
      <c r="T308" s="47"/>
      <c r="U308" s="52">
        <f>(O303-O308)/O303*100</f>
        <v>36.340986513937558</v>
      </c>
      <c r="W308" s="11"/>
      <c r="X308" s="8" t="s">
        <v>37</v>
      </c>
      <c r="Y308" s="47"/>
      <c r="Z308" s="47">
        <v>0.42776874585879299</v>
      </c>
      <c r="AA308" s="47">
        <v>-1.14995237987028</v>
      </c>
      <c r="AB308" s="47">
        <v>0.93993152340019603</v>
      </c>
      <c r="AC308" s="47">
        <v>-9.1298653772183797E-2</v>
      </c>
      <c r="AD308" s="47">
        <v>0.41791225843829</v>
      </c>
      <c r="AE308" s="47"/>
      <c r="AF308" s="52">
        <f>(Z303-Z308)/Z303*100</f>
        <v>18.63772210995381</v>
      </c>
    </row>
    <row r="309" spans="1:32" x14ac:dyDescent="0.3">
      <c r="A309" s="11"/>
      <c r="B309" s="8"/>
      <c r="C309" s="47"/>
      <c r="D309" s="47"/>
      <c r="E309" s="47"/>
      <c r="F309" s="47"/>
      <c r="G309" s="47"/>
      <c r="H309" s="47"/>
      <c r="I309" s="47"/>
      <c r="J309" s="52" t="e">
        <f t="shared" ref="J309:J311" si="105">(D304-D309)/D304*100</f>
        <v>#DIV/0!</v>
      </c>
      <c r="L309" s="11"/>
      <c r="M309" s="8"/>
      <c r="N309" s="47"/>
      <c r="O309" s="47">
        <v>5.8382109940318297E-2</v>
      </c>
      <c r="P309" s="47">
        <v>-0.14642336133966799</v>
      </c>
      <c r="Q309" s="47">
        <v>0.13742119385286999</v>
      </c>
      <c r="R309" s="47">
        <v>-9.2682118946598498E-3</v>
      </c>
      <c r="S309" s="47">
        <v>5.7641747105367097E-2</v>
      </c>
      <c r="T309" s="47"/>
      <c r="U309" s="52">
        <f t="shared" ref="U309:U311" si="106">(O304-O309)/O304*100</f>
        <v>44.313611686732131</v>
      </c>
      <c r="W309" s="11"/>
      <c r="X309" s="8"/>
      <c r="Y309" s="47"/>
      <c r="Z309" s="47">
        <v>0.31522310744715798</v>
      </c>
      <c r="AA309" s="47">
        <v>-0.83148665001209898</v>
      </c>
      <c r="AB309" s="47">
        <v>0.61334589441079201</v>
      </c>
      <c r="AC309" s="47">
        <v>-2.16067748499554E-2</v>
      </c>
      <c r="AD309" s="47">
        <v>0.31448172403054803</v>
      </c>
      <c r="AE309" s="47"/>
      <c r="AF309" s="52">
        <f t="shared" ref="AF309:AF311" si="107">(Z304-Z309)/Z304*100</f>
        <v>38.916866799324275</v>
      </c>
    </row>
    <row r="310" spans="1:32" x14ac:dyDescent="0.3">
      <c r="A310" s="11"/>
      <c r="B310" s="8"/>
      <c r="C310" s="47"/>
      <c r="D310" s="47"/>
      <c r="E310" s="47"/>
      <c r="F310" s="47"/>
      <c r="G310" s="47"/>
      <c r="H310" s="47"/>
      <c r="I310" s="47"/>
      <c r="J310" s="52" t="e">
        <f t="shared" si="105"/>
        <v>#DIV/0!</v>
      </c>
      <c r="L310" s="11"/>
      <c r="M310" s="8"/>
      <c r="N310" s="47"/>
      <c r="O310" s="47">
        <v>5.7068066599975001E-2</v>
      </c>
      <c r="P310" s="47">
        <v>-0.14597821719746401</v>
      </c>
      <c r="Q310" s="47">
        <v>9.3845625498246696E-2</v>
      </c>
      <c r="R310" s="47">
        <v>-2.7726330505024901E-2</v>
      </c>
      <c r="S310" s="47">
        <v>4.9880004232009799E-2</v>
      </c>
      <c r="T310" s="47"/>
      <c r="U310" s="52">
        <f t="shared" si="106"/>
        <v>45.60877781541032</v>
      </c>
      <c r="W310" s="11"/>
      <c r="X310" s="8"/>
      <c r="Y310" s="47"/>
      <c r="Z310" s="47">
        <v>0.34912480763873899</v>
      </c>
      <c r="AA310" s="47">
        <v>-0.87059275549116</v>
      </c>
      <c r="AB310" s="47">
        <v>0.45216688732025201</v>
      </c>
      <c r="AC310" s="47">
        <v>-0.23517275369252699</v>
      </c>
      <c r="AD310" s="47">
        <v>0.25803470159934</v>
      </c>
      <c r="AE310" s="47"/>
      <c r="AF310" s="52">
        <f t="shared" si="107"/>
        <v>32.934502236642302</v>
      </c>
    </row>
    <row r="311" spans="1:32" ht="14.5" thickBot="1" x14ac:dyDescent="0.35">
      <c r="A311" s="14"/>
      <c r="B311" s="15"/>
      <c r="C311" s="56"/>
      <c r="D311" s="57">
        <f>SQRT(D308*D308+D309*D309+D310*D310)</f>
        <v>0</v>
      </c>
      <c r="E311" s="56"/>
      <c r="F311" s="56"/>
      <c r="G311" s="56"/>
      <c r="H311" s="56"/>
      <c r="I311" s="56"/>
      <c r="J311" s="58" t="e">
        <f t="shared" si="105"/>
        <v>#DIV/0!</v>
      </c>
      <c r="L311" s="14"/>
      <c r="M311" s="15"/>
      <c r="N311" s="56"/>
      <c r="O311" s="57">
        <f>SQRT(O308*O308+O309*O309+O310*O310)</f>
        <v>0.10577867396950244</v>
      </c>
      <c r="P311" s="56"/>
      <c r="Q311" s="56"/>
      <c r="R311" s="56"/>
      <c r="S311" s="56"/>
      <c r="T311" s="56"/>
      <c r="U311" s="58">
        <f t="shared" si="106"/>
        <v>41.914406891253385</v>
      </c>
      <c r="W311" s="14"/>
      <c r="X311" s="15"/>
      <c r="Y311" s="56"/>
      <c r="Z311" s="57">
        <f>SQRT(Z308*Z308+Z309*Z309+Z310*Z310)</f>
        <v>0.63579858344528706</v>
      </c>
      <c r="AA311" s="56"/>
      <c r="AB311" s="56"/>
      <c r="AC311" s="56"/>
      <c r="AD311" s="56"/>
      <c r="AE311" s="56"/>
      <c r="AF311" s="58">
        <f t="shared" si="107"/>
        <v>29.517869471124879</v>
      </c>
    </row>
    <row r="312" spans="1:32" ht="14.5" thickBot="1" x14ac:dyDescent="0.35"/>
    <row r="313" spans="1:32" x14ac:dyDescent="0.3">
      <c r="L313" s="40" t="s">
        <v>22</v>
      </c>
      <c r="M313" s="43">
        <v>1000</v>
      </c>
      <c r="N313" s="42" t="s">
        <v>28</v>
      </c>
      <c r="O313" s="42" t="s">
        <v>9</v>
      </c>
      <c r="P313" s="42" t="s">
        <v>13</v>
      </c>
      <c r="Q313" s="42" t="s">
        <v>12</v>
      </c>
      <c r="R313" s="42" t="s">
        <v>11</v>
      </c>
      <c r="S313" s="42" t="s">
        <v>10</v>
      </c>
      <c r="T313" s="43"/>
      <c r="U313" s="44"/>
      <c r="W313" s="40" t="s">
        <v>22</v>
      </c>
      <c r="X313" s="43">
        <v>1000</v>
      </c>
      <c r="Y313" s="42" t="s">
        <v>28</v>
      </c>
      <c r="Z313" s="42" t="s">
        <v>9</v>
      </c>
      <c r="AA313" s="42" t="s">
        <v>13</v>
      </c>
      <c r="AB313" s="42" t="s">
        <v>12</v>
      </c>
      <c r="AC313" s="42" t="s">
        <v>11</v>
      </c>
      <c r="AD313" s="42" t="s">
        <v>10</v>
      </c>
      <c r="AE313" s="43"/>
      <c r="AF313" s="44"/>
    </row>
    <row r="314" spans="1:32" x14ac:dyDescent="0.3">
      <c r="L314" s="45" t="s">
        <v>8</v>
      </c>
      <c r="M314" s="46">
        <v>16</v>
      </c>
      <c r="N314" s="47" t="s">
        <v>33</v>
      </c>
      <c r="O314" s="47">
        <v>9.7977055445696796E-3</v>
      </c>
      <c r="P314" s="47">
        <v>-2.6825222531987099E-2</v>
      </c>
      <c r="Q314" s="48">
        <v>2.4840647902650202E-2</v>
      </c>
      <c r="R314" s="48">
        <v>6.61075550543058E-6</v>
      </c>
      <c r="S314" s="47">
        <v>9.7977033143488799E-3</v>
      </c>
      <c r="T314" s="47"/>
      <c r="U314" s="49"/>
      <c r="W314" s="45" t="s">
        <v>8</v>
      </c>
      <c r="X314" s="46">
        <v>16</v>
      </c>
      <c r="Y314" s="47" t="s">
        <v>33</v>
      </c>
      <c r="Z314" s="47">
        <v>4.8747664222240097E-2</v>
      </c>
      <c r="AA314" s="47">
        <v>-0.13292042455606301</v>
      </c>
      <c r="AB314" s="48">
        <v>0.123155088941116</v>
      </c>
      <c r="AC314" s="48">
        <v>1.42261532097272E-5</v>
      </c>
      <c r="AD314" s="47">
        <v>4.8747662146412997E-2</v>
      </c>
      <c r="AE314" s="47"/>
      <c r="AF314" s="49"/>
    </row>
    <row r="315" spans="1:32" x14ac:dyDescent="0.3">
      <c r="L315" s="45" t="s">
        <v>6</v>
      </c>
      <c r="M315" s="46">
        <v>1E-4</v>
      </c>
      <c r="N315" s="47"/>
      <c r="O315" s="47">
        <v>9.8693000915333496E-3</v>
      </c>
      <c r="P315" s="47">
        <v>-2.48994822339682E-2</v>
      </c>
      <c r="Q315" s="47">
        <v>3.4785479029012897E-2</v>
      </c>
      <c r="R315" s="47">
        <v>9.1976154422414096E-4</v>
      </c>
      <c r="S315" s="47">
        <v>9.8263484061225197E-3</v>
      </c>
      <c r="T315" s="47"/>
      <c r="U315" s="49"/>
      <c r="W315" s="45" t="s">
        <v>6</v>
      </c>
      <c r="X315" s="46">
        <v>1E-3</v>
      </c>
      <c r="Y315" s="47"/>
      <c r="Z315" s="47">
        <v>4.90413202078476E-2</v>
      </c>
      <c r="AA315" s="47">
        <v>-0.123531960252951</v>
      </c>
      <c r="AB315" s="47">
        <v>0.17138451699701501</v>
      </c>
      <c r="AC315" s="47">
        <v>4.5452218716686699E-3</v>
      </c>
      <c r="AD315" s="47">
        <v>4.8830237003991098E-2</v>
      </c>
      <c r="AE315" s="47"/>
      <c r="AF315" s="49"/>
    </row>
    <row r="316" spans="1:32" x14ac:dyDescent="0.3">
      <c r="L316" s="45" t="s">
        <v>7</v>
      </c>
      <c r="M316" s="46">
        <v>0.01</v>
      </c>
      <c r="N316" s="47"/>
      <c r="O316" s="47">
        <v>9.8858415020487405E-3</v>
      </c>
      <c r="P316" s="47">
        <v>-3.0302034329882401E-2</v>
      </c>
      <c r="Q316" s="47">
        <v>2.3643021501565501E-2</v>
      </c>
      <c r="R316" s="48">
        <v>-6.32422956333353E-4</v>
      </c>
      <c r="S316" s="47">
        <v>9.8655918934411595E-3</v>
      </c>
      <c r="T316" s="47"/>
      <c r="U316" s="49"/>
      <c r="W316" s="45" t="s">
        <v>7</v>
      </c>
      <c r="X316" s="46">
        <v>0.05</v>
      </c>
      <c r="Y316" s="47"/>
      <c r="Z316" s="47">
        <v>4.9165973019958398E-2</v>
      </c>
      <c r="AA316" s="47">
        <v>-0.149299279157521</v>
      </c>
      <c r="AB316" s="47">
        <v>0.117354619339017</v>
      </c>
      <c r="AC316" s="48">
        <v>-3.1390421332078999E-3</v>
      </c>
      <c r="AD316" s="47">
        <v>4.9065663324622602E-2</v>
      </c>
      <c r="AE316" s="47"/>
      <c r="AF316" s="49"/>
    </row>
    <row r="317" spans="1:32" ht="14.5" x14ac:dyDescent="0.3">
      <c r="L317" s="50"/>
      <c r="M317" s="47"/>
      <c r="N317" s="46"/>
      <c r="O317" s="46">
        <f>SQRT(O314*O314+O315*O315+O316*O316)</f>
        <v>1.7062472869969959E-2</v>
      </c>
      <c r="P317" s="46"/>
      <c r="Q317" s="46"/>
      <c r="R317" s="47"/>
      <c r="S317" s="47"/>
      <c r="T317" s="47"/>
      <c r="U317" s="123" t="s">
        <v>20</v>
      </c>
      <c r="W317" s="50"/>
      <c r="X317" s="47"/>
      <c r="Y317" s="46"/>
      <c r="Z317" s="46">
        <f>SQRT(Z314*Z314+Z315*Z315+Z316*Z316)</f>
        <v>8.4845027891162758E-2</v>
      </c>
      <c r="AA317" s="46"/>
      <c r="AB317" s="46"/>
      <c r="AC317" s="47"/>
      <c r="AD317" s="47"/>
      <c r="AE317" s="47"/>
      <c r="AF317" s="123" t="s">
        <v>20</v>
      </c>
    </row>
    <row r="318" spans="1:32" x14ac:dyDescent="0.3">
      <c r="L318" s="50"/>
      <c r="M318" s="47"/>
      <c r="N318" s="53" t="s">
        <v>29</v>
      </c>
      <c r="O318" s="53"/>
      <c r="P318" s="53"/>
      <c r="Q318" s="53"/>
      <c r="R318" s="53"/>
      <c r="S318" s="53"/>
      <c r="T318" s="47"/>
      <c r="U318" s="54" t="s">
        <v>1</v>
      </c>
      <c r="W318" s="50"/>
      <c r="X318" s="47"/>
      <c r="Y318" s="53" t="s">
        <v>29</v>
      </c>
      <c r="Z318" s="53"/>
      <c r="AA318" s="53"/>
      <c r="AB318" s="53"/>
      <c r="AC318" s="53"/>
      <c r="AD318" s="53"/>
      <c r="AE318" s="47"/>
      <c r="AF318" s="54" t="s">
        <v>1</v>
      </c>
    </row>
    <row r="319" spans="1:32" x14ac:dyDescent="0.3">
      <c r="L319" s="50"/>
      <c r="M319" s="47"/>
      <c r="N319" s="47" t="s">
        <v>34</v>
      </c>
      <c r="O319" s="47">
        <v>6.7504059100882601E-3</v>
      </c>
      <c r="P319" s="47">
        <v>-1.42142550880517E-2</v>
      </c>
      <c r="Q319" s="48">
        <v>2.1837844700187299E-2</v>
      </c>
      <c r="R319" s="48">
        <v>1.60217174722375E-5</v>
      </c>
      <c r="S319" s="47">
        <v>6.7503868967284898E-3</v>
      </c>
      <c r="T319" s="47"/>
      <c r="U319" s="52">
        <f>(O314-O319)/O314*100</f>
        <v>31.102176122963478</v>
      </c>
      <c r="W319" s="50"/>
      <c r="X319" s="47"/>
      <c r="Y319" s="47" t="s">
        <v>34</v>
      </c>
      <c r="Z319" s="47">
        <v>3.3701882319103899E-2</v>
      </c>
      <c r="AA319" s="47">
        <v>-7.0507408053496395E-2</v>
      </c>
      <c r="AB319" s="48">
        <v>0.109194734604733</v>
      </c>
      <c r="AC319" s="48">
        <v>4.7802123181902803E-4</v>
      </c>
      <c r="AD319" s="47">
        <v>3.3698492066451001E-2</v>
      </c>
      <c r="AE319" s="47"/>
      <c r="AF319" s="52">
        <f>(Z314-Z319)/Z314*100</f>
        <v>30.864621194038417</v>
      </c>
    </row>
    <row r="320" spans="1:32" x14ac:dyDescent="0.3">
      <c r="L320" s="50"/>
      <c r="M320" s="47"/>
      <c r="N320" s="47"/>
      <c r="O320" s="47">
        <v>7.4585758942498203E-3</v>
      </c>
      <c r="P320" s="47">
        <v>-1.6101524188893001E-2</v>
      </c>
      <c r="Q320" s="48">
        <v>2.1999791910301401E-2</v>
      </c>
      <c r="R320" s="47">
        <v>1.1100858453665101E-3</v>
      </c>
      <c r="S320" s="47">
        <v>7.3755043072458101E-3</v>
      </c>
      <c r="T320" s="47"/>
      <c r="U320" s="52">
        <f t="shared" ref="U320:U322" si="108">(O315-O320)/O315*100</f>
        <v>24.426496052659655</v>
      </c>
      <c r="W320" s="50"/>
      <c r="X320" s="47"/>
      <c r="Y320" s="47"/>
      <c r="Z320" s="47">
        <v>3.6735093521828598E-2</v>
      </c>
      <c r="AA320" s="47">
        <v>-7.5477682985626196E-2</v>
      </c>
      <c r="AB320" s="48">
        <v>0.106918971519192</v>
      </c>
      <c r="AC320" s="47">
        <v>5.4609120287960802E-3</v>
      </c>
      <c r="AD320" s="47">
        <v>3.6326925769616797E-2</v>
      </c>
      <c r="AE320" s="47"/>
      <c r="AF320" s="52">
        <f t="shared" ref="AF320:AF322" si="109">(Z315-Z320)/Z315*100</f>
        <v>25.093587680475533</v>
      </c>
    </row>
    <row r="321" spans="12:32" x14ac:dyDescent="0.3">
      <c r="L321" s="50"/>
      <c r="M321" s="47"/>
      <c r="N321" s="47"/>
      <c r="O321" s="47">
        <v>6.6696873950889603E-3</v>
      </c>
      <c r="P321" s="47">
        <v>-1.8701357901839501E-2</v>
      </c>
      <c r="Q321" s="48">
        <v>1.85291913427338E-2</v>
      </c>
      <c r="R321" s="47">
        <v>-6.4441464846496895E-4</v>
      </c>
      <c r="S321" s="47">
        <v>6.6384832385909002E-3</v>
      </c>
      <c r="T321" s="47"/>
      <c r="U321" s="52">
        <f t="shared" si="108"/>
        <v>32.532932136260378</v>
      </c>
      <c r="W321" s="50"/>
      <c r="X321" s="47"/>
      <c r="Y321" s="47"/>
      <c r="Z321" s="47">
        <v>3.3136263136283997E-2</v>
      </c>
      <c r="AA321" s="47">
        <v>-9.0608067225163305E-2</v>
      </c>
      <c r="AB321" s="48">
        <v>9.1783750426359806E-2</v>
      </c>
      <c r="AC321" s="47">
        <v>-3.2112557873661598E-3</v>
      </c>
      <c r="AD321" s="47">
        <v>3.2980293675241301E-2</v>
      </c>
      <c r="AE321" s="47"/>
      <c r="AF321" s="52">
        <f t="shared" si="109"/>
        <v>32.603259732431844</v>
      </c>
    </row>
    <row r="322" spans="12:32" x14ac:dyDescent="0.3">
      <c r="L322" s="50"/>
      <c r="M322" s="47"/>
      <c r="N322" s="53"/>
      <c r="O322" s="46">
        <f>SQRT(O319*O319+O320*O320+O321*O321)</f>
        <v>1.2069923954584286E-2</v>
      </c>
      <c r="P322" s="47"/>
      <c r="Q322" s="47"/>
      <c r="R322" s="47"/>
      <c r="S322" s="47"/>
      <c r="T322" s="47"/>
      <c r="U322" s="52">
        <f t="shared" si="108"/>
        <v>29.260406468821909</v>
      </c>
      <c r="W322" s="50"/>
      <c r="X322" s="47"/>
      <c r="Y322" s="53"/>
      <c r="Z322" s="46">
        <f>SQRT(Z319*Z319+Z320*Z320+Z321*Z321)</f>
        <v>5.9860637338281612E-2</v>
      </c>
      <c r="AA322" s="47"/>
      <c r="AB322" s="47"/>
      <c r="AC322" s="47"/>
      <c r="AD322" s="47"/>
      <c r="AE322" s="47"/>
      <c r="AF322" s="52">
        <f t="shared" si="109"/>
        <v>29.447088620125793</v>
      </c>
    </row>
    <row r="323" spans="12:32" x14ac:dyDescent="0.3">
      <c r="L323" s="50"/>
      <c r="M323" s="47"/>
      <c r="N323" s="53" t="s">
        <v>32</v>
      </c>
      <c r="O323" s="53"/>
      <c r="P323" s="53"/>
      <c r="Q323" s="53"/>
      <c r="R323" s="53"/>
      <c r="S323" s="53"/>
      <c r="T323" s="47"/>
      <c r="U323" s="54" t="s">
        <v>1</v>
      </c>
      <c r="W323" s="50"/>
      <c r="X323" s="47"/>
      <c r="Y323" s="53" t="s">
        <v>32</v>
      </c>
      <c r="Z323" s="53"/>
      <c r="AA323" s="53"/>
      <c r="AB323" s="53"/>
      <c r="AC323" s="53"/>
      <c r="AD323" s="53"/>
      <c r="AE323" s="47"/>
      <c r="AF323" s="54" t="s">
        <v>1</v>
      </c>
    </row>
    <row r="324" spans="12:32" x14ac:dyDescent="0.3">
      <c r="L324" s="50"/>
      <c r="M324" s="47"/>
      <c r="N324" s="47" t="s">
        <v>35</v>
      </c>
      <c r="O324" s="47">
        <v>9.7997332040785992E-3</v>
      </c>
      <c r="P324" s="47">
        <v>-2.6835412856093099E-2</v>
      </c>
      <c r="Q324" s="48">
        <v>2.4849499043298001E-2</v>
      </c>
      <c r="R324" s="48">
        <v>6.7701768516824604E-6</v>
      </c>
      <c r="S324" s="47">
        <v>9.7997308654792208E-3</v>
      </c>
      <c r="T324" s="47"/>
      <c r="U324" s="52">
        <f>-(O319-O324)/O324*100</f>
        <v>31.116431748582958</v>
      </c>
      <c r="W324" s="50"/>
      <c r="X324" s="47"/>
      <c r="Y324" s="47" t="s">
        <v>35</v>
      </c>
      <c r="Z324" s="47">
        <v>4.8998666020393003E-2</v>
      </c>
      <c r="AA324" s="47">
        <v>-0.134177064280465</v>
      </c>
      <c r="AB324" s="48">
        <v>0.12424749521649001</v>
      </c>
      <c r="AC324" s="48">
        <v>3.3850884258411803E-5</v>
      </c>
      <c r="AD324" s="47">
        <v>4.8998654327396099E-2</v>
      </c>
      <c r="AE324" s="47"/>
      <c r="AF324" s="52">
        <f>-(Z319-Z324)/Z324*100</f>
        <v>31.218775823249267</v>
      </c>
    </row>
    <row r="325" spans="12:32" x14ac:dyDescent="0.3">
      <c r="L325" s="50"/>
      <c r="M325" s="47"/>
      <c r="N325" s="47"/>
      <c r="O325" s="47">
        <v>9.8718815205867602E-3</v>
      </c>
      <c r="P325" s="47">
        <v>-2.4907626215012101E-2</v>
      </c>
      <c r="Q325" s="48">
        <v>3.4807163890125198E-2</v>
      </c>
      <c r="R325" s="47">
        <v>9.2021640907679898E-4</v>
      </c>
      <c r="S325" s="47">
        <v>9.8288985403741005E-3</v>
      </c>
      <c r="T325" s="47"/>
      <c r="U325" s="52">
        <f t="shared" ref="U325:U327" si="110">-(O320-O325)/O325*100</f>
        <v>24.446258003646491</v>
      </c>
      <c r="W325" s="50"/>
      <c r="X325" s="47"/>
      <c r="Y325" s="47"/>
      <c r="Z325" s="47">
        <v>4.9359407602933801E-2</v>
      </c>
      <c r="AA325" s="47">
        <v>-0.124538131075061</v>
      </c>
      <c r="AB325" s="48">
        <v>0.17403581945062599</v>
      </c>
      <c r="AC325" s="47">
        <v>4.6010820453839902E-3</v>
      </c>
      <c r="AD325" s="47">
        <v>4.9144492701870497E-2</v>
      </c>
      <c r="AE325" s="47"/>
      <c r="AF325" s="52">
        <f t="shared" ref="AF325:AF327" si="111">-(Z320-Z325)/Z325*100</f>
        <v>25.576307930314069</v>
      </c>
    </row>
    <row r="326" spans="12:32" x14ac:dyDescent="0.3">
      <c r="L326" s="50"/>
      <c r="M326" s="47"/>
      <c r="N326" s="47"/>
      <c r="O326" s="47">
        <v>9.8880618420331603E-3</v>
      </c>
      <c r="P326" s="47">
        <v>-3.0320887282995299E-2</v>
      </c>
      <c r="Q326" s="48">
        <v>2.3650274633125499E-2</v>
      </c>
      <c r="R326" s="48">
        <v>-6.3261900526861905E-4</v>
      </c>
      <c r="S326" s="47">
        <v>9.8678042231311602E-3</v>
      </c>
      <c r="T326" s="47"/>
      <c r="U326" s="52">
        <f t="shared" si="110"/>
        <v>32.548081700533189</v>
      </c>
      <c r="W326" s="50"/>
      <c r="X326" s="47"/>
      <c r="Y326" s="47"/>
      <c r="Z326" s="47">
        <v>4.9440309210165803E-2</v>
      </c>
      <c r="AA326" s="47">
        <v>-0.15160443641497701</v>
      </c>
      <c r="AB326" s="48">
        <v>0.118251373165628</v>
      </c>
      <c r="AC326" s="48">
        <v>-3.1630950263430899E-3</v>
      </c>
      <c r="AD326" s="47">
        <v>4.9339021115655801E-2</v>
      </c>
      <c r="AE326" s="47"/>
      <c r="AF326" s="52">
        <f t="shared" si="111"/>
        <v>32.977233221934235</v>
      </c>
    </row>
    <row r="327" spans="12:32" x14ac:dyDescent="0.3">
      <c r="L327" s="50"/>
      <c r="M327" s="47"/>
      <c r="N327" s="53"/>
      <c r="O327" s="46">
        <f>SQRT(O324*O324+O325*O325+O326*O326)</f>
        <v>1.7066416806684852E-2</v>
      </c>
      <c r="P327" s="47"/>
      <c r="Q327" s="47"/>
      <c r="R327" s="47"/>
      <c r="S327" s="47"/>
      <c r="T327" s="47"/>
      <c r="U327" s="52">
        <f t="shared" si="110"/>
        <v>29.276753923784739</v>
      </c>
      <c r="W327" s="50"/>
      <c r="X327" s="47"/>
      <c r="Y327" s="53"/>
      <c r="Z327" s="46">
        <f>SQRT(Z324*Z324+Z325*Z325+Z326*Z326)</f>
        <v>8.5332084033424266E-2</v>
      </c>
      <c r="AA327" s="47"/>
      <c r="AB327" s="47"/>
      <c r="AC327" s="47"/>
      <c r="AD327" s="47"/>
      <c r="AE327" s="47"/>
      <c r="AF327" s="52">
        <f t="shared" si="111"/>
        <v>29.84978860373969</v>
      </c>
    </row>
    <row r="328" spans="12:32" x14ac:dyDescent="0.3">
      <c r="L328" s="50"/>
      <c r="M328" s="47"/>
      <c r="N328" s="53" t="s">
        <v>30</v>
      </c>
      <c r="O328" s="47"/>
      <c r="P328" s="47"/>
      <c r="Q328" s="47"/>
      <c r="R328" s="47"/>
      <c r="S328" s="47"/>
      <c r="T328" s="47"/>
      <c r="U328" s="49"/>
      <c r="W328" s="50"/>
      <c r="X328" s="47"/>
      <c r="Y328" s="53" t="s">
        <v>30</v>
      </c>
      <c r="Z328" s="47"/>
      <c r="AA328" s="47"/>
      <c r="AB328" s="47"/>
      <c r="AC328" s="47"/>
      <c r="AD328" s="47"/>
      <c r="AE328" s="47"/>
      <c r="AF328" s="49"/>
    </row>
    <row r="329" spans="12:32" x14ac:dyDescent="0.3">
      <c r="L329" s="50"/>
      <c r="M329" s="47" t="s">
        <v>36</v>
      </c>
      <c r="N329" s="47"/>
      <c r="O329" s="47">
        <v>0.102606529419718</v>
      </c>
      <c r="P329" s="47">
        <v>-0.25591212801373697</v>
      </c>
      <c r="Q329" s="48">
        <v>0.28369004336916498</v>
      </c>
      <c r="R329" s="47">
        <v>4.3641660318758197E-3</v>
      </c>
      <c r="S329" s="47">
        <v>0.102513676816344</v>
      </c>
      <c r="T329" s="47"/>
      <c r="U329" s="52"/>
      <c r="W329" s="50"/>
      <c r="X329" s="47" t="s">
        <v>36</v>
      </c>
      <c r="Y329" s="47"/>
      <c r="Z329" s="47">
        <v>0.51073278445070802</v>
      </c>
      <c r="AA329" s="47">
        <v>-1.2230522599611899</v>
      </c>
      <c r="AB329" s="48">
        <v>1.3459888540457801</v>
      </c>
      <c r="AC329" s="47">
        <v>4.4350654811196398E-2</v>
      </c>
      <c r="AD329" s="47">
        <v>0.50880349500626598</v>
      </c>
      <c r="AE329" s="47"/>
      <c r="AF329" s="52"/>
    </row>
    <row r="330" spans="12:32" x14ac:dyDescent="0.3">
      <c r="L330" s="50"/>
      <c r="M330" s="47"/>
      <c r="N330" s="47"/>
      <c r="O330" s="47">
        <v>9.9453018872641394E-2</v>
      </c>
      <c r="P330" s="47">
        <v>-0.285371804885938</v>
      </c>
      <c r="Q330" s="48">
        <v>0.25753914341814999</v>
      </c>
      <c r="R330" s="47">
        <v>2.7033675665327799E-4</v>
      </c>
      <c r="S330" s="47">
        <v>9.9452651452437202E-2</v>
      </c>
      <c r="T330" s="47"/>
      <c r="U330" s="52"/>
      <c r="W330" s="50"/>
      <c r="X330" s="47"/>
      <c r="Y330" s="47"/>
      <c r="Z330" s="47">
        <v>0.489494124035737</v>
      </c>
      <c r="AA330" s="47">
        <v>-1.37946336616441</v>
      </c>
      <c r="AB330" s="48">
        <v>1.2598471612849</v>
      </c>
      <c r="AC330" s="47">
        <v>4.8164702729805702E-3</v>
      </c>
      <c r="AD330" s="47">
        <v>0.489470427175762</v>
      </c>
      <c r="AE330" s="47"/>
      <c r="AF330" s="52"/>
    </row>
    <row r="331" spans="12:32" x14ac:dyDescent="0.3">
      <c r="L331" s="50"/>
      <c r="M331" s="47"/>
      <c r="N331" s="47"/>
      <c r="O331" s="47">
        <v>9.8895038921918602E-2</v>
      </c>
      <c r="P331" s="47">
        <v>-0.278915483631615</v>
      </c>
      <c r="Q331" s="47">
        <v>0.28166652006648502</v>
      </c>
      <c r="R331" s="47">
        <v>-1.1426232634573501E-3</v>
      </c>
      <c r="S331" s="47">
        <v>9.88884378248822E-2</v>
      </c>
      <c r="T331" s="47"/>
      <c r="U331" s="52"/>
      <c r="W331" s="50"/>
      <c r="X331" s="47"/>
      <c r="Y331" s="47"/>
      <c r="Z331" s="47">
        <v>0.48801947581419802</v>
      </c>
      <c r="AA331" s="47">
        <v>-1.3452182360262299</v>
      </c>
      <c r="AB331" s="47">
        <v>1.3470853055858101</v>
      </c>
      <c r="AC331" s="47">
        <v>-6.1881140995992297E-3</v>
      </c>
      <c r="AD331" s="47">
        <v>0.48798024142157098</v>
      </c>
      <c r="AE331" s="47"/>
      <c r="AF331" s="52"/>
    </row>
    <row r="332" spans="12:32" x14ac:dyDescent="0.3">
      <c r="L332" s="50"/>
      <c r="M332" s="47"/>
      <c r="N332" s="46"/>
      <c r="O332" s="46">
        <f>SQRT(O329*O329+O330*O330+O331*O331)</f>
        <v>0.17377926103482319</v>
      </c>
      <c r="P332" s="47"/>
      <c r="Q332" s="47"/>
      <c r="R332" s="47"/>
      <c r="S332" s="47"/>
      <c r="T332" s="47"/>
      <c r="U332" s="52"/>
      <c r="W332" s="50"/>
      <c r="X332" s="47"/>
      <c r="Y332" s="46"/>
      <c r="Z332" s="46">
        <f>SQRT(Z329*Z329+Z330*Z330+Z331*Z331)</f>
        <v>0.85942741598825634</v>
      </c>
      <c r="AA332" s="47"/>
      <c r="AB332" s="47"/>
      <c r="AC332" s="47"/>
      <c r="AD332" s="47"/>
      <c r="AE332" s="47"/>
      <c r="AF332" s="52"/>
    </row>
    <row r="333" spans="12:32" x14ac:dyDescent="0.3">
      <c r="L333" s="50"/>
      <c r="M333" s="47"/>
      <c r="N333" s="53" t="s">
        <v>31</v>
      </c>
      <c r="O333" s="47"/>
      <c r="P333" s="47"/>
      <c r="Q333" s="47"/>
      <c r="R333" s="47"/>
      <c r="S333" s="47"/>
      <c r="T333" s="47"/>
      <c r="U333" s="52"/>
      <c r="W333" s="50"/>
      <c r="X333" s="47"/>
      <c r="Y333" s="53" t="s">
        <v>31</v>
      </c>
      <c r="Z333" s="47"/>
      <c r="AA333" s="47"/>
      <c r="AB333" s="47"/>
      <c r="AC333" s="47"/>
      <c r="AD333" s="47"/>
      <c r="AE333" s="47"/>
      <c r="AF333" s="52"/>
    </row>
    <row r="334" spans="12:32" x14ac:dyDescent="0.3">
      <c r="L334" s="11"/>
      <c r="M334" s="8" t="s">
        <v>37</v>
      </c>
      <c r="N334" s="47"/>
      <c r="O334" s="47">
        <v>6.3395565748165295E-2</v>
      </c>
      <c r="P334" s="47">
        <v>-0.18679388263781199</v>
      </c>
      <c r="Q334" s="47">
        <v>0.151007806826987</v>
      </c>
      <c r="R334" s="47">
        <v>-4.2450069112980804E-3</v>
      </c>
      <c r="S334" s="47">
        <v>6.3253281913691894E-2</v>
      </c>
      <c r="T334" s="47"/>
      <c r="U334" s="52">
        <f>(O329-O334)/O329*100</f>
        <v>38.214881541464059</v>
      </c>
      <c r="W334" s="11"/>
      <c r="X334" s="8" t="s">
        <v>37</v>
      </c>
      <c r="Y334" s="47"/>
      <c r="Z334" s="47">
        <v>0.41005822623627802</v>
      </c>
      <c r="AA334" s="47">
        <v>-1.0946385937000001</v>
      </c>
      <c r="AB334" s="47">
        <v>0.84090830747914402</v>
      </c>
      <c r="AC334" s="47">
        <v>-9.6496677376155096E-2</v>
      </c>
      <c r="AD334" s="47">
        <v>0.39854251988891298</v>
      </c>
      <c r="AE334" s="47"/>
      <c r="AF334" s="52">
        <f>(Z329-Z334)/Z329*100</f>
        <v>19.71178692253039</v>
      </c>
    </row>
    <row r="335" spans="12:32" x14ac:dyDescent="0.3">
      <c r="L335" s="11"/>
      <c r="M335" s="8"/>
      <c r="N335" s="47"/>
      <c r="O335" s="47">
        <v>5.3929731310710098E-2</v>
      </c>
      <c r="P335" s="47">
        <v>-0.16249075801306001</v>
      </c>
      <c r="Q335" s="47">
        <v>0.119663429499579</v>
      </c>
      <c r="R335" s="47">
        <v>-9.2773293876538508E-3</v>
      </c>
      <c r="S335" s="47">
        <v>5.3125766617323801E-2</v>
      </c>
      <c r="T335" s="47"/>
      <c r="U335" s="52">
        <f>(O330-O335)/O330*100</f>
        <v>45.77366084807138</v>
      </c>
      <c r="W335" s="11"/>
      <c r="X335" s="8"/>
      <c r="Y335" s="47"/>
      <c r="Z335" s="47">
        <v>0.29380105391560701</v>
      </c>
      <c r="AA335" s="47">
        <v>-0.90694330881233098</v>
      </c>
      <c r="AB335" s="47">
        <v>0.63503821103585001</v>
      </c>
      <c r="AC335" s="47">
        <v>-2.0993823533756902E-2</v>
      </c>
      <c r="AD335" s="47">
        <v>0.29305002756415999</v>
      </c>
      <c r="AE335" s="47"/>
      <c r="AF335" s="52">
        <f t="shared" ref="AF335:AF337" si="112">(Z330-Z335)/Z330*100</f>
        <v>39.97863518905956</v>
      </c>
    </row>
    <row r="336" spans="12:32" x14ac:dyDescent="0.3">
      <c r="L336" s="11"/>
      <c r="M336" s="8"/>
      <c r="N336" s="47"/>
      <c r="O336" s="47">
        <v>5.2376066076982301E-2</v>
      </c>
      <c r="P336" s="47">
        <v>-0.15053359439247499</v>
      </c>
      <c r="Q336" s="47">
        <v>7.6004722864666502E-2</v>
      </c>
      <c r="R336" s="47">
        <v>-2.8266627595124199E-2</v>
      </c>
      <c r="S336" s="47">
        <v>4.40936510406994E-2</v>
      </c>
      <c r="T336" s="47"/>
      <c r="U336" s="52">
        <f>(O331-O336)/O331*100</f>
        <v>47.038732531026959</v>
      </c>
      <c r="W336" s="11"/>
      <c r="X336" s="8"/>
      <c r="Y336" s="47"/>
      <c r="Z336" s="47">
        <v>0.329273199384712</v>
      </c>
      <c r="AA336" s="47">
        <v>-0.89472290648084696</v>
      </c>
      <c r="AB336" s="47">
        <v>0.36499216516524602</v>
      </c>
      <c r="AC336" s="47">
        <v>-0.23742925074967899</v>
      </c>
      <c r="AD336" s="47">
        <v>0.228140725696861</v>
      </c>
      <c r="AE336" s="47"/>
      <c r="AF336" s="52">
        <f t="shared" si="112"/>
        <v>32.528676476412791</v>
      </c>
    </row>
    <row r="337" spans="12:32" ht="14.5" thickBot="1" x14ac:dyDescent="0.35">
      <c r="L337" s="14"/>
      <c r="M337" s="15"/>
      <c r="N337" s="56"/>
      <c r="O337" s="57">
        <f>SQRT(O334*O334+O335*O335+O336*O336)</f>
        <v>9.8339544301749487E-2</v>
      </c>
      <c r="P337" s="56"/>
      <c r="Q337" s="56"/>
      <c r="R337" s="56"/>
      <c r="S337" s="56"/>
      <c r="T337" s="56"/>
      <c r="U337" s="58">
        <f t="shared" ref="U337" si="113">(O332-O337)/O332*100</f>
        <v>43.411231169843987</v>
      </c>
      <c r="W337" s="14"/>
      <c r="X337" s="15"/>
      <c r="Y337" s="56"/>
      <c r="Z337" s="57">
        <f>SQRT(Z334*Z334+Z335*Z335+Z336*Z336)</f>
        <v>0.60240156707881187</v>
      </c>
      <c r="AA337" s="56"/>
      <c r="AB337" s="56"/>
      <c r="AC337" s="56"/>
      <c r="AD337" s="56"/>
      <c r="AE337" s="56"/>
      <c r="AF337" s="58">
        <f t="shared" si="112"/>
        <v>29.906638318477452</v>
      </c>
    </row>
    <row r="338" spans="12:32" ht="14.5" thickBot="1" x14ac:dyDescent="0.35"/>
    <row r="339" spans="12:32" x14ac:dyDescent="0.3">
      <c r="L339" s="40" t="s">
        <v>22</v>
      </c>
      <c r="M339" s="43">
        <v>1000</v>
      </c>
      <c r="N339" s="42" t="s">
        <v>28</v>
      </c>
      <c r="O339" s="42" t="s">
        <v>9</v>
      </c>
      <c r="P339" s="42" t="s">
        <v>13</v>
      </c>
      <c r="Q339" s="42" t="s">
        <v>12</v>
      </c>
      <c r="R339" s="42" t="s">
        <v>11</v>
      </c>
      <c r="S339" s="42" t="s">
        <v>10</v>
      </c>
      <c r="T339" s="43"/>
      <c r="U339" s="44"/>
      <c r="W339" s="40" t="s">
        <v>22</v>
      </c>
      <c r="X339" s="43">
        <v>1000</v>
      </c>
      <c r="Y339" s="42" t="s">
        <v>28</v>
      </c>
      <c r="Z339" s="42" t="s">
        <v>9</v>
      </c>
      <c r="AA339" s="42" t="s">
        <v>13</v>
      </c>
      <c r="AB339" s="42" t="s">
        <v>12</v>
      </c>
      <c r="AC339" s="42" t="s">
        <v>11</v>
      </c>
      <c r="AD339" s="42" t="s">
        <v>10</v>
      </c>
      <c r="AE339" s="43"/>
      <c r="AF339" s="44"/>
    </row>
    <row r="340" spans="12:32" x14ac:dyDescent="0.3">
      <c r="L340" s="45" t="s">
        <v>8</v>
      </c>
      <c r="M340" s="46">
        <v>17</v>
      </c>
      <c r="N340" s="47" t="s">
        <v>33</v>
      </c>
      <c r="O340" s="47">
        <v>9.8232598872971307E-3</v>
      </c>
      <c r="P340" s="47">
        <v>-2.6825222531987099E-2</v>
      </c>
      <c r="Q340" s="48">
        <v>2.4840647902650202E-2</v>
      </c>
      <c r="R340" s="48">
        <v>1.78971747349961E-5</v>
      </c>
      <c r="S340" s="47">
        <v>9.8232435836905305E-3</v>
      </c>
      <c r="T340" s="47"/>
      <c r="U340" s="49"/>
      <c r="W340" s="45" t="s">
        <v>8</v>
      </c>
      <c r="X340" s="46">
        <v>17</v>
      </c>
      <c r="Y340" s="47" t="s">
        <v>33</v>
      </c>
      <c r="Z340" s="47">
        <v>4.8874798567544897E-2</v>
      </c>
      <c r="AA340" s="47">
        <v>-0.13292042455606301</v>
      </c>
      <c r="AB340" s="48">
        <v>0.123155088941116</v>
      </c>
      <c r="AC340" s="48">
        <v>7.0322428501557596E-5</v>
      </c>
      <c r="AD340" s="47">
        <v>4.8874747976579203E-2</v>
      </c>
      <c r="AE340" s="47"/>
      <c r="AF340" s="49"/>
    </row>
    <row r="341" spans="12:32" x14ac:dyDescent="0.3">
      <c r="L341" s="45" t="s">
        <v>6</v>
      </c>
      <c r="M341" s="46">
        <v>1E-4</v>
      </c>
      <c r="N341" s="47"/>
      <c r="O341" s="47">
        <v>9.8866515550082405E-3</v>
      </c>
      <c r="P341" s="47">
        <v>-2.48994822339682E-2</v>
      </c>
      <c r="Q341" s="47">
        <v>3.4785479029012897E-2</v>
      </c>
      <c r="R341" s="47">
        <v>9.5696387244664099E-4</v>
      </c>
      <c r="S341" s="47">
        <v>9.8402286110119801E-3</v>
      </c>
      <c r="T341" s="47"/>
      <c r="U341" s="49"/>
      <c r="W341" s="45" t="s">
        <v>6</v>
      </c>
      <c r="X341" s="46">
        <v>1E-3</v>
      </c>
      <c r="Y341" s="47"/>
      <c r="Z341" s="47">
        <v>4.9127344982382297E-2</v>
      </c>
      <c r="AA341" s="47">
        <v>-0.123531960252951</v>
      </c>
      <c r="AB341" s="47">
        <v>0.17138451699701501</v>
      </c>
      <c r="AC341" s="47">
        <v>4.7302744825775001E-3</v>
      </c>
      <c r="AD341" s="47">
        <v>4.8899085148267199E-2</v>
      </c>
      <c r="AE341" s="47"/>
      <c r="AF341" s="49"/>
    </row>
    <row r="342" spans="12:32" x14ac:dyDescent="0.3">
      <c r="L342" s="45" t="s">
        <v>7</v>
      </c>
      <c r="M342" s="46">
        <v>0.01</v>
      </c>
      <c r="N342" s="47"/>
      <c r="O342" s="47">
        <v>9.8274639708997892E-3</v>
      </c>
      <c r="P342" s="47">
        <v>-3.0302034329882401E-2</v>
      </c>
      <c r="Q342" s="47">
        <v>2.3643021501565501E-2</v>
      </c>
      <c r="R342" s="48">
        <v>-5.3992638741641702E-4</v>
      </c>
      <c r="S342" s="47">
        <v>9.8126208321479991E-3</v>
      </c>
      <c r="T342" s="47"/>
      <c r="U342" s="49"/>
      <c r="W342" s="45" t="s">
        <v>7</v>
      </c>
      <c r="X342" s="46">
        <v>0.05</v>
      </c>
      <c r="Y342" s="47"/>
      <c r="Z342" s="47">
        <v>4.8874623834639398E-2</v>
      </c>
      <c r="AA342" s="47">
        <v>-0.149299279157521</v>
      </c>
      <c r="AB342" s="47">
        <v>0.117354619339017</v>
      </c>
      <c r="AC342" s="48">
        <v>-2.6784199063052301E-3</v>
      </c>
      <c r="AD342" s="47">
        <v>4.8801177463079798E-2</v>
      </c>
      <c r="AE342" s="47"/>
      <c r="AF342" s="49"/>
    </row>
    <row r="343" spans="12:32" ht="14.5" x14ac:dyDescent="0.3">
      <c r="L343" s="50"/>
      <c r="M343" s="47"/>
      <c r="N343" s="46"/>
      <c r="O343" s="46">
        <f>SQRT(O340*O340+O341*O341+O342*O342)</f>
        <v>1.7053485329482098E-2</v>
      </c>
      <c r="P343" s="46"/>
      <c r="Q343" s="46"/>
      <c r="R343" s="47"/>
      <c r="S343" s="47"/>
      <c r="T343" s="47"/>
      <c r="U343" s="123" t="s">
        <v>20</v>
      </c>
      <c r="W343" s="50"/>
      <c r="X343" s="47"/>
      <c r="Y343" s="46"/>
      <c r="Z343" s="46">
        <f>SQRT(Z340*Z340+Z341*Z341+Z342*Z342)</f>
        <v>8.4799592068674448E-2</v>
      </c>
      <c r="AA343" s="46"/>
      <c r="AB343" s="46"/>
      <c r="AC343" s="47"/>
      <c r="AD343" s="47"/>
      <c r="AE343" s="47"/>
      <c r="AF343" s="123" t="s">
        <v>20</v>
      </c>
    </row>
    <row r="344" spans="12:32" x14ac:dyDescent="0.3">
      <c r="L344" s="50"/>
      <c r="M344" s="47"/>
      <c r="N344" s="53" t="s">
        <v>29</v>
      </c>
      <c r="O344" s="53"/>
      <c r="P344" s="53"/>
      <c r="Q344" s="53"/>
      <c r="R344" s="53"/>
      <c r="S344" s="53"/>
      <c r="T344" s="47"/>
      <c r="U344" s="54" t="s">
        <v>1</v>
      </c>
      <c r="W344" s="50"/>
      <c r="X344" s="47"/>
      <c r="Y344" s="53" t="s">
        <v>29</v>
      </c>
      <c r="Z344" s="53"/>
      <c r="AA344" s="53"/>
      <c r="AB344" s="53"/>
      <c r="AC344" s="53"/>
      <c r="AD344" s="53"/>
      <c r="AE344" s="47"/>
      <c r="AF344" s="54" t="s">
        <v>1</v>
      </c>
    </row>
    <row r="345" spans="12:32" x14ac:dyDescent="0.3">
      <c r="L345" s="50"/>
      <c r="M345" s="47"/>
      <c r="N345" s="47" t="s">
        <v>34</v>
      </c>
      <c r="O345" s="47">
        <v>6.5763039979815797E-3</v>
      </c>
      <c r="P345" s="47">
        <v>-1.46660515010487E-2</v>
      </c>
      <c r="Q345" s="48">
        <v>2.0929406816219399E-2</v>
      </c>
      <c r="R345" s="48">
        <v>2.73353833425366E-5</v>
      </c>
      <c r="S345" s="47">
        <v>6.5762471859477801E-3</v>
      </c>
      <c r="T345" s="47"/>
      <c r="U345" s="52">
        <f>(O340-O345)/O340*100</f>
        <v>33.053751265548073</v>
      </c>
      <c r="W345" s="50"/>
      <c r="X345" s="47"/>
      <c r="Y345" s="47" t="s">
        <v>34</v>
      </c>
      <c r="Z345" s="47">
        <v>3.2897676038347999E-2</v>
      </c>
      <c r="AA345" s="47">
        <v>-7.3057924841736593E-2</v>
      </c>
      <c r="AB345" s="48">
        <v>0.104144176804118</v>
      </c>
      <c r="AC345" s="48">
        <v>5.7037030704375105E-4</v>
      </c>
      <c r="AD345" s="47">
        <v>3.2892731209751197E-2</v>
      </c>
      <c r="AE345" s="47"/>
      <c r="AF345" s="52">
        <f>(Z340-Z345)/Z340*100</f>
        <v>32.689899493123306</v>
      </c>
    </row>
    <row r="346" spans="12:32" x14ac:dyDescent="0.3">
      <c r="L346" s="50"/>
      <c r="M346" s="47"/>
      <c r="N346" s="47"/>
      <c r="O346" s="47">
        <v>7.3104187427458101E-3</v>
      </c>
      <c r="P346" s="47">
        <v>-1.67892607278366E-2</v>
      </c>
      <c r="Q346" s="48">
        <v>1.9821527699971E-2</v>
      </c>
      <c r="R346" s="47">
        <v>1.14596267570574E-3</v>
      </c>
      <c r="S346" s="47">
        <v>7.2200409791204501E-3</v>
      </c>
      <c r="T346" s="47"/>
      <c r="U346" s="52">
        <f t="shared" ref="U346:U348" si="114">(O341-O346)/O341*100</f>
        <v>26.057687963700904</v>
      </c>
      <c r="W346" s="50"/>
      <c r="X346" s="47"/>
      <c r="Y346" s="47"/>
      <c r="Z346" s="47">
        <v>3.59972741802108E-2</v>
      </c>
      <c r="AA346" s="47">
        <v>-7.8643214640217396E-2</v>
      </c>
      <c r="AB346" s="48">
        <v>9.5626576191701604E-2</v>
      </c>
      <c r="AC346" s="47">
        <v>5.6410101690831504E-3</v>
      </c>
      <c r="AD346" s="47">
        <v>3.5552535109012497E-2</v>
      </c>
      <c r="AE346" s="47"/>
      <c r="AF346" s="52">
        <f t="shared" ref="AF346:AF348" si="115">(Z341-Z346)/Z341*100</f>
        <v>26.726603700810841</v>
      </c>
    </row>
    <row r="347" spans="12:32" x14ac:dyDescent="0.3">
      <c r="L347" s="50"/>
      <c r="M347" s="47"/>
      <c r="N347" s="47"/>
      <c r="O347" s="47">
        <v>6.4013795835812098E-3</v>
      </c>
      <c r="P347" s="47">
        <v>-1.6783761959354299E-2</v>
      </c>
      <c r="Q347" s="48">
        <v>1.77274180736176E-2</v>
      </c>
      <c r="R347" s="47">
        <v>-6.0886754384625299E-4</v>
      </c>
      <c r="S347" s="47">
        <v>6.3723575611496401E-3</v>
      </c>
      <c r="T347" s="47"/>
      <c r="U347" s="52">
        <f t="shared" si="114"/>
        <v>34.862344929104758</v>
      </c>
      <c r="W347" s="50"/>
      <c r="X347" s="47"/>
      <c r="Y347" s="47"/>
      <c r="Z347" s="47">
        <v>3.1785189125525901E-2</v>
      </c>
      <c r="AA347" s="47">
        <v>-8.1920481768775005E-2</v>
      </c>
      <c r="AB347" s="48">
        <v>8.6013654814846296E-2</v>
      </c>
      <c r="AC347" s="47">
        <v>-3.0474257516877701E-3</v>
      </c>
      <c r="AD347" s="47">
        <v>3.1638764894246503E-2</v>
      </c>
      <c r="AE347" s="47"/>
      <c r="AF347" s="52">
        <f t="shared" si="115"/>
        <v>34.965864426769322</v>
      </c>
    </row>
    <row r="348" spans="12:32" x14ac:dyDescent="0.3">
      <c r="L348" s="50"/>
      <c r="M348" s="47"/>
      <c r="N348" s="53"/>
      <c r="O348" s="46">
        <f>SQRT(O345*O345+O346*O346+O347*O347)</f>
        <v>1.1733186141932979E-2</v>
      </c>
      <c r="P348" s="47"/>
      <c r="Q348" s="47"/>
      <c r="R348" s="47"/>
      <c r="S348" s="47"/>
      <c r="T348" s="47"/>
      <c r="U348" s="52">
        <f t="shared" si="114"/>
        <v>31.197723425787782</v>
      </c>
      <c r="W348" s="50"/>
      <c r="X348" s="47"/>
      <c r="Y348" s="53"/>
      <c r="Z348" s="46">
        <f>SQRT(Z345*Z345+Z346*Z346+Z347*Z347)</f>
        <v>5.8209613337272884E-2</v>
      </c>
      <c r="AA348" s="47"/>
      <c r="AB348" s="47"/>
      <c r="AC348" s="47"/>
      <c r="AD348" s="47"/>
      <c r="AE348" s="47"/>
      <c r="AF348" s="52">
        <f t="shared" si="115"/>
        <v>31.356257834197866</v>
      </c>
    </row>
    <row r="349" spans="12:32" x14ac:dyDescent="0.3">
      <c r="L349" s="50"/>
      <c r="M349" s="47"/>
      <c r="N349" s="53" t="s">
        <v>32</v>
      </c>
      <c r="O349" s="53"/>
      <c r="P349" s="53"/>
      <c r="Q349" s="53"/>
      <c r="R349" s="53"/>
      <c r="S349" s="53"/>
      <c r="T349" s="47"/>
      <c r="U349" s="54" t="s">
        <v>1</v>
      </c>
      <c r="W349" s="50"/>
      <c r="X349" s="47"/>
      <c r="Y349" s="53" t="s">
        <v>32</v>
      </c>
      <c r="Z349" s="53"/>
      <c r="AA349" s="53"/>
      <c r="AB349" s="53"/>
      <c r="AC349" s="53"/>
      <c r="AD349" s="53"/>
      <c r="AE349" s="47"/>
      <c r="AF349" s="54" t="s">
        <v>1</v>
      </c>
    </row>
    <row r="350" spans="12:32" x14ac:dyDescent="0.3">
      <c r="L350" s="50"/>
      <c r="M350" s="47"/>
      <c r="N350" s="47" t="s">
        <v>35</v>
      </c>
      <c r="O350" s="47">
        <v>9.8252929138280803E-3</v>
      </c>
      <c r="P350" s="47">
        <v>-2.6835412856093099E-2</v>
      </c>
      <c r="Q350" s="48">
        <v>2.4849499043298001E-2</v>
      </c>
      <c r="R350" s="48">
        <v>1.8059421016545101E-5</v>
      </c>
      <c r="S350" s="47">
        <v>9.8252763167166399E-3</v>
      </c>
      <c r="T350" s="47"/>
      <c r="U350" s="52">
        <f>-(O345-O350)/O350*100</f>
        <v>33.067603626085138</v>
      </c>
      <c r="W350" s="50"/>
      <c r="X350" s="47"/>
      <c r="Y350" s="47" t="s">
        <v>35</v>
      </c>
      <c r="Z350" s="47">
        <v>4.9126464569140403E-2</v>
      </c>
      <c r="AA350" s="47">
        <v>-0.134177064280465</v>
      </c>
      <c r="AB350" s="48">
        <v>0.12424749521649001</v>
      </c>
      <c r="AC350" s="48">
        <v>9.0297105082724199E-5</v>
      </c>
      <c r="AD350" s="47">
        <v>4.9126381583583199E-2</v>
      </c>
      <c r="AE350" s="47"/>
      <c r="AF350" s="52">
        <f>-(Z345-Z350)/Z350*100</f>
        <v>33.034716976126113</v>
      </c>
    </row>
    <row r="351" spans="12:32" x14ac:dyDescent="0.3">
      <c r="L351" s="50"/>
      <c r="M351" s="47"/>
      <c r="N351" s="47"/>
      <c r="O351" s="47">
        <v>9.8892392068688096E-3</v>
      </c>
      <c r="P351" s="47">
        <v>-2.4907626215012101E-2</v>
      </c>
      <c r="Q351" s="48">
        <v>3.4807163890125198E-2</v>
      </c>
      <c r="R351" s="47">
        <v>9.5742681079236797E-4</v>
      </c>
      <c r="S351" s="47">
        <v>9.8427834474119694E-3</v>
      </c>
      <c r="T351" s="47"/>
      <c r="U351" s="52">
        <f t="shared" ref="U351:U353" si="116">-(O346-O351)/O351*100</f>
        <v>26.077035959771482</v>
      </c>
      <c r="W351" s="50"/>
      <c r="X351" s="47"/>
      <c r="Y351" s="47"/>
      <c r="Z351" s="47">
        <v>4.9446196034343998E-2</v>
      </c>
      <c r="AA351" s="47">
        <v>-0.124538131075061</v>
      </c>
      <c r="AB351" s="48">
        <v>0.17403581945062599</v>
      </c>
      <c r="AC351" s="47">
        <v>4.7871340539618404E-3</v>
      </c>
      <c r="AD351" s="47">
        <v>4.9213917237059902E-2</v>
      </c>
      <c r="AE351" s="47"/>
      <c r="AF351" s="52">
        <f t="shared" ref="AF351:AF353" si="117">-(Z346-Z351)/Z351*100</f>
        <v>27.199103131799941</v>
      </c>
    </row>
    <row r="352" spans="12:32" x14ac:dyDescent="0.3">
      <c r="L352" s="50"/>
      <c r="M352" s="47"/>
      <c r="N352" s="47"/>
      <c r="O352" s="47">
        <v>9.8296799313533096E-3</v>
      </c>
      <c r="P352" s="47">
        <v>-3.0320887282995299E-2</v>
      </c>
      <c r="Q352" s="48">
        <v>2.3650274633125499E-2</v>
      </c>
      <c r="R352" s="48">
        <v>-5.4010684409580502E-4</v>
      </c>
      <c r="S352" s="47">
        <v>9.8148302150271993E-3</v>
      </c>
      <c r="T352" s="47"/>
      <c r="U352" s="52">
        <f t="shared" si="116"/>
        <v>34.877029279834396</v>
      </c>
      <c r="W352" s="50"/>
      <c r="X352" s="47"/>
      <c r="Y352" s="47"/>
      <c r="Z352" s="47">
        <v>4.9148399656766498E-2</v>
      </c>
      <c r="AA352" s="47">
        <v>-0.15160443641497701</v>
      </c>
      <c r="AB352" s="48">
        <v>0.118251373165628</v>
      </c>
      <c r="AC352" s="48">
        <v>-2.7005342204790201E-3</v>
      </c>
      <c r="AD352" s="47">
        <v>4.9074151075135998E-2</v>
      </c>
      <c r="AE352" s="47"/>
      <c r="AF352" s="52">
        <f t="shared" si="117"/>
        <v>35.328130015419781</v>
      </c>
    </row>
    <row r="353" spans="12:32" x14ac:dyDescent="0.3">
      <c r="L353" s="50"/>
      <c r="M353" s="47"/>
      <c r="N353" s="53"/>
      <c r="O353" s="46">
        <f>SQRT(O350*O350+O351*O351+O352*O352)</f>
        <v>1.7057433584394856E-2</v>
      </c>
      <c r="P353" s="47"/>
      <c r="Q353" s="47"/>
      <c r="R353" s="47"/>
      <c r="S353" s="47"/>
      <c r="T353" s="47"/>
      <c r="U353" s="52">
        <f t="shared" si="116"/>
        <v>31.213648970808901</v>
      </c>
      <c r="W353" s="50"/>
      <c r="X353" s="47"/>
      <c r="Y353" s="53"/>
      <c r="Z353" s="46">
        <f>SQRT(Z350*Z350+Z351*Z351+Z352*Z352)</f>
        <v>8.5287167921974216E-2</v>
      </c>
      <c r="AA353" s="47"/>
      <c r="AB353" s="47"/>
      <c r="AC353" s="47"/>
      <c r="AD353" s="47"/>
      <c r="AE353" s="47"/>
      <c r="AF353" s="52">
        <f t="shared" si="117"/>
        <v>31.74868534674934</v>
      </c>
    </row>
    <row r="354" spans="12:32" x14ac:dyDescent="0.3">
      <c r="L354" s="50"/>
      <c r="M354" s="47"/>
      <c r="N354" s="53" t="s">
        <v>30</v>
      </c>
      <c r="O354" s="47"/>
      <c r="P354" s="47"/>
      <c r="Q354" s="47"/>
      <c r="R354" s="47"/>
      <c r="S354" s="47"/>
      <c r="T354" s="47"/>
      <c r="U354" s="49"/>
      <c r="W354" s="50"/>
      <c r="X354" s="47"/>
      <c r="Y354" s="53" t="s">
        <v>30</v>
      </c>
      <c r="Z354" s="47"/>
      <c r="AA354" s="47"/>
      <c r="AB354" s="47"/>
      <c r="AC354" s="47"/>
      <c r="AD354" s="47"/>
      <c r="AE354" s="47"/>
      <c r="AF354" s="49"/>
    </row>
    <row r="355" spans="12:32" x14ac:dyDescent="0.3">
      <c r="L355" s="50"/>
      <c r="M355" s="47" t="s">
        <v>36</v>
      </c>
      <c r="N355" s="47"/>
      <c r="O355" s="47">
        <v>9.83530100325887E-2</v>
      </c>
      <c r="P355" s="47">
        <v>-0.28168992261153097</v>
      </c>
      <c r="Q355" s="48">
        <v>0.23468125429810499</v>
      </c>
      <c r="R355" s="47">
        <v>4.0151831436227503E-3</v>
      </c>
      <c r="S355" s="47">
        <v>9.8271017532096702E-2</v>
      </c>
      <c r="T355" s="47"/>
      <c r="U355" s="52"/>
      <c r="W355" s="50"/>
      <c r="X355" s="47" t="s">
        <v>36</v>
      </c>
      <c r="Y355" s="47"/>
      <c r="Z355" s="47">
        <v>0.48862997582999801</v>
      </c>
      <c r="AA355" s="47">
        <v>-1.36340216971755</v>
      </c>
      <c r="AB355" s="48">
        <v>1.1061728082583699</v>
      </c>
      <c r="AC355" s="47">
        <v>4.2117363472633902E-2</v>
      </c>
      <c r="AD355" s="47">
        <v>0.48681144293631601</v>
      </c>
      <c r="AE355" s="47"/>
      <c r="AF355" s="52"/>
    </row>
    <row r="356" spans="12:32" x14ac:dyDescent="0.3">
      <c r="L356" s="50"/>
      <c r="M356" s="47"/>
      <c r="N356" s="47"/>
      <c r="O356" s="47">
        <v>9.6568494639619695E-2</v>
      </c>
      <c r="P356" s="47">
        <v>-0.24900987231077901</v>
      </c>
      <c r="Q356" s="48">
        <v>0.28237531113454201</v>
      </c>
      <c r="R356" s="47">
        <v>6.3006057666216203E-4</v>
      </c>
      <c r="S356" s="47">
        <v>9.6566439204477203E-2</v>
      </c>
      <c r="T356" s="47"/>
      <c r="U356" s="52"/>
      <c r="W356" s="50"/>
      <c r="X356" s="47"/>
      <c r="Y356" s="47"/>
      <c r="Z356" s="47">
        <v>0.47480573405055798</v>
      </c>
      <c r="AA356" s="47">
        <v>-1.2038261304886899</v>
      </c>
      <c r="AB356" s="48">
        <v>1.40985368832958</v>
      </c>
      <c r="AC356" s="47">
        <v>7.1380575125052801E-3</v>
      </c>
      <c r="AD356" s="47">
        <v>0.47475207553231102</v>
      </c>
      <c r="AE356" s="47"/>
      <c r="AF356" s="52"/>
    </row>
    <row r="357" spans="12:32" x14ac:dyDescent="0.3">
      <c r="L357" s="50"/>
      <c r="M357" s="47"/>
      <c r="N357" s="47"/>
      <c r="O357" s="47">
        <v>9.1972380939372406E-2</v>
      </c>
      <c r="P357" s="47">
        <v>-0.19582172874633599</v>
      </c>
      <c r="Q357" s="47">
        <v>0.22556987734643699</v>
      </c>
      <c r="R357" s="47">
        <v>-1.2675676329767501E-3</v>
      </c>
      <c r="S357" s="47">
        <v>9.1963645686504003E-2</v>
      </c>
      <c r="T357" s="47"/>
      <c r="U357" s="52"/>
      <c r="W357" s="50"/>
      <c r="X357" s="47"/>
      <c r="Y357" s="47"/>
      <c r="Z357" s="47">
        <v>0.45339432421947901</v>
      </c>
      <c r="AA357" s="47">
        <v>-0.971591327515272</v>
      </c>
      <c r="AB357" s="47">
        <v>1.1033101475590401</v>
      </c>
      <c r="AC357" s="47">
        <v>-6.5505211636985696E-3</v>
      </c>
      <c r="AD357" s="47">
        <v>0.45334700165206998</v>
      </c>
      <c r="AE357" s="47"/>
      <c r="AF357" s="52"/>
    </row>
    <row r="358" spans="12:32" x14ac:dyDescent="0.3">
      <c r="L358" s="50"/>
      <c r="M358" s="47"/>
      <c r="N358" s="46"/>
      <c r="O358" s="46">
        <f>SQRT(O355*O355+O356*O356+O357*O357)</f>
        <v>0.16570367405428821</v>
      </c>
      <c r="P358" s="47"/>
      <c r="Q358" s="47"/>
      <c r="R358" s="47"/>
      <c r="S358" s="47"/>
      <c r="T358" s="47"/>
      <c r="U358" s="52"/>
      <c r="W358" s="50"/>
      <c r="X358" s="47"/>
      <c r="Y358" s="46"/>
      <c r="Z358" s="46">
        <f>SQRT(Z355*Z355+Z356*Z356+Z357*Z357)</f>
        <v>0.81839241907617377</v>
      </c>
      <c r="AA358" s="47"/>
      <c r="AB358" s="47"/>
      <c r="AC358" s="47"/>
      <c r="AD358" s="47"/>
      <c r="AE358" s="47"/>
      <c r="AF358" s="52"/>
    </row>
    <row r="359" spans="12:32" x14ac:dyDescent="0.3">
      <c r="L359" s="50"/>
      <c r="M359" s="47"/>
      <c r="N359" s="53" t="s">
        <v>31</v>
      </c>
      <c r="O359" s="47"/>
      <c r="P359" s="47"/>
      <c r="Q359" s="47"/>
      <c r="R359" s="47"/>
      <c r="S359" s="47"/>
      <c r="T359" s="47"/>
      <c r="U359" s="52"/>
      <c r="W359" s="50"/>
      <c r="X359" s="47"/>
      <c r="Y359" s="53" t="s">
        <v>31</v>
      </c>
      <c r="Z359" s="47"/>
      <c r="AA359" s="47"/>
      <c r="AB359" s="47"/>
      <c r="AC359" s="47"/>
      <c r="AD359" s="47"/>
      <c r="AE359" s="47"/>
      <c r="AF359" s="52"/>
    </row>
    <row r="360" spans="12:32" x14ac:dyDescent="0.3">
      <c r="L360" s="11"/>
      <c r="M360" s="8" t="s">
        <v>37</v>
      </c>
      <c r="N360" s="47"/>
      <c r="O360" s="47">
        <v>5.9295488842498197E-2</v>
      </c>
      <c r="P360" s="47">
        <v>-0.16268458563014601</v>
      </c>
      <c r="Q360" s="47">
        <v>0.152854161414404</v>
      </c>
      <c r="R360" s="47">
        <v>-5.0281898806529297E-3</v>
      </c>
      <c r="S360" s="47">
        <v>5.9081911813980197E-2</v>
      </c>
      <c r="T360" s="47"/>
      <c r="U360" s="52">
        <f>(O355-O360)/O355*100</f>
        <v>39.711566709701131</v>
      </c>
      <c r="W360" s="11"/>
      <c r="X360" s="8" t="s">
        <v>37</v>
      </c>
      <c r="Y360" s="47"/>
      <c r="Z360" s="47">
        <v>0.39106580547475001</v>
      </c>
      <c r="AA360" s="47">
        <v>-0.95352634091116595</v>
      </c>
      <c r="AB360" s="47">
        <v>0.84635660241608901</v>
      </c>
      <c r="AC360" s="47">
        <v>-0.10176248198655</v>
      </c>
      <c r="AD360" s="47">
        <v>0.377593513545389</v>
      </c>
      <c r="AE360" s="47"/>
      <c r="AF360" s="52">
        <f>(Z355-Z360)/Z355*100</f>
        <v>19.966881931368064</v>
      </c>
    </row>
    <row r="361" spans="12:32" x14ac:dyDescent="0.3">
      <c r="L361" s="11"/>
      <c r="M361" s="8"/>
      <c r="N361" s="47"/>
      <c r="O361" s="47">
        <v>4.9630600031345902E-2</v>
      </c>
      <c r="P361" s="47">
        <v>-0.133984177380603</v>
      </c>
      <c r="Q361" s="47">
        <v>9.7609376278681104E-2</v>
      </c>
      <c r="R361" s="47">
        <v>-9.20939022653962E-3</v>
      </c>
      <c r="S361" s="47">
        <v>4.8768674281004898E-2</v>
      </c>
      <c r="T361" s="47"/>
      <c r="U361" s="52">
        <f t="shared" ref="U361:U363" si="118">(O356-O361)/O356*100</f>
        <v>48.605805426955797</v>
      </c>
      <c r="W361" s="11"/>
      <c r="X361" s="8"/>
      <c r="Y361" s="47"/>
      <c r="Z361" s="47">
        <v>0.272200662499197</v>
      </c>
      <c r="AA361" s="47">
        <v>-0.72083569652339197</v>
      </c>
      <c r="AB361" s="47">
        <v>0.66997364825037897</v>
      </c>
      <c r="AC361" s="47">
        <v>-2.05410560313792E-2</v>
      </c>
      <c r="AD361" s="47">
        <v>0.27142451194046102</v>
      </c>
      <c r="AE361" s="47"/>
      <c r="AF361" s="52">
        <f t="shared" ref="AF361:AF363" si="119">(Z356-Z361)/Z356*100</f>
        <v>42.671150961666207</v>
      </c>
    </row>
    <row r="362" spans="12:32" x14ac:dyDescent="0.3">
      <c r="L362" s="11"/>
      <c r="M362" s="8"/>
      <c r="N362" s="47"/>
      <c r="O362" s="47">
        <v>4.9066564547770301E-2</v>
      </c>
      <c r="P362" s="47">
        <v>-0.14609258375514</v>
      </c>
      <c r="Q362" s="47">
        <v>7.3099366818408798E-2</v>
      </c>
      <c r="R362" s="47">
        <v>-2.8585589522820001E-2</v>
      </c>
      <c r="S362" s="47">
        <v>3.98797170019215E-2</v>
      </c>
      <c r="T362" s="47"/>
      <c r="U362" s="52">
        <f t="shared" si="118"/>
        <v>46.650761841085028</v>
      </c>
      <c r="W362" s="11"/>
      <c r="X362" s="8"/>
      <c r="Y362" s="47"/>
      <c r="Z362" s="47">
        <v>0.31568314112903501</v>
      </c>
      <c r="AA362" s="47">
        <v>-0.86905920857083796</v>
      </c>
      <c r="AB362" s="47">
        <v>0.31612073016638498</v>
      </c>
      <c r="AC362" s="47">
        <v>-0.23898926406686299</v>
      </c>
      <c r="AD362" s="47">
        <v>0.20625221757322601</v>
      </c>
      <c r="AE362" s="47"/>
      <c r="AF362" s="52">
        <f t="shared" si="119"/>
        <v>30.373380462473719</v>
      </c>
    </row>
    <row r="363" spans="12:32" ht="14.5" thickBot="1" x14ac:dyDescent="0.35">
      <c r="L363" s="14"/>
      <c r="M363" s="15"/>
      <c r="N363" s="56"/>
      <c r="O363" s="57">
        <f>SQRT(O360*O360+O361*O361+O362*O362)</f>
        <v>9.1578814215203558E-2</v>
      </c>
      <c r="P363" s="56"/>
      <c r="Q363" s="56"/>
      <c r="R363" s="56"/>
      <c r="S363" s="56"/>
      <c r="T363" s="56"/>
      <c r="U363" s="58">
        <f t="shared" si="118"/>
        <v>44.73338340995366</v>
      </c>
      <c r="W363" s="14"/>
      <c r="X363" s="15"/>
      <c r="Y363" s="56"/>
      <c r="Z363" s="57">
        <f>SQRT(Z360*Z360+Z361*Z361+Z362*Z362)</f>
        <v>0.57156059212450172</v>
      </c>
      <c r="AA363" s="56"/>
      <c r="AB363" s="56"/>
      <c r="AC363" s="56"/>
      <c r="AD363" s="56"/>
      <c r="AE363" s="56"/>
      <c r="AF363" s="58">
        <f t="shared" si="119"/>
        <v>30.160571041249785</v>
      </c>
    </row>
    <row r="364" spans="12:32" ht="14.5" thickBot="1" x14ac:dyDescent="0.35"/>
    <row r="365" spans="12:32" x14ac:dyDescent="0.3">
      <c r="L365" s="40" t="s">
        <v>22</v>
      </c>
      <c r="M365" s="43">
        <v>1000</v>
      </c>
      <c r="N365" s="42" t="s">
        <v>28</v>
      </c>
      <c r="O365" s="42" t="s">
        <v>9</v>
      </c>
      <c r="P365" s="42" t="s">
        <v>13</v>
      </c>
      <c r="Q365" s="42" t="s">
        <v>12</v>
      </c>
      <c r="R365" s="42" t="s">
        <v>11</v>
      </c>
      <c r="S365" s="42" t="s">
        <v>10</v>
      </c>
      <c r="T365" s="43"/>
      <c r="U365" s="44"/>
      <c r="W365" s="21" t="s">
        <v>22</v>
      </c>
      <c r="X365" s="24">
        <v>1000</v>
      </c>
      <c r="Y365" s="23" t="s">
        <v>28</v>
      </c>
      <c r="Z365" s="23" t="s">
        <v>9</v>
      </c>
      <c r="AA365" s="23" t="s">
        <v>13</v>
      </c>
      <c r="AB365" s="23" t="s">
        <v>12</v>
      </c>
      <c r="AC365" s="23" t="s">
        <v>11</v>
      </c>
      <c r="AD365" s="23" t="s">
        <v>10</v>
      </c>
      <c r="AE365" s="24"/>
      <c r="AF365" s="25"/>
    </row>
    <row r="366" spans="12:32" x14ac:dyDescent="0.3">
      <c r="L366" s="45" t="s">
        <v>8</v>
      </c>
      <c r="M366" s="46">
        <v>18</v>
      </c>
      <c r="N366" s="47" t="s">
        <v>33</v>
      </c>
      <c r="O366" s="47">
        <v>9.8298332796785803E-3</v>
      </c>
      <c r="P366" s="47">
        <v>-2.6825222531987099E-2</v>
      </c>
      <c r="Q366" s="48">
        <v>2.4840647902650202E-2</v>
      </c>
      <c r="R366" s="48">
        <v>6.4935541480388496E-5</v>
      </c>
      <c r="S366" s="47">
        <v>9.8296187963587498E-3</v>
      </c>
      <c r="T366" s="47"/>
      <c r="U366" s="49"/>
      <c r="W366" s="26" t="s">
        <v>8</v>
      </c>
      <c r="X366" s="27">
        <v>18</v>
      </c>
      <c r="Y366" s="28" t="s">
        <v>33</v>
      </c>
      <c r="Z366" s="28">
        <v>4.8906688507763002E-2</v>
      </c>
      <c r="AA366" s="28">
        <v>-0.13292042455606301</v>
      </c>
      <c r="AB366" s="29">
        <v>0.123155088941116</v>
      </c>
      <c r="AC366" s="29">
        <v>3.0519131660689398E-4</v>
      </c>
      <c r="AD366" s="28">
        <v>4.8905736259212303E-2</v>
      </c>
      <c r="AE366" s="28"/>
      <c r="AF366" s="30"/>
    </row>
    <row r="367" spans="12:32" x14ac:dyDescent="0.3">
      <c r="L367" s="45" t="s">
        <v>6</v>
      </c>
      <c r="M367" s="46">
        <v>1E-4</v>
      </c>
      <c r="N367" s="47"/>
      <c r="O367" s="47">
        <v>9.9126831539304502E-3</v>
      </c>
      <c r="P367" s="47">
        <v>-2.48994822339682E-2</v>
      </c>
      <c r="Q367" s="47">
        <v>3.4785479029012897E-2</v>
      </c>
      <c r="R367" s="47">
        <v>9.5131347331215798E-4</v>
      </c>
      <c r="S367" s="47">
        <v>9.8669291061460104E-3</v>
      </c>
      <c r="T367" s="47"/>
      <c r="U367" s="49"/>
      <c r="W367" s="26" t="s">
        <v>6</v>
      </c>
      <c r="X367" s="27">
        <v>1E-3</v>
      </c>
      <c r="Y367" s="28"/>
      <c r="Z367" s="28">
        <v>4.9256639884266998E-2</v>
      </c>
      <c r="AA367" s="28">
        <v>-0.123531960252951</v>
      </c>
      <c r="AB367" s="28">
        <v>0.17138451699701501</v>
      </c>
      <c r="AC367" s="28">
        <v>4.7017733701303797E-3</v>
      </c>
      <c r="AD367" s="28">
        <v>4.90317234029592E-2</v>
      </c>
      <c r="AE367" s="28"/>
      <c r="AF367" s="30"/>
    </row>
    <row r="368" spans="12:32" ht="14.5" thickBot="1" x14ac:dyDescent="0.35">
      <c r="L368" s="45" t="s">
        <v>7</v>
      </c>
      <c r="M368" s="46">
        <v>0.01</v>
      </c>
      <c r="N368" s="47"/>
      <c r="O368" s="47">
        <v>9.8542967388638106E-3</v>
      </c>
      <c r="P368" s="47">
        <v>-3.0302034329882401E-2</v>
      </c>
      <c r="Q368" s="47">
        <v>2.3643021501565501E-2</v>
      </c>
      <c r="R368" s="48">
        <v>-5.39158713839418E-4</v>
      </c>
      <c r="S368" s="47">
        <v>9.83953617295414E-3</v>
      </c>
      <c r="T368" s="47"/>
      <c r="U368" s="49"/>
      <c r="W368" s="26" t="s">
        <v>7</v>
      </c>
      <c r="X368" s="27">
        <v>0.05</v>
      </c>
      <c r="Y368" s="28"/>
      <c r="Z368" s="28">
        <v>4.9008064709990903E-2</v>
      </c>
      <c r="AA368" s="28">
        <v>-0.149299279157521</v>
      </c>
      <c r="AB368" s="28">
        <v>0.117354619339017</v>
      </c>
      <c r="AC368" s="29">
        <v>-2.6744823040468998E-3</v>
      </c>
      <c r="AD368" s="28">
        <v>4.8935033984089597E-2</v>
      </c>
      <c r="AE368" s="28"/>
      <c r="AF368" s="30"/>
    </row>
    <row r="369" spans="12:50" ht="14.5" x14ac:dyDescent="0.3">
      <c r="L369" s="50"/>
      <c r="M369" s="47"/>
      <c r="N369" s="46"/>
      <c r="O369" s="46">
        <f>SQRT(O366*O366+O367*O367+O368*O368)</f>
        <v>1.7087834088440671E-2</v>
      </c>
      <c r="P369" s="46"/>
      <c r="Q369" s="46"/>
      <c r="R369" s="47"/>
      <c r="S369" s="47"/>
      <c r="T369" s="47"/>
      <c r="U369" s="123" t="s">
        <v>20</v>
      </c>
      <c r="W369" s="31"/>
      <c r="X369" s="28"/>
      <c r="Y369" s="27"/>
      <c r="Z369" s="27">
        <f>SQRT(Z366*Z366+Z367*Z367+Z368*Z368)</f>
        <v>8.4969824997480001E-2</v>
      </c>
      <c r="AA369" s="27"/>
      <c r="AB369" s="27"/>
      <c r="AC369" s="28"/>
      <c r="AD369" s="28"/>
      <c r="AE369" s="28"/>
      <c r="AF369" s="125" t="s">
        <v>20</v>
      </c>
      <c r="AH369" s="23" t="s">
        <v>13</v>
      </c>
      <c r="AI369" s="23" t="s">
        <v>12</v>
      </c>
      <c r="AJ369" s="23" t="s">
        <v>11</v>
      </c>
      <c r="AK369" s="23" t="s">
        <v>10</v>
      </c>
      <c r="AL369" s="23" t="s">
        <v>9</v>
      </c>
    </row>
    <row r="370" spans="12:50" x14ac:dyDescent="0.3">
      <c r="L370" s="50"/>
      <c r="M370" s="47"/>
      <c r="N370" s="53" t="s">
        <v>29</v>
      </c>
      <c r="O370" s="53"/>
      <c r="P370" s="53"/>
      <c r="Q370" s="53"/>
      <c r="R370" s="53"/>
      <c r="S370" s="53"/>
      <c r="T370" s="47"/>
      <c r="U370" s="54" t="s">
        <v>1</v>
      </c>
      <c r="W370" s="31"/>
      <c r="X370" s="28"/>
      <c r="Y370" s="34" t="s">
        <v>29</v>
      </c>
      <c r="Z370" s="34"/>
      <c r="AA370" s="34"/>
      <c r="AB370" s="34"/>
      <c r="AC370" s="34"/>
      <c r="AD370" s="34"/>
      <c r="AE370" s="28"/>
      <c r="AF370" s="35" t="s">
        <v>1</v>
      </c>
      <c r="AG370" s="34" t="s">
        <v>29</v>
      </c>
    </row>
    <row r="371" spans="12:50" x14ac:dyDescent="0.3">
      <c r="L371" s="50"/>
      <c r="M371" s="47"/>
      <c r="N371" s="47" t="s">
        <v>34</v>
      </c>
      <c r="O371" s="47">
        <v>6.3498213221950001E-3</v>
      </c>
      <c r="P371" s="47">
        <v>-1.4522333936750099E-2</v>
      </c>
      <c r="Q371" s="48">
        <v>2.0211975107894301E-2</v>
      </c>
      <c r="R371" s="48">
        <v>5.7840643944741302E-5</v>
      </c>
      <c r="S371" s="47">
        <v>6.34955788096387E-3</v>
      </c>
      <c r="T371" s="47"/>
      <c r="U371" s="52">
        <f>(O366-O371)/O366*100</f>
        <v>35.402553211943903</v>
      </c>
      <c r="W371" s="31"/>
      <c r="X371" s="28"/>
      <c r="Y371" s="28" t="s">
        <v>34</v>
      </c>
      <c r="Z371" s="28">
        <v>3.1889027734503701E-2</v>
      </c>
      <c r="AA371" s="28">
        <v>-7.3095182913407997E-2</v>
      </c>
      <c r="AB371" s="29">
        <v>0.10088971911091001</v>
      </c>
      <c r="AC371" s="29">
        <v>7.61275871823252E-4</v>
      </c>
      <c r="AD371" s="28">
        <v>3.1879939599988603E-2</v>
      </c>
      <c r="AE371" s="28"/>
      <c r="AF371" s="33">
        <f>(Z366-Z371)/Z366*100</f>
        <v>34.796182879071999</v>
      </c>
      <c r="AH371" s="28">
        <v>-7.3095182913407997E-2</v>
      </c>
      <c r="AI371" s="29">
        <v>0.10088971911091001</v>
      </c>
      <c r="AJ371" s="29">
        <v>7.61275871823252E-4</v>
      </c>
      <c r="AK371" s="28">
        <v>3.1879939599988603E-2</v>
      </c>
      <c r="AL371" s="28">
        <v>3.1889027734503701E-2</v>
      </c>
      <c r="AN371">
        <f>AH371*100</f>
        <v>-7.3095182913407992</v>
      </c>
      <c r="AO371">
        <f t="shared" ref="AO371:AR378" si="120">AI371*100</f>
        <v>10.088971911091001</v>
      </c>
      <c r="AP371">
        <f t="shared" si="120"/>
        <v>7.6127587182325193E-2</v>
      </c>
      <c r="AQ371">
        <f t="shared" si="120"/>
        <v>3.1879939599988605</v>
      </c>
      <c r="AR371">
        <f t="shared" si="120"/>
        <v>3.1889027734503701</v>
      </c>
      <c r="AT371" s="79">
        <v>-7.3095182913407992</v>
      </c>
      <c r="AU371" s="79">
        <v>10.088971911091001</v>
      </c>
      <c r="AV371" s="79">
        <v>7.6127587182325193E-2</v>
      </c>
      <c r="AW371" s="79">
        <v>3.1879939599988605</v>
      </c>
      <c r="AX371" s="79">
        <v>3.1889027734503701</v>
      </c>
    </row>
    <row r="372" spans="12:50" x14ac:dyDescent="0.3">
      <c r="L372" s="50"/>
      <c r="M372" s="47"/>
      <c r="N372" s="47"/>
      <c r="O372" s="47">
        <v>7.1422767254635004E-3</v>
      </c>
      <c r="P372" s="47">
        <v>-1.5925560894180301E-2</v>
      </c>
      <c r="Q372" s="48">
        <v>1.8798500439602302E-2</v>
      </c>
      <c r="R372" s="47">
        <v>1.1633826004064599E-3</v>
      </c>
      <c r="S372" s="47">
        <v>7.0468899344440696E-3</v>
      </c>
      <c r="T372" s="47"/>
      <c r="U372" s="52">
        <f t="shared" ref="U372:U374" si="121">(O367-O372)/O367*100</f>
        <v>27.948098264075593</v>
      </c>
      <c r="W372" s="31"/>
      <c r="X372" s="28"/>
      <c r="Y372" s="28"/>
      <c r="Z372" s="28">
        <v>3.5172321101949802E-2</v>
      </c>
      <c r="AA372" s="28">
        <v>-7.5267130449030106E-2</v>
      </c>
      <c r="AB372" s="29">
        <v>9.0117548937230896E-2</v>
      </c>
      <c r="AC372" s="28">
        <v>5.7359924029161896E-3</v>
      </c>
      <c r="AD372" s="28">
        <v>3.4701449002200901E-2</v>
      </c>
      <c r="AE372" s="28"/>
      <c r="AF372" s="33">
        <f t="shared" ref="AF372:AF374" si="122">(Z367-Z372)/Z367*100</f>
        <v>28.593746579972969</v>
      </c>
      <c r="AH372" s="28">
        <v>-7.5267130449030106E-2</v>
      </c>
      <c r="AI372" s="29">
        <v>9.0117548937230896E-2</v>
      </c>
      <c r="AJ372" s="28">
        <v>5.7359924029161896E-3</v>
      </c>
      <c r="AK372" s="28">
        <v>3.4701449002200901E-2</v>
      </c>
      <c r="AL372" s="28">
        <v>3.5172321101949802E-2</v>
      </c>
      <c r="AN372">
        <f t="shared" ref="AN372:AN378" si="123">AH372*100</f>
        <v>-7.5267130449030102</v>
      </c>
      <c r="AO372">
        <f t="shared" si="120"/>
        <v>9.01175489372309</v>
      </c>
      <c r="AP372">
        <f t="shared" si="120"/>
        <v>0.57359924029161902</v>
      </c>
      <c r="AQ372">
        <f t="shared" si="120"/>
        <v>3.4701449002200899</v>
      </c>
      <c r="AR372">
        <f t="shared" si="120"/>
        <v>3.5172321101949802</v>
      </c>
      <c r="AT372" s="79">
        <v>-7.5267130449030102</v>
      </c>
      <c r="AU372" s="79">
        <v>9.01175489372309</v>
      </c>
      <c r="AV372" s="79">
        <v>0.57359924029161902</v>
      </c>
      <c r="AW372" s="79">
        <v>3.4701449002200899</v>
      </c>
      <c r="AX372" s="79">
        <v>3.5172321101949802</v>
      </c>
    </row>
    <row r="373" spans="12:50" x14ac:dyDescent="0.3">
      <c r="L373" s="50"/>
      <c r="M373" s="47"/>
      <c r="N373" s="47"/>
      <c r="O373" s="47">
        <v>6.1960310968837496E-3</v>
      </c>
      <c r="P373" s="47">
        <v>-1.7168831410832801E-2</v>
      </c>
      <c r="Q373" s="48">
        <v>1.56948465687663E-2</v>
      </c>
      <c r="R373" s="47">
        <v>-5.8514820585773598E-4</v>
      </c>
      <c r="S373" s="47">
        <v>6.1683387496741697E-3</v>
      </c>
      <c r="T373" s="47"/>
      <c r="U373" s="52">
        <f t="shared" si="121"/>
        <v>37.123558777689652</v>
      </c>
      <c r="W373" s="31"/>
      <c r="X373" s="28"/>
      <c r="Y373" s="28"/>
      <c r="Z373" s="28">
        <v>3.07618281092772E-2</v>
      </c>
      <c r="AA373" s="28">
        <v>-8.49965109197304E-2</v>
      </c>
      <c r="AB373" s="29">
        <v>7.7330462259101798E-2</v>
      </c>
      <c r="AC373" s="28">
        <v>-2.9579461235860402E-3</v>
      </c>
      <c r="AD373" s="28">
        <v>3.0619285154207601E-2</v>
      </c>
      <c r="AE373" s="28"/>
      <c r="AF373" s="33">
        <f t="shared" si="122"/>
        <v>37.231089839370831</v>
      </c>
      <c r="AH373" s="28">
        <v>-8.49965109197304E-2</v>
      </c>
      <c r="AI373" s="29">
        <v>7.7330462259101798E-2</v>
      </c>
      <c r="AJ373" s="28">
        <v>-2.9579461235860402E-3</v>
      </c>
      <c r="AK373" s="28">
        <v>3.0619285154207601E-2</v>
      </c>
      <c r="AL373" s="28">
        <v>3.07618281092772E-2</v>
      </c>
      <c r="AN373">
        <f t="shared" si="123"/>
        <v>-8.4996510919730408</v>
      </c>
      <c r="AO373">
        <f t="shared" si="120"/>
        <v>7.7330462259101802</v>
      </c>
      <c r="AP373">
        <f t="shared" si="120"/>
        <v>-0.29579461235860405</v>
      </c>
      <c r="AQ373">
        <f t="shared" si="120"/>
        <v>3.0619285154207603</v>
      </c>
      <c r="AR373">
        <f t="shared" si="120"/>
        <v>3.0761828109277198</v>
      </c>
      <c r="AT373" s="79">
        <v>-8.4996510919730408</v>
      </c>
      <c r="AU373" s="79">
        <v>7.7330462259101802</v>
      </c>
      <c r="AV373" s="79">
        <v>-0.29579461235860405</v>
      </c>
      <c r="AW373" s="79">
        <v>3.0619285154207603</v>
      </c>
      <c r="AX373" s="79">
        <v>3.0761828109277198</v>
      </c>
    </row>
    <row r="374" spans="12:50" x14ac:dyDescent="0.3">
      <c r="L374" s="50"/>
      <c r="M374" s="47"/>
      <c r="N374" s="53"/>
      <c r="O374" s="46">
        <f>SQRT(O371*O371+O372*O372+O373*O373)</f>
        <v>1.1389607060845002E-2</v>
      </c>
      <c r="P374" s="47"/>
      <c r="Q374" s="47"/>
      <c r="R374" s="47"/>
      <c r="S374" s="47"/>
      <c r="T374" s="47"/>
      <c r="U374" s="52">
        <f t="shared" si="121"/>
        <v>33.346689803421739</v>
      </c>
      <c r="W374" s="31"/>
      <c r="X374" s="28"/>
      <c r="Y374" s="34"/>
      <c r="Z374" s="27">
        <f>SQRT(Z371*Z371+Z372*Z372+Z373*Z373)</f>
        <v>5.6571126294032069E-2</v>
      </c>
      <c r="AA374" s="28"/>
      <c r="AB374" s="28"/>
      <c r="AC374" s="28"/>
      <c r="AD374" s="28"/>
      <c r="AE374" s="28"/>
      <c r="AF374" s="33">
        <f t="shared" si="122"/>
        <v>33.422098614761381</v>
      </c>
      <c r="AT374" s="79"/>
      <c r="AU374" s="79"/>
      <c r="AV374" s="79"/>
      <c r="AW374" s="79"/>
      <c r="AX374" s="79"/>
    </row>
    <row r="375" spans="12:50" x14ac:dyDescent="0.3">
      <c r="L375" s="50"/>
      <c r="M375" s="47"/>
      <c r="N375" s="53" t="s">
        <v>32</v>
      </c>
      <c r="O375" s="53"/>
      <c r="P375" s="53"/>
      <c r="Q375" s="53"/>
      <c r="R375" s="53"/>
      <c r="S375" s="53"/>
      <c r="T375" s="47"/>
      <c r="U375" s="54" t="s">
        <v>1</v>
      </c>
      <c r="W375" s="31"/>
      <c r="X375" s="28"/>
      <c r="Y375" s="34" t="s">
        <v>32</v>
      </c>
      <c r="Z375" s="34"/>
      <c r="AA375" s="34"/>
      <c r="AB375" s="34"/>
      <c r="AC375" s="34"/>
      <c r="AD375" s="34"/>
      <c r="AE375" s="28"/>
      <c r="AF375" s="35" t="s">
        <v>1</v>
      </c>
      <c r="AG375" s="34" t="s">
        <v>32</v>
      </c>
      <c r="AT375" s="79"/>
      <c r="AU375" s="79"/>
      <c r="AV375" s="79"/>
      <c r="AW375" s="79"/>
      <c r="AX375" s="79"/>
    </row>
    <row r="376" spans="12:50" x14ac:dyDescent="0.3">
      <c r="L376" s="50"/>
      <c r="M376" s="47"/>
      <c r="N376" s="47" t="s">
        <v>35</v>
      </c>
      <c r="O376" s="47">
        <v>9.8318745304853093E-3</v>
      </c>
      <c r="P376" s="47">
        <v>-2.6835412856093099E-2</v>
      </c>
      <c r="Q376" s="48">
        <v>2.4849499043298001E-2</v>
      </c>
      <c r="R376" s="48">
        <v>6.51004956229888E-5</v>
      </c>
      <c r="S376" s="47">
        <v>9.8316590008337493E-3</v>
      </c>
      <c r="T376" s="47"/>
      <c r="U376" s="52">
        <f>-(O371-O376)/O376*100</f>
        <v>35.415964651436944</v>
      </c>
      <c r="W376" s="31"/>
      <c r="X376" s="28"/>
      <c r="Y376" s="28" t="s">
        <v>35</v>
      </c>
      <c r="Z376" s="28">
        <v>4.9159372652426502E-2</v>
      </c>
      <c r="AA376" s="28">
        <v>-0.134177064280465</v>
      </c>
      <c r="AB376" s="29">
        <v>0.12424749521649001</v>
      </c>
      <c r="AC376" s="29">
        <v>3.2550247811494301E-4</v>
      </c>
      <c r="AD376" s="28">
        <v>4.9158295004168802E-2</v>
      </c>
      <c r="AE376" s="28"/>
      <c r="AF376" s="33">
        <f>-(Z371-Z376)/Z376*100</f>
        <v>35.131337090141521</v>
      </c>
      <c r="AH376" s="28">
        <v>-0.134177064280465</v>
      </c>
      <c r="AI376" s="29">
        <v>0.12424749521649001</v>
      </c>
      <c r="AJ376" s="29">
        <v>3.2550247811494301E-4</v>
      </c>
      <c r="AK376" s="28">
        <v>4.9158295004168802E-2</v>
      </c>
      <c r="AL376" s="28">
        <v>4.9159372652426502E-2</v>
      </c>
      <c r="AN376">
        <f t="shared" si="123"/>
        <v>-13.4177064280465</v>
      </c>
      <c r="AO376">
        <f t="shared" si="120"/>
        <v>12.424749521649</v>
      </c>
      <c r="AP376">
        <f t="shared" si="120"/>
        <v>3.25502478114943E-2</v>
      </c>
      <c r="AQ376">
        <f t="shared" si="120"/>
        <v>4.9158295004168799</v>
      </c>
      <c r="AR376">
        <f t="shared" si="120"/>
        <v>4.9159372652426505</v>
      </c>
      <c r="AT376" s="79">
        <v>-13.4177064280465</v>
      </c>
      <c r="AU376" s="79">
        <v>12.424749521649</v>
      </c>
      <c r="AV376" s="79">
        <v>3.25502478114943E-2</v>
      </c>
      <c r="AW376" s="79">
        <v>4.9158295004168799</v>
      </c>
      <c r="AX376" s="79">
        <v>4.9159372652426505</v>
      </c>
    </row>
    <row r="377" spans="12:50" x14ac:dyDescent="0.3">
      <c r="L377" s="50"/>
      <c r="M377" s="47"/>
      <c r="N377" s="47"/>
      <c r="O377" s="47">
        <v>9.9152781063176001E-3</v>
      </c>
      <c r="P377" s="47">
        <v>-2.4907626215012101E-2</v>
      </c>
      <c r="Q377" s="48">
        <v>3.4807163890125198E-2</v>
      </c>
      <c r="R377" s="47">
        <v>9.5177853316056205E-4</v>
      </c>
      <c r="S377" s="47">
        <v>9.8694912507907902E-3</v>
      </c>
      <c r="T377" s="47"/>
      <c r="U377" s="52">
        <f t="shared" ref="U377:U379" si="124">-(O372-O377)/O377*100</f>
        <v>27.96695514861312</v>
      </c>
      <c r="W377" s="31"/>
      <c r="X377" s="28"/>
      <c r="Y377" s="28"/>
      <c r="Z377" s="28">
        <v>4.9576390531588001E-2</v>
      </c>
      <c r="AA377" s="28">
        <v>-0.124538131075061</v>
      </c>
      <c r="AB377" s="29">
        <v>0.17403581945062599</v>
      </c>
      <c r="AC377" s="28">
        <v>4.7588926658028103E-3</v>
      </c>
      <c r="AD377" s="28">
        <v>4.9347456253953897E-2</v>
      </c>
      <c r="AE377" s="28"/>
      <c r="AF377" s="33">
        <f t="shared" ref="AF377:AF379" si="125">-(Z372-Z377)/Z377*100</f>
        <v>29.054292325820953</v>
      </c>
      <c r="AH377" s="28">
        <v>-0.124538131075061</v>
      </c>
      <c r="AI377" s="29">
        <v>0.17403581945062599</v>
      </c>
      <c r="AJ377" s="28">
        <v>4.7588926658028103E-3</v>
      </c>
      <c r="AK377" s="28">
        <v>4.9347456253953897E-2</v>
      </c>
      <c r="AL377" s="28">
        <v>4.9576390531588001E-2</v>
      </c>
      <c r="AN377">
        <f t="shared" si="123"/>
        <v>-12.4538131075061</v>
      </c>
      <c r="AO377">
        <f t="shared" si="120"/>
        <v>17.403581945062598</v>
      </c>
      <c r="AP377">
        <f t="shared" si="120"/>
        <v>0.47588926658028102</v>
      </c>
      <c r="AQ377">
        <f t="shared" si="120"/>
        <v>4.9347456253953901</v>
      </c>
      <c r="AR377">
        <f t="shared" si="120"/>
        <v>4.9576390531588004</v>
      </c>
      <c r="AT377" s="79">
        <v>-12.4538131075061</v>
      </c>
      <c r="AU377" s="79">
        <v>17.403581945062598</v>
      </c>
      <c r="AV377" s="79">
        <v>0.47588926658028102</v>
      </c>
      <c r="AW377" s="79">
        <v>4.9347456253953901</v>
      </c>
      <c r="AX377" s="79">
        <v>4.9576390531588004</v>
      </c>
    </row>
    <row r="378" spans="12:50" x14ac:dyDescent="0.3">
      <c r="L378" s="50"/>
      <c r="M378" s="47"/>
      <c r="N378" s="47"/>
      <c r="O378" s="47">
        <v>9.8565187978479595E-3</v>
      </c>
      <c r="P378" s="47">
        <v>-3.0320887282995299E-2</v>
      </c>
      <c r="Q378" s="48">
        <v>2.3650274633125499E-2</v>
      </c>
      <c r="R378" s="48">
        <v>-5.3934001753594895E-4</v>
      </c>
      <c r="S378" s="47">
        <v>9.8417516305693495E-3</v>
      </c>
      <c r="T378" s="47"/>
      <c r="U378" s="52">
        <f t="shared" si="124"/>
        <v>37.137733676959343</v>
      </c>
      <c r="W378" s="31"/>
      <c r="X378" s="28"/>
      <c r="Y378" s="28"/>
      <c r="Z378" s="28">
        <v>4.9282593989239801E-2</v>
      </c>
      <c r="AA378" s="28">
        <v>-0.15160443641497701</v>
      </c>
      <c r="AB378" s="29">
        <v>0.118251373165628</v>
      </c>
      <c r="AC378" s="29">
        <v>-2.69670008767974E-3</v>
      </c>
      <c r="AD378" s="28">
        <v>4.9208758152846803E-2</v>
      </c>
      <c r="AE378" s="28"/>
      <c r="AF378" s="33">
        <f t="shared" si="125"/>
        <v>37.580744804152076</v>
      </c>
      <c r="AH378" s="28">
        <v>-0.15160443641497701</v>
      </c>
      <c r="AI378" s="29">
        <v>0.118251373165628</v>
      </c>
      <c r="AJ378" s="29">
        <v>-2.69670008767974E-3</v>
      </c>
      <c r="AK378" s="28">
        <v>4.9208758152846803E-2</v>
      </c>
      <c r="AL378" s="28">
        <v>4.9282593989239801E-2</v>
      </c>
      <c r="AN378">
        <f t="shared" si="123"/>
        <v>-15.1604436414977</v>
      </c>
      <c r="AO378">
        <f t="shared" si="120"/>
        <v>11.825137316562801</v>
      </c>
      <c r="AP378">
        <f t="shared" si="120"/>
        <v>-0.26967000876797398</v>
      </c>
      <c r="AQ378">
        <f t="shared" si="120"/>
        <v>4.9208758152846803</v>
      </c>
      <c r="AR378">
        <f t="shared" si="120"/>
        <v>4.9282593989239798</v>
      </c>
      <c r="AT378" s="79">
        <v>-15.1604436414977</v>
      </c>
      <c r="AU378" s="79">
        <v>11.825137316562801</v>
      </c>
      <c r="AV378" s="79">
        <v>-0.26967000876797398</v>
      </c>
      <c r="AW378" s="79">
        <v>4.9208758152846803</v>
      </c>
      <c r="AX378" s="79">
        <v>4.9282593989239798</v>
      </c>
    </row>
    <row r="379" spans="12:50" x14ac:dyDescent="0.3">
      <c r="L379" s="50"/>
      <c r="M379" s="47"/>
      <c r="N379" s="53"/>
      <c r="O379" s="46">
        <f>SQRT(O376*O376+O377*O377+O378*O378)</f>
        <v>1.7091795093586777E-2</v>
      </c>
      <c r="P379" s="47"/>
      <c r="Q379" s="47"/>
      <c r="R379" s="47"/>
      <c r="S379" s="47"/>
      <c r="T379" s="47"/>
      <c r="U379" s="52">
        <f t="shared" si="124"/>
        <v>33.362136636434187</v>
      </c>
      <c r="W379" s="31"/>
      <c r="X379" s="28"/>
      <c r="Y379" s="34"/>
      <c r="Z379" s="27">
        <f>SQRT(Z376*Z376+Z377*Z377+Z378*Z378)</f>
        <v>8.5458975467933865E-2</v>
      </c>
      <c r="AA379" s="28"/>
      <c r="AB379" s="28"/>
      <c r="AC379" s="28"/>
      <c r="AD379" s="28"/>
      <c r="AE379" s="28"/>
      <c r="AF379" s="33">
        <f t="shared" si="125"/>
        <v>33.803177507950785</v>
      </c>
    </row>
    <row r="380" spans="12:50" x14ac:dyDescent="0.3">
      <c r="L380" s="50"/>
      <c r="M380" s="47"/>
      <c r="N380" s="53" t="s">
        <v>30</v>
      </c>
      <c r="O380" s="47"/>
      <c r="P380" s="47"/>
      <c r="Q380" s="47"/>
      <c r="R380" s="47"/>
      <c r="S380" s="47"/>
      <c r="T380" s="47"/>
      <c r="U380" s="49"/>
      <c r="W380" s="31"/>
      <c r="X380" s="28"/>
      <c r="Y380" s="34" t="s">
        <v>30</v>
      </c>
      <c r="Z380" s="28"/>
      <c r="AA380" s="28"/>
      <c r="AB380" s="28"/>
      <c r="AC380" s="28"/>
      <c r="AD380" s="28"/>
      <c r="AE380" s="28"/>
      <c r="AF380" s="30"/>
      <c r="AG380" s="34" t="s">
        <v>30</v>
      </c>
    </row>
    <row r="381" spans="12:50" x14ac:dyDescent="0.3">
      <c r="L381" s="50"/>
      <c r="M381" s="47" t="s">
        <v>36</v>
      </c>
      <c r="N381" s="47"/>
      <c r="O381" s="47">
        <v>9.01954408007411E-2</v>
      </c>
      <c r="P381" s="47">
        <v>-0.232984609816619</v>
      </c>
      <c r="Q381" s="48">
        <v>0.231093620540191</v>
      </c>
      <c r="R381" s="47">
        <v>3.54675967977441E-3</v>
      </c>
      <c r="S381" s="47">
        <v>9.0125679120958202E-2</v>
      </c>
      <c r="T381" s="47"/>
      <c r="U381" s="52"/>
      <c r="W381" s="31"/>
      <c r="X381" s="28" t="s">
        <v>36</v>
      </c>
      <c r="Y381" s="28"/>
      <c r="Z381" s="28">
        <v>0.45100221695060599</v>
      </c>
      <c r="AA381" s="28">
        <v>-1.11054839284268</v>
      </c>
      <c r="AB381" s="29">
        <v>1.11069533950489</v>
      </c>
      <c r="AC381" s="28">
        <v>3.9836369745386901E-2</v>
      </c>
      <c r="AD381" s="28">
        <v>0.44923942763282698</v>
      </c>
      <c r="AE381" s="28"/>
      <c r="AF381" s="33"/>
      <c r="AH381" s="28">
        <v>-1.11054839284268</v>
      </c>
      <c r="AI381" s="29">
        <v>1.11069533950489</v>
      </c>
      <c r="AJ381" s="28">
        <v>3.9836369745386901E-2</v>
      </c>
      <c r="AK381" s="28">
        <v>0.44923942763282698</v>
      </c>
      <c r="AL381" s="28">
        <v>0.45100221695060599</v>
      </c>
      <c r="AN381">
        <f>AH381*10</f>
        <v>-11.1054839284268</v>
      </c>
      <c r="AO381">
        <f t="shared" ref="AO381:AR381" si="126">AI381*10</f>
        <v>11.106953395048899</v>
      </c>
      <c r="AP381">
        <f t="shared" si="126"/>
        <v>0.39836369745386901</v>
      </c>
      <c r="AQ381">
        <f t="shared" si="126"/>
        <v>4.4923942763282696</v>
      </c>
      <c r="AR381">
        <f t="shared" si="126"/>
        <v>4.5100221695060601</v>
      </c>
      <c r="AT381" s="79">
        <v>-11.1054839284268</v>
      </c>
      <c r="AU381" s="79">
        <v>11.106953395048899</v>
      </c>
      <c r="AV381" s="79">
        <v>0.39836369745386901</v>
      </c>
      <c r="AW381" s="79">
        <v>4.4923942763282696</v>
      </c>
      <c r="AX381" s="79">
        <v>4.5100221695060601</v>
      </c>
    </row>
    <row r="382" spans="12:50" x14ac:dyDescent="0.3">
      <c r="L382" s="50"/>
      <c r="M382" s="47"/>
      <c r="N382" s="47"/>
      <c r="O382" s="47">
        <v>8.9783377772887807E-2</v>
      </c>
      <c r="P382" s="47">
        <v>-0.26413534244076697</v>
      </c>
      <c r="Q382" s="48">
        <v>0.20627953458902901</v>
      </c>
      <c r="R382" s="47">
        <v>6.8517560217147804E-4</v>
      </c>
      <c r="S382" s="47">
        <v>8.9780763299847702E-2</v>
      </c>
      <c r="T382" s="47"/>
      <c r="U382" s="52"/>
      <c r="W382" s="31"/>
      <c r="X382" s="28"/>
      <c r="Y382" s="28"/>
      <c r="Z382" s="28">
        <v>0.44222852349127201</v>
      </c>
      <c r="AA382" s="28">
        <v>-1.24616640325022</v>
      </c>
      <c r="AB382" s="29">
        <v>1.01026701193346</v>
      </c>
      <c r="AC382" s="28">
        <v>7.8199359994163397E-3</v>
      </c>
      <c r="AD382" s="28">
        <v>0.44215937804171401</v>
      </c>
      <c r="AE382" s="28"/>
      <c r="AF382" s="33"/>
      <c r="AH382" s="28">
        <v>-1.24616640325022</v>
      </c>
      <c r="AI382" s="29">
        <v>1.01026701193346</v>
      </c>
      <c r="AJ382" s="28">
        <v>7.8199359994163397E-3</v>
      </c>
      <c r="AK382" s="28">
        <v>0.44215937804171401</v>
      </c>
      <c r="AL382" s="28">
        <v>0.44222852349127201</v>
      </c>
      <c r="AN382">
        <f t="shared" ref="AN382:AN388" si="127">AH382*10</f>
        <v>-12.461664032502199</v>
      </c>
      <c r="AO382">
        <f t="shared" ref="AO382:AO388" si="128">AI382*10</f>
        <v>10.102670119334601</v>
      </c>
      <c r="AP382">
        <f t="shared" ref="AP382:AP388" si="129">AJ382*10</f>
        <v>7.81993599941634E-2</v>
      </c>
      <c r="AQ382">
        <f t="shared" ref="AQ382:AQ388" si="130">AK382*10</f>
        <v>4.4215937804171404</v>
      </c>
      <c r="AR382">
        <f t="shared" ref="AR382:AR388" si="131">AL382*10</f>
        <v>4.42228523491272</v>
      </c>
      <c r="AT382" s="79">
        <v>-12.461664032502199</v>
      </c>
      <c r="AU382" s="79">
        <v>10.102670119334601</v>
      </c>
      <c r="AV382" s="79">
        <v>7.81993599941634E-2</v>
      </c>
      <c r="AW382" s="79">
        <v>4.4215937804171404</v>
      </c>
      <c r="AX382" s="79">
        <v>4.42228523491272</v>
      </c>
    </row>
    <row r="383" spans="12:50" x14ac:dyDescent="0.3">
      <c r="L383" s="50"/>
      <c r="M383" s="47"/>
      <c r="N383" s="47"/>
      <c r="O383" s="47">
        <v>8.7410639595029899E-2</v>
      </c>
      <c r="P383" s="47">
        <v>-0.216779625151059</v>
      </c>
      <c r="Q383" s="47">
        <v>0.21509578153843001</v>
      </c>
      <c r="R383" s="47">
        <v>-1.6116299680500701E-3</v>
      </c>
      <c r="S383" s="47">
        <v>8.7395781152515006E-2</v>
      </c>
      <c r="T383" s="47"/>
      <c r="U383" s="52"/>
      <c r="W383" s="31"/>
      <c r="X383" s="28"/>
      <c r="Y383" s="28"/>
      <c r="Z383" s="28">
        <v>0.43057331556591499</v>
      </c>
      <c r="AA383" s="28">
        <v>-1.03361660764108</v>
      </c>
      <c r="AB383" s="28">
        <v>1.0269854047498801</v>
      </c>
      <c r="AC383" s="28">
        <v>-8.38369326509328E-3</v>
      </c>
      <c r="AD383" s="28">
        <v>0.43049168838046298</v>
      </c>
      <c r="AE383" s="28"/>
      <c r="AF383" s="33"/>
      <c r="AH383" s="28">
        <v>-1.03361660764108</v>
      </c>
      <c r="AI383" s="28">
        <v>1.0269854047498801</v>
      </c>
      <c r="AJ383" s="28">
        <v>-8.38369326509328E-3</v>
      </c>
      <c r="AK383" s="28">
        <v>0.43049168838046298</v>
      </c>
      <c r="AL383" s="28">
        <v>0.43057331556591499</v>
      </c>
      <c r="AN383">
        <f t="shared" si="127"/>
        <v>-10.3361660764108</v>
      </c>
      <c r="AO383">
        <f t="shared" si="128"/>
        <v>10.2698540474988</v>
      </c>
      <c r="AP383">
        <f t="shared" si="129"/>
        <v>-8.3836932650932797E-2</v>
      </c>
      <c r="AQ383">
        <f t="shared" si="130"/>
        <v>4.3049168838046299</v>
      </c>
      <c r="AR383">
        <f t="shared" si="131"/>
        <v>4.3057331556591496</v>
      </c>
      <c r="AT383" s="79">
        <v>-10.3361660764108</v>
      </c>
      <c r="AU383" s="79">
        <v>10.2698540474988</v>
      </c>
      <c r="AV383" s="79">
        <v>-8.3836932650932797E-2</v>
      </c>
      <c r="AW383" s="79">
        <v>4.3049168838046299</v>
      </c>
      <c r="AX383" s="79">
        <v>4.3057331556591496</v>
      </c>
    </row>
    <row r="384" spans="12:50" x14ac:dyDescent="0.3">
      <c r="L384" s="50"/>
      <c r="M384" s="47"/>
      <c r="N384" s="46"/>
      <c r="O384" s="46">
        <f>SQRT(O381*O381+O382*O382+O383*O383)</f>
        <v>0.15439200879566689</v>
      </c>
      <c r="P384" s="47"/>
      <c r="Q384" s="47"/>
      <c r="R384" s="47"/>
      <c r="S384" s="47"/>
      <c r="T384" s="47"/>
      <c r="U384" s="52"/>
      <c r="W384" s="31"/>
      <c r="X384" s="28"/>
      <c r="Y384" s="27"/>
      <c r="Z384" s="27">
        <f>SQRT(Z381*Z381+Z382*Z382+Z383*Z383)</f>
        <v>0.76443603183069342</v>
      </c>
      <c r="AA384" s="28"/>
      <c r="AB384" s="28"/>
      <c r="AC384" s="28"/>
      <c r="AD384" s="28"/>
      <c r="AE384" s="28"/>
      <c r="AF384" s="33"/>
      <c r="AT384" s="79"/>
      <c r="AU384" s="79"/>
      <c r="AV384" s="79"/>
      <c r="AW384" s="79"/>
      <c r="AX384" s="79"/>
    </row>
    <row r="385" spans="12:50" x14ac:dyDescent="0.3">
      <c r="L385" s="50"/>
      <c r="M385" s="47"/>
      <c r="N385" s="53" t="s">
        <v>31</v>
      </c>
      <c r="O385" s="47"/>
      <c r="P385" s="47"/>
      <c r="Q385" s="47"/>
      <c r="R385" s="47"/>
      <c r="S385" s="47"/>
      <c r="T385" s="47"/>
      <c r="U385" s="52"/>
      <c r="W385" s="31"/>
      <c r="X385" s="28"/>
      <c r="Y385" s="34" t="s">
        <v>31</v>
      </c>
      <c r="Z385" s="28"/>
      <c r="AA385" s="28"/>
      <c r="AB385" s="28"/>
      <c r="AC385" s="28"/>
      <c r="AD385" s="28"/>
      <c r="AE385" s="28"/>
      <c r="AF385" s="33"/>
      <c r="AG385" s="34" t="s">
        <v>31</v>
      </c>
      <c r="AT385" s="79"/>
      <c r="AU385" s="79"/>
      <c r="AV385" s="79"/>
      <c r="AW385" s="79"/>
      <c r="AX385" s="79"/>
    </row>
    <row r="386" spans="12:50" x14ac:dyDescent="0.3">
      <c r="L386" s="11"/>
      <c r="M386" s="8" t="s">
        <v>37</v>
      </c>
      <c r="N386" s="47"/>
      <c r="O386" s="47">
        <v>5.65598839809313E-2</v>
      </c>
      <c r="P386" s="47">
        <v>-0.143878355002903</v>
      </c>
      <c r="Q386" s="47">
        <v>0.144893476112118</v>
      </c>
      <c r="R386" s="47">
        <v>-5.8121284526059204E-3</v>
      </c>
      <c r="S386" s="47">
        <v>5.6260462482873502E-2</v>
      </c>
      <c r="T386" s="47"/>
      <c r="U386" s="52">
        <f>(O381-O386)/O381*100</f>
        <v>37.291859235010719</v>
      </c>
      <c r="W386" s="31"/>
      <c r="X386" s="28" t="s">
        <v>37</v>
      </c>
      <c r="Y386" s="28"/>
      <c r="Z386" s="28">
        <v>0.37851125962384802</v>
      </c>
      <c r="AA386" s="28">
        <v>-0.89310479549839705</v>
      </c>
      <c r="AB386" s="28">
        <v>0.79079936398469097</v>
      </c>
      <c r="AC386" s="28">
        <v>-0.107562243828908</v>
      </c>
      <c r="AD386" s="28">
        <v>0.362906513257233</v>
      </c>
      <c r="AE386" s="28"/>
      <c r="AF386" s="33">
        <f>(Z381-Z386)/Z381*100</f>
        <v>16.073303988813258</v>
      </c>
      <c r="AH386" s="28">
        <v>-0.89310479549839705</v>
      </c>
      <c r="AI386" s="28">
        <v>0.79079936398469097</v>
      </c>
      <c r="AJ386" s="28">
        <v>-0.107562243828908</v>
      </c>
      <c r="AK386" s="28">
        <v>0.362906513257233</v>
      </c>
      <c r="AL386" s="28">
        <v>0.37851125962384802</v>
      </c>
      <c r="AN386">
        <f t="shared" si="127"/>
        <v>-8.9310479549839705</v>
      </c>
      <c r="AO386">
        <f t="shared" si="128"/>
        <v>7.90799363984691</v>
      </c>
      <c r="AP386">
        <f t="shared" si="129"/>
        <v>-1.07562243828908</v>
      </c>
      <c r="AQ386">
        <f t="shared" si="130"/>
        <v>3.6290651325723298</v>
      </c>
      <c r="AR386">
        <f t="shared" si="131"/>
        <v>3.7851125962384802</v>
      </c>
      <c r="AT386" s="79">
        <v>-8.9310479549839705</v>
      </c>
      <c r="AU386" s="79">
        <v>7.90799363984691</v>
      </c>
      <c r="AV386" s="79">
        <v>-1.07562243828908</v>
      </c>
      <c r="AW386" s="79">
        <v>3.6290651325723298</v>
      </c>
      <c r="AX386" s="79">
        <v>3.7851125962384802</v>
      </c>
    </row>
    <row r="387" spans="12:50" x14ac:dyDescent="0.3">
      <c r="L387" s="11"/>
      <c r="M387" s="8"/>
      <c r="N387" s="47"/>
      <c r="O387" s="47">
        <v>4.6393196619922299E-2</v>
      </c>
      <c r="P387" s="47">
        <v>-0.118178202304649</v>
      </c>
      <c r="Q387" s="47">
        <v>9.7938356847411603E-2</v>
      </c>
      <c r="R387" s="47">
        <v>-9.2083728451717098E-3</v>
      </c>
      <c r="S387" s="47">
        <v>4.5470150232422499E-2</v>
      </c>
      <c r="T387" s="47"/>
      <c r="U387" s="52">
        <f t="shared" ref="U387:U389" si="132">(O382-O387)/O382*100</f>
        <v>48.327632830570771</v>
      </c>
      <c r="W387" s="31"/>
      <c r="X387" s="28"/>
      <c r="Y387" s="28"/>
      <c r="Z387" s="28">
        <v>0.25590190047176498</v>
      </c>
      <c r="AA387" s="28">
        <v>-0.64584718592280499</v>
      </c>
      <c r="AB387" s="28">
        <v>0.67526990701469503</v>
      </c>
      <c r="AC387" s="28">
        <v>-2.0578347415504399E-2</v>
      </c>
      <c r="AD387" s="28">
        <v>0.25507315476683901</v>
      </c>
      <c r="AE387" s="28"/>
      <c r="AF387" s="33">
        <f t="shared" ref="AF387:AF389" si="133">(Z382-Z387)/Z382*100</f>
        <v>42.133560618955521</v>
      </c>
      <c r="AH387" s="28">
        <v>-0.64584718592280499</v>
      </c>
      <c r="AI387" s="28">
        <v>0.67526990701469503</v>
      </c>
      <c r="AJ387" s="28">
        <v>-2.0578347415504399E-2</v>
      </c>
      <c r="AK387" s="28">
        <v>0.25507315476683901</v>
      </c>
      <c r="AL387" s="28">
        <v>0.25590190047176498</v>
      </c>
      <c r="AN387">
        <f t="shared" si="127"/>
        <v>-6.4584718592280499</v>
      </c>
      <c r="AO387">
        <f t="shared" si="128"/>
        <v>6.7526990701469503</v>
      </c>
      <c r="AP387">
        <f t="shared" si="129"/>
        <v>-0.205783474155044</v>
      </c>
      <c r="AQ387">
        <f t="shared" si="130"/>
        <v>2.5507315476683901</v>
      </c>
      <c r="AR387">
        <f t="shared" si="131"/>
        <v>2.5590190047176495</v>
      </c>
      <c r="AT387" s="79">
        <v>-6.4584718592280499</v>
      </c>
      <c r="AU387" s="79">
        <v>6.7526990701469503</v>
      </c>
      <c r="AV387" s="79">
        <v>-0.205783474155044</v>
      </c>
      <c r="AW387" s="79">
        <v>2.5507315476683901</v>
      </c>
      <c r="AX387" s="79">
        <v>2.5590190047176495</v>
      </c>
    </row>
    <row r="388" spans="12:50" x14ac:dyDescent="0.3">
      <c r="L388" s="11"/>
      <c r="M388" s="8"/>
      <c r="N388" s="47"/>
      <c r="O388" s="47">
        <v>4.6705981876446902E-2</v>
      </c>
      <c r="P388" s="47">
        <v>-0.12800632405496201</v>
      </c>
      <c r="Q388" s="47">
        <v>6.0936495548336599E-2</v>
      </c>
      <c r="R388" s="47">
        <v>-2.8940288517495898E-2</v>
      </c>
      <c r="S388" s="47">
        <v>3.6659356835153097E-2</v>
      </c>
      <c r="T388" s="47"/>
      <c r="U388" s="52">
        <f t="shared" si="132"/>
        <v>46.567166087750984</v>
      </c>
      <c r="W388" s="31"/>
      <c r="X388" s="28"/>
      <c r="Y388" s="28"/>
      <c r="Z388" s="28">
        <v>0.30550498030925299</v>
      </c>
      <c r="AA388" s="28">
        <v>-0.75500038054722596</v>
      </c>
      <c r="AB388" s="28">
        <v>0.22758331451806399</v>
      </c>
      <c r="AC388" s="28">
        <v>-0.24037149281376899</v>
      </c>
      <c r="AD388" s="28">
        <v>0.18855990675707601</v>
      </c>
      <c r="AE388" s="28"/>
      <c r="AF388" s="33">
        <f t="shared" si="133"/>
        <v>29.046931320460732</v>
      </c>
      <c r="AH388" s="28">
        <v>-0.75500038054722596</v>
      </c>
      <c r="AI388" s="28">
        <v>0.22758331451806399</v>
      </c>
      <c r="AJ388" s="28">
        <v>-0.24037149281376899</v>
      </c>
      <c r="AK388" s="28">
        <v>0.18855990675707601</v>
      </c>
      <c r="AL388" s="28">
        <v>0.30550498030925299</v>
      </c>
      <c r="AN388">
        <f t="shared" si="127"/>
        <v>-7.5500038054722598</v>
      </c>
      <c r="AO388">
        <f t="shared" si="128"/>
        <v>2.2758331451806399</v>
      </c>
      <c r="AP388">
        <f t="shared" si="129"/>
        <v>-2.4037149281376897</v>
      </c>
      <c r="AQ388">
        <f t="shared" si="130"/>
        <v>1.8855990675707601</v>
      </c>
      <c r="AR388">
        <f t="shared" si="131"/>
        <v>3.0550498030925297</v>
      </c>
      <c r="AT388" s="79">
        <v>-7.5500038054722598</v>
      </c>
      <c r="AU388" s="79">
        <v>2.2758331451806399</v>
      </c>
      <c r="AV388" s="79">
        <v>-2.4037149281376897</v>
      </c>
      <c r="AW388" s="79">
        <v>1.8855990675707601</v>
      </c>
      <c r="AX388" s="79">
        <v>3.0550498030925297</v>
      </c>
    </row>
    <row r="389" spans="12:50" ht="14.5" thickBot="1" x14ac:dyDescent="0.35">
      <c r="L389" s="14"/>
      <c r="M389" s="15"/>
      <c r="N389" s="56"/>
      <c r="O389" s="57">
        <f>SQRT(O386*O386+O387*O387+O388*O388)</f>
        <v>8.6791692641601165E-2</v>
      </c>
      <c r="P389" s="56"/>
      <c r="Q389" s="56"/>
      <c r="R389" s="56"/>
      <c r="S389" s="56"/>
      <c r="T389" s="56"/>
      <c r="U389" s="58">
        <f t="shared" si="132"/>
        <v>43.784854333706278</v>
      </c>
      <c r="W389" s="36"/>
      <c r="X389" s="37"/>
      <c r="Y389" s="37"/>
      <c r="Z389" s="38">
        <f>SQRT(Z386*Z386+Z387*Z387+Z388*Z388)</f>
        <v>0.54962700927160613</v>
      </c>
      <c r="AA389" s="37"/>
      <c r="AB389" s="37"/>
      <c r="AC389" s="37"/>
      <c r="AD389" s="37"/>
      <c r="AE389" s="37"/>
      <c r="AF389" s="39">
        <f t="shared" si="133"/>
        <v>28.100326726443868</v>
      </c>
    </row>
    <row r="390" spans="12:50" ht="14.5" thickBot="1" x14ac:dyDescent="0.35"/>
    <row r="391" spans="12:50" x14ac:dyDescent="0.3">
      <c r="L391" s="40" t="s">
        <v>22</v>
      </c>
      <c r="M391" s="43">
        <v>1000</v>
      </c>
      <c r="N391" s="42" t="s">
        <v>28</v>
      </c>
      <c r="O391" s="42" t="s">
        <v>9</v>
      </c>
      <c r="P391" s="42" t="s">
        <v>13</v>
      </c>
      <c r="Q391" s="42" t="s">
        <v>12</v>
      </c>
      <c r="R391" s="42" t="s">
        <v>11</v>
      </c>
      <c r="S391" s="42" t="s">
        <v>10</v>
      </c>
      <c r="T391" s="43"/>
      <c r="U391" s="44"/>
      <c r="W391" s="40" t="s">
        <v>22</v>
      </c>
      <c r="X391" s="43">
        <v>1000</v>
      </c>
      <c r="Y391" s="42" t="s">
        <v>28</v>
      </c>
      <c r="Z391" s="42" t="s">
        <v>9</v>
      </c>
      <c r="AA391" s="42" t="s">
        <v>13</v>
      </c>
      <c r="AB391" s="42" t="s">
        <v>12</v>
      </c>
      <c r="AC391" s="42" t="s">
        <v>11</v>
      </c>
      <c r="AD391" s="42" t="s">
        <v>10</v>
      </c>
      <c r="AE391" s="43"/>
      <c r="AF391" s="44"/>
    </row>
    <row r="392" spans="12:50" x14ac:dyDescent="0.3">
      <c r="L392" s="45" t="s">
        <v>8</v>
      </c>
      <c r="M392" s="46">
        <v>19</v>
      </c>
      <c r="N392" s="47" t="s">
        <v>33</v>
      </c>
      <c r="O392" s="47">
        <v>9.8199600305833804E-3</v>
      </c>
      <c r="P392" s="47">
        <v>-2.6825222531987099E-2</v>
      </c>
      <c r="Q392" s="48">
        <v>2.4840647902650202E-2</v>
      </c>
      <c r="R392" s="47">
        <v>1.28707814115474E-4</v>
      </c>
      <c r="S392" s="47">
        <v>9.8191165234373708E-3</v>
      </c>
      <c r="T392" s="47"/>
      <c r="U392" s="49"/>
      <c r="W392" s="45" t="s">
        <v>8</v>
      </c>
      <c r="X392" s="46">
        <v>19</v>
      </c>
      <c r="Y392" s="47" t="s">
        <v>33</v>
      </c>
      <c r="Z392" s="47">
        <v>4.8856842287964497E-2</v>
      </c>
      <c r="AA392" s="47">
        <v>-0.13292042455606301</v>
      </c>
      <c r="AB392" s="48">
        <v>0.123155088941116</v>
      </c>
      <c r="AC392" s="48">
        <v>6.2299916948113697E-4</v>
      </c>
      <c r="AD392" s="47">
        <v>4.8852870032228997E-2</v>
      </c>
      <c r="AE392" s="47"/>
      <c r="AF392" s="49"/>
    </row>
    <row r="393" spans="12:50" x14ac:dyDescent="0.3">
      <c r="L393" s="45" t="s">
        <v>6</v>
      </c>
      <c r="M393" s="46">
        <v>1E-4</v>
      </c>
      <c r="N393" s="47"/>
      <c r="O393" s="47">
        <v>9.9370191340267498E-3</v>
      </c>
      <c r="P393" s="47">
        <v>-2.48994822339682E-2</v>
      </c>
      <c r="Q393" s="47">
        <v>3.4785479029012897E-2</v>
      </c>
      <c r="R393" s="47">
        <v>9.7474864018083998E-4</v>
      </c>
      <c r="S393" s="47">
        <v>9.8890957300695297E-3</v>
      </c>
      <c r="T393" s="47"/>
      <c r="U393" s="49"/>
      <c r="W393" s="45" t="s">
        <v>6</v>
      </c>
      <c r="X393" s="46">
        <v>1E-3</v>
      </c>
      <c r="Y393" s="47"/>
      <c r="Z393" s="47">
        <v>4.9377469974102299E-2</v>
      </c>
      <c r="AA393" s="47">
        <v>-0.123531960252951</v>
      </c>
      <c r="AB393" s="47">
        <v>0.17138451699701501</v>
      </c>
      <c r="AC393" s="47">
        <v>4.8183753201473997E-3</v>
      </c>
      <c r="AD393" s="47">
        <v>4.91418131565938E-2</v>
      </c>
      <c r="AE393" s="47"/>
      <c r="AF393" s="49"/>
    </row>
    <row r="394" spans="12:50" x14ac:dyDescent="0.3">
      <c r="L394" s="45" t="s">
        <v>7</v>
      </c>
      <c r="M394" s="46">
        <v>0.01</v>
      </c>
      <c r="N394" s="47"/>
      <c r="O394" s="47">
        <v>9.8514832520096903E-3</v>
      </c>
      <c r="P394" s="47">
        <v>-3.0302034329882401E-2</v>
      </c>
      <c r="Q394" s="47">
        <v>2.3643021501565501E-2</v>
      </c>
      <c r="R394" s="48">
        <v>-4.8494992439160101E-4</v>
      </c>
      <c r="S394" s="47">
        <v>9.8395399199078405E-3</v>
      </c>
      <c r="T394" s="47"/>
      <c r="U394" s="49"/>
      <c r="W394" s="45" t="s">
        <v>7</v>
      </c>
      <c r="X394" s="46">
        <v>0.05</v>
      </c>
      <c r="Y394" s="47"/>
      <c r="Z394" s="47">
        <v>4.8993361661212501E-2</v>
      </c>
      <c r="AA394" s="47">
        <v>-0.149299279157521</v>
      </c>
      <c r="AB394" s="47">
        <v>0.117354619339017</v>
      </c>
      <c r="AC394" s="48">
        <v>-2.4041736019676701E-3</v>
      </c>
      <c r="AD394" s="47">
        <v>4.89343380067409E-2</v>
      </c>
      <c r="AE394" s="47"/>
      <c r="AF394" s="49"/>
    </row>
    <row r="395" spans="12:50" ht="14.5" x14ac:dyDescent="0.3">
      <c r="L395" s="50"/>
      <c r="M395" s="47"/>
      <c r="N395" s="46"/>
      <c r="O395" s="46">
        <f>SQRT(O392*O392+O393*O393+O394*O394)</f>
        <v>1.7094668365806229E-2</v>
      </c>
      <c r="P395" s="46"/>
      <c r="Q395" s="46"/>
      <c r="R395" s="47"/>
      <c r="S395" s="47"/>
      <c r="T395" s="47"/>
      <c r="U395" s="123" t="s">
        <v>20</v>
      </c>
      <c r="W395" s="50"/>
      <c r="X395" s="47"/>
      <c r="Y395" s="46"/>
      <c r="Z395" s="46">
        <f>SQRT(Z392*Z392+Z393*Z393+Z394*Z394)</f>
        <v>8.5002794461480957E-2</v>
      </c>
      <c r="AA395" s="46"/>
      <c r="AB395" s="46"/>
      <c r="AC395" s="47"/>
      <c r="AD395" s="47"/>
      <c r="AE395" s="47"/>
      <c r="AF395" s="123" t="s">
        <v>20</v>
      </c>
    </row>
    <row r="396" spans="12:50" x14ac:dyDescent="0.3">
      <c r="L396" s="50"/>
      <c r="M396" s="47"/>
      <c r="N396" s="53" t="s">
        <v>29</v>
      </c>
      <c r="O396" s="53"/>
      <c r="P396" s="53"/>
      <c r="Q396" s="53"/>
      <c r="R396" s="53"/>
      <c r="S396" s="53"/>
      <c r="T396" s="47"/>
      <c r="U396" s="54" t="s">
        <v>1</v>
      </c>
      <c r="W396" s="50"/>
      <c r="X396" s="47"/>
      <c r="Y396" s="53" t="s">
        <v>29</v>
      </c>
      <c r="Z396" s="53"/>
      <c r="AA396" s="53"/>
      <c r="AB396" s="53"/>
      <c r="AC396" s="53"/>
      <c r="AD396" s="53"/>
      <c r="AE396" s="47"/>
      <c r="AF396" s="54" t="s">
        <v>1</v>
      </c>
    </row>
    <row r="397" spans="12:50" x14ac:dyDescent="0.3">
      <c r="L397" s="50"/>
      <c r="M397" s="47"/>
      <c r="N397" s="47" t="s">
        <v>34</v>
      </c>
      <c r="O397" s="47">
        <v>6.1889422558412599E-3</v>
      </c>
      <c r="P397" s="47">
        <v>-1.47130234974206E-2</v>
      </c>
      <c r="Q397" s="48">
        <v>1.97103542095113E-2</v>
      </c>
      <c r="R397" s="47">
        <v>1.02810331771353E-4</v>
      </c>
      <c r="S397" s="47">
        <v>6.1880882574360998E-3</v>
      </c>
      <c r="T397" s="47"/>
      <c r="U397" s="52">
        <f>(O392-O397)/O392*100</f>
        <v>36.975891586459035</v>
      </c>
      <c r="W397" s="50"/>
      <c r="X397" s="47"/>
      <c r="Y397" s="47" t="s">
        <v>34</v>
      </c>
      <c r="Z397" s="47">
        <v>3.11592491375744E-2</v>
      </c>
      <c r="AA397" s="47">
        <v>-7.3725711253484996E-2</v>
      </c>
      <c r="AB397" s="48">
        <v>9.7653910611479197E-2</v>
      </c>
      <c r="AC397" s="48">
        <v>1.01196563165076E-3</v>
      </c>
      <c r="AD397" s="47">
        <v>3.1142811889387698E-2</v>
      </c>
      <c r="AE397" s="47"/>
      <c r="AF397" s="52">
        <f>(Z392-Z397)/Z392*100</f>
        <v>36.223366721245839</v>
      </c>
    </row>
    <row r="398" spans="12:50" x14ac:dyDescent="0.3">
      <c r="L398" s="50"/>
      <c r="M398" s="47"/>
      <c r="N398" s="47"/>
      <c r="O398" s="47">
        <v>7.0179177224145798E-3</v>
      </c>
      <c r="P398" s="47">
        <v>-1.56850861766798E-2</v>
      </c>
      <c r="Q398" s="48">
        <v>1.8420279683232399E-2</v>
      </c>
      <c r="R398" s="47">
        <v>1.18137535596048E-3</v>
      </c>
      <c r="S398" s="47">
        <v>6.9177685294399601E-3</v>
      </c>
      <c r="T398" s="47"/>
      <c r="U398" s="52">
        <f t="shared" ref="U398:U400" si="134">(O393-O398)/O393*100</f>
        <v>29.376026877280161</v>
      </c>
      <c r="W398" s="50"/>
      <c r="X398" s="47"/>
      <c r="Y398" s="47"/>
      <c r="Z398" s="47">
        <v>3.4578037718297802E-2</v>
      </c>
      <c r="AA398" s="47">
        <v>-7.4878582796383195E-2</v>
      </c>
      <c r="AB398" s="48">
        <v>8.9696887271389206E-2</v>
      </c>
      <c r="AC398" s="47">
        <v>5.8666031216573896E-3</v>
      </c>
      <c r="AD398" s="47">
        <v>3.4076731948075402E-2</v>
      </c>
      <c r="AE398" s="47"/>
      <c r="AF398" s="52">
        <f t="shared" ref="AF398:AF400" si="135">(Z393-Z398)/Z393*100</f>
        <v>29.972034337860094</v>
      </c>
    </row>
    <row r="399" spans="12:50" x14ac:dyDescent="0.3">
      <c r="L399" s="50"/>
      <c r="M399" s="47"/>
      <c r="N399" s="47"/>
      <c r="O399" s="47">
        <v>6.0154504798642502E-3</v>
      </c>
      <c r="P399" s="47">
        <v>-1.8687788611029099E-2</v>
      </c>
      <c r="Q399" s="48">
        <v>1.4124406083649E-2</v>
      </c>
      <c r="R399" s="47">
        <v>-5.4116361231107001E-4</v>
      </c>
      <c r="S399" s="47">
        <v>5.9910588730548702E-3</v>
      </c>
      <c r="T399" s="47"/>
      <c r="U399" s="52">
        <f t="shared" si="134"/>
        <v>38.938631615324468</v>
      </c>
      <c r="W399" s="50"/>
      <c r="X399" s="47"/>
      <c r="Y399" s="47"/>
      <c r="Z399" s="47">
        <v>2.9855214897130899E-2</v>
      </c>
      <c r="AA399" s="47">
        <v>-9.1414790795682793E-2</v>
      </c>
      <c r="AB399" s="48">
        <v>6.9232246458531405E-2</v>
      </c>
      <c r="AC399" s="47">
        <v>-2.7672731136529501E-3</v>
      </c>
      <c r="AD399" s="47">
        <v>2.9726689288723698E-2</v>
      </c>
      <c r="AE399" s="47"/>
      <c r="AF399" s="52">
        <f t="shared" si="135"/>
        <v>39.062734450477727</v>
      </c>
    </row>
    <row r="400" spans="12:50" x14ac:dyDescent="0.3">
      <c r="L400" s="50"/>
      <c r="M400" s="47"/>
      <c r="N400" s="53"/>
      <c r="O400" s="46">
        <f>SQRT(O397*O397+O398*O398+O399*O399)</f>
        <v>1.1123840158884754E-2</v>
      </c>
      <c r="P400" s="47"/>
      <c r="Q400" s="47"/>
      <c r="R400" s="47"/>
      <c r="S400" s="47"/>
      <c r="T400" s="47"/>
      <c r="U400" s="52">
        <f t="shared" si="134"/>
        <v>34.92801427411532</v>
      </c>
      <c r="W400" s="50"/>
      <c r="X400" s="47"/>
      <c r="Y400" s="53"/>
      <c r="Z400" s="46">
        <f>SQRT(Z397*Z397+Z398*Z398+Z399*Z399)</f>
        <v>5.5298041157163275E-2</v>
      </c>
      <c r="AA400" s="47"/>
      <c r="AB400" s="47"/>
      <c r="AC400" s="47"/>
      <c r="AD400" s="47"/>
      <c r="AE400" s="47"/>
      <c r="AF400" s="52">
        <f t="shared" si="135"/>
        <v>34.945619720512134</v>
      </c>
    </row>
    <row r="401" spans="12:32" x14ac:dyDescent="0.3">
      <c r="L401" s="50"/>
      <c r="M401" s="47"/>
      <c r="N401" s="53" t="s">
        <v>32</v>
      </c>
      <c r="O401" s="53"/>
      <c r="P401" s="53"/>
      <c r="Q401" s="53"/>
      <c r="R401" s="53"/>
      <c r="S401" s="53"/>
      <c r="T401" s="47"/>
      <c r="U401" s="54" t="s">
        <v>1</v>
      </c>
      <c r="W401" s="50"/>
      <c r="X401" s="47"/>
      <c r="Y401" s="53" t="s">
        <v>32</v>
      </c>
      <c r="Z401" s="53"/>
      <c r="AA401" s="53"/>
      <c r="AB401" s="53"/>
      <c r="AC401" s="53"/>
      <c r="AD401" s="53"/>
      <c r="AE401" s="47"/>
      <c r="AF401" s="54" t="s">
        <v>1</v>
      </c>
    </row>
    <row r="402" spans="12:32" x14ac:dyDescent="0.3">
      <c r="L402" s="50"/>
      <c r="M402" s="47"/>
      <c r="N402" s="47" t="s">
        <v>35</v>
      </c>
      <c r="O402" s="47">
        <v>9.8220053664996899E-3</v>
      </c>
      <c r="P402" s="47">
        <v>-2.6835412856093099E-2</v>
      </c>
      <c r="Q402" s="48">
        <v>2.4849499043298001E-2</v>
      </c>
      <c r="R402" s="47">
        <v>1.2888159858971701E-4</v>
      </c>
      <c r="S402" s="47">
        <v>9.8211597560111802E-3</v>
      </c>
      <c r="T402" s="47"/>
      <c r="U402" s="52">
        <f>-(O397-O402)/O402*100</f>
        <v>36.989015736540573</v>
      </c>
      <c r="W402" s="50"/>
      <c r="X402" s="47"/>
      <c r="Y402" s="47" t="s">
        <v>35</v>
      </c>
      <c r="Z402" s="47">
        <v>4.9110026832498398E-2</v>
      </c>
      <c r="AA402" s="47">
        <v>-0.134177064280465</v>
      </c>
      <c r="AB402" s="48">
        <v>0.12424749521649001</v>
      </c>
      <c r="AC402" s="48">
        <v>6.4440799294858701E-4</v>
      </c>
      <c r="AD402" s="47">
        <v>4.9105798780055901E-2</v>
      </c>
      <c r="AE402" s="47"/>
      <c r="AF402" s="52">
        <f>-(Z397-Z402)/Z402*100</f>
        <v>36.552164298646098</v>
      </c>
    </row>
    <row r="403" spans="12:32" x14ac:dyDescent="0.3">
      <c r="L403" s="50"/>
      <c r="M403" s="47"/>
      <c r="N403" s="47"/>
      <c r="O403" s="47">
        <v>9.9396212811704993E-3</v>
      </c>
      <c r="P403" s="47">
        <v>-2.4907626215012101E-2</v>
      </c>
      <c r="Q403" s="48">
        <v>3.4807163890125198E-2</v>
      </c>
      <c r="R403" s="47">
        <v>9.75218539622855E-4</v>
      </c>
      <c r="S403" s="47">
        <v>9.8916641680292204E-3</v>
      </c>
      <c r="T403" s="47"/>
      <c r="U403" s="52">
        <f t="shared" ref="U403:U405" si="136">-(O398-O403)/O403*100</f>
        <v>29.394515908677128</v>
      </c>
      <c r="W403" s="50"/>
      <c r="X403" s="47"/>
      <c r="Y403" s="47"/>
      <c r="Z403" s="47">
        <v>4.9698106405852503E-2</v>
      </c>
      <c r="AA403" s="47">
        <v>-0.124538131075061</v>
      </c>
      <c r="AB403" s="48">
        <v>0.17403581945062599</v>
      </c>
      <c r="AC403" s="47">
        <v>4.8760926981142802E-3</v>
      </c>
      <c r="AD403" s="47">
        <v>4.9458320840146099E-2</v>
      </c>
      <c r="AE403" s="47"/>
      <c r="AF403" s="52">
        <f t="shared" ref="AF403:AF405" si="137">-(Z398-Z403)/Z403*100</f>
        <v>30.423832578406135</v>
      </c>
    </row>
    <row r="404" spans="12:32" x14ac:dyDescent="0.3">
      <c r="L404" s="50"/>
      <c r="M404" s="47"/>
      <c r="N404" s="47"/>
      <c r="O404" s="47">
        <v>9.8537107217939596E-3</v>
      </c>
      <c r="P404" s="47">
        <v>-3.0320887282995299E-2</v>
      </c>
      <c r="Q404" s="48">
        <v>2.3650274633125499E-2</v>
      </c>
      <c r="R404" s="48">
        <v>-4.8512508826985197E-4</v>
      </c>
      <c r="S404" s="47">
        <v>9.8417614601009496E-3</v>
      </c>
      <c r="T404" s="47"/>
      <c r="U404" s="52">
        <f t="shared" si="136"/>
        <v>38.952434776073055</v>
      </c>
      <c r="W404" s="50"/>
      <c r="X404" s="47"/>
      <c r="Y404" s="47"/>
      <c r="Z404" s="47">
        <v>4.9268553608969798E-2</v>
      </c>
      <c r="AA404" s="47">
        <v>-0.15160443641497701</v>
      </c>
      <c r="AB404" s="48">
        <v>0.118251373165628</v>
      </c>
      <c r="AC404" s="48">
        <v>-2.4256254413492599E-3</v>
      </c>
      <c r="AD404" s="47">
        <v>4.9208807300504698E-2</v>
      </c>
      <c r="AE404" s="47"/>
      <c r="AF404" s="52">
        <f t="shared" si="137"/>
        <v>39.403102567038864</v>
      </c>
    </row>
    <row r="405" spans="12:32" x14ac:dyDescent="0.3">
      <c r="L405" s="50"/>
      <c r="M405" s="47"/>
      <c r="N405" s="53"/>
      <c r="O405" s="46">
        <f>SQRT(O402*O402+O403*O403+O404*O404)</f>
        <v>1.7098639583938934E-2</v>
      </c>
      <c r="P405" s="47"/>
      <c r="Q405" s="47"/>
      <c r="R405" s="47"/>
      <c r="S405" s="47"/>
      <c r="T405" s="47"/>
      <c r="U405" s="52">
        <f t="shared" si="136"/>
        <v>34.943127467675374</v>
      </c>
      <c r="W405" s="50"/>
      <c r="X405" s="47"/>
      <c r="Y405" s="53"/>
      <c r="Z405" s="46">
        <f>SQRT(Z402*Z402+Z403*Z403+Z404*Z404)</f>
        <v>8.5493197919694647E-2</v>
      </c>
      <c r="AA405" s="47"/>
      <c r="AB405" s="47"/>
      <c r="AC405" s="47"/>
      <c r="AD405" s="47"/>
      <c r="AE405" s="47"/>
      <c r="AF405" s="52">
        <f t="shared" si="137"/>
        <v>35.31878266022315</v>
      </c>
    </row>
    <row r="406" spans="12:32" x14ac:dyDescent="0.3">
      <c r="L406" s="50"/>
      <c r="M406" s="47"/>
      <c r="N406" s="53" t="s">
        <v>30</v>
      </c>
      <c r="O406" s="47"/>
      <c r="P406" s="47"/>
      <c r="Q406" s="47"/>
      <c r="R406" s="47"/>
      <c r="S406" s="47"/>
      <c r="T406" s="47"/>
      <c r="U406" s="49"/>
      <c r="W406" s="50"/>
      <c r="X406" s="47"/>
      <c r="Y406" s="53" t="s">
        <v>30</v>
      </c>
      <c r="Z406" s="47"/>
      <c r="AA406" s="47"/>
      <c r="AB406" s="47"/>
      <c r="AC406" s="47"/>
      <c r="AD406" s="47"/>
      <c r="AE406" s="47"/>
      <c r="AF406" s="49"/>
    </row>
    <row r="407" spans="12:32" x14ac:dyDescent="0.3">
      <c r="L407" s="50"/>
      <c r="M407" s="47" t="s">
        <v>36</v>
      </c>
      <c r="N407" s="47"/>
      <c r="O407" s="47">
        <v>8.9877336875538102E-2</v>
      </c>
      <c r="P407" s="47">
        <v>-0.20658971891310901</v>
      </c>
      <c r="Q407" s="48">
        <v>0.220141532628673</v>
      </c>
      <c r="R407" s="47">
        <v>3.5067294849910101E-3</v>
      </c>
      <c r="S407" s="47">
        <v>8.9808900072086695E-2</v>
      </c>
      <c r="T407" s="47"/>
      <c r="U407" s="52"/>
      <c r="W407" s="50"/>
      <c r="X407" s="47" t="s">
        <v>36</v>
      </c>
      <c r="Y407" s="47"/>
      <c r="Z407" s="47">
        <v>0.44785409817246902</v>
      </c>
      <c r="AA407" s="47">
        <v>-1.00241353940055</v>
      </c>
      <c r="AB407" s="48">
        <v>1.05045298344064</v>
      </c>
      <c r="AC407" s="47">
        <v>3.97745560595444E-2</v>
      </c>
      <c r="AD407" s="47">
        <v>0.44608438432671199</v>
      </c>
      <c r="AE407" s="47"/>
      <c r="AF407" s="52"/>
    </row>
    <row r="408" spans="12:32" x14ac:dyDescent="0.3">
      <c r="L408" s="50"/>
      <c r="M408" s="47"/>
      <c r="N408" s="47"/>
      <c r="O408" s="47">
        <v>8.4122709396680595E-2</v>
      </c>
      <c r="P408" s="47">
        <v>-0.20876270515772899</v>
      </c>
      <c r="Q408" s="48">
        <v>0.226795159767441</v>
      </c>
      <c r="R408" s="47">
        <v>7.7960820117304902E-4</v>
      </c>
      <c r="S408" s="47">
        <v>8.4119096805012297E-2</v>
      </c>
      <c r="T408" s="47"/>
      <c r="U408" s="52"/>
      <c r="W408" s="50"/>
      <c r="X408" s="47"/>
      <c r="Y408" s="47"/>
      <c r="Z408" s="47">
        <v>0.41489013514447698</v>
      </c>
      <c r="AA408" s="47">
        <v>-1.06719214547996</v>
      </c>
      <c r="AB408" s="48">
        <v>1.0953115657143799</v>
      </c>
      <c r="AC408" s="47">
        <v>8.5132133774497108E-3</v>
      </c>
      <c r="AD408" s="47">
        <v>0.41480278378790097</v>
      </c>
      <c r="AE408" s="47"/>
      <c r="AF408" s="52"/>
    </row>
    <row r="409" spans="12:32" x14ac:dyDescent="0.3">
      <c r="L409" s="50"/>
      <c r="M409" s="47"/>
      <c r="N409" s="47"/>
      <c r="O409" s="47">
        <v>8.3782418156471306E-2</v>
      </c>
      <c r="P409" s="47">
        <v>-0.18553725596423701</v>
      </c>
      <c r="Q409" s="47">
        <v>0.20873269992437399</v>
      </c>
      <c r="R409" s="47">
        <v>-1.6442854156798999E-3</v>
      </c>
      <c r="S409" s="47">
        <v>8.3766281507642398E-2</v>
      </c>
      <c r="T409" s="47"/>
      <c r="U409" s="52"/>
      <c r="W409" s="50"/>
      <c r="X409" s="47"/>
      <c r="Y409" s="47"/>
      <c r="Z409" s="47">
        <v>0.41315021948675401</v>
      </c>
      <c r="AA409" s="47">
        <v>-0.96383432251329504</v>
      </c>
      <c r="AB409" s="47">
        <v>0.99255532288210002</v>
      </c>
      <c r="AC409" s="47">
        <v>-8.9483591707695993E-3</v>
      </c>
      <c r="AD409" s="47">
        <v>0.41305330252898798</v>
      </c>
      <c r="AE409" s="47"/>
      <c r="AF409" s="52"/>
    </row>
    <row r="410" spans="12:32" x14ac:dyDescent="0.3">
      <c r="L410" s="50"/>
      <c r="M410" s="47"/>
      <c r="N410" s="46"/>
      <c r="O410" s="46">
        <f>SQRT(O407*O407+O408*O408+O409*O409)</f>
        <v>0.14890956823597049</v>
      </c>
      <c r="P410" s="47"/>
      <c r="Q410" s="47"/>
      <c r="R410" s="47"/>
      <c r="S410" s="47"/>
      <c r="T410" s="47"/>
      <c r="U410" s="52"/>
      <c r="W410" s="50"/>
      <c r="X410" s="47"/>
      <c r="Y410" s="46"/>
      <c r="Z410" s="46">
        <f>SQRT(Z407*Z407+Z408*Z408+Z409*Z409)</f>
        <v>0.7371568498983313</v>
      </c>
      <c r="AA410" s="47"/>
      <c r="AB410" s="47"/>
      <c r="AC410" s="47"/>
      <c r="AD410" s="47"/>
      <c r="AE410" s="47"/>
      <c r="AF410" s="52"/>
    </row>
    <row r="411" spans="12:32" x14ac:dyDescent="0.3">
      <c r="L411" s="50"/>
      <c r="M411" s="47"/>
      <c r="N411" s="53" t="s">
        <v>31</v>
      </c>
      <c r="O411" s="47"/>
      <c r="P411" s="47"/>
      <c r="Q411" s="47"/>
      <c r="R411" s="47"/>
      <c r="S411" s="47"/>
      <c r="T411" s="47"/>
      <c r="U411" s="52"/>
      <c r="W411" s="50"/>
      <c r="X411" s="47"/>
      <c r="Y411" s="53" t="s">
        <v>31</v>
      </c>
      <c r="Z411" s="47"/>
      <c r="AA411" s="47"/>
      <c r="AB411" s="47"/>
      <c r="AC411" s="47"/>
      <c r="AD411" s="47"/>
      <c r="AE411" s="47"/>
      <c r="AF411" s="52"/>
    </row>
    <row r="412" spans="12:32" x14ac:dyDescent="0.3">
      <c r="L412" s="11"/>
      <c r="M412" s="8" t="s">
        <v>37</v>
      </c>
      <c r="N412" s="47"/>
      <c r="O412" s="47">
        <v>5.3584299533541602E-2</v>
      </c>
      <c r="P412" s="47">
        <v>-0.11663729582162601</v>
      </c>
      <c r="Q412" s="47">
        <v>0.135159901832103</v>
      </c>
      <c r="R412" s="47">
        <v>-6.4801224823055796E-3</v>
      </c>
      <c r="S412" s="47">
        <v>5.3191025268503903E-2</v>
      </c>
      <c r="T412" s="47"/>
      <c r="U412" s="52">
        <f>(O407-O412)/O407*100</f>
        <v>40.380632764247352</v>
      </c>
      <c r="W412" s="11"/>
      <c r="X412" s="8" t="s">
        <v>37</v>
      </c>
      <c r="Y412" s="47"/>
      <c r="Z412" s="47">
        <v>0.365829193466506</v>
      </c>
      <c r="AA412" s="47">
        <v>-0.79824637421697098</v>
      </c>
      <c r="AB412" s="47">
        <v>0.74181098332912998</v>
      </c>
      <c r="AC412" s="47">
        <v>-0.11256606861992</v>
      </c>
      <c r="AD412" s="47">
        <v>0.34808027664291702</v>
      </c>
      <c r="AE412" s="47"/>
      <c r="AF412" s="52">
        <f>(Z407-Z412)/Z407*100</f>
        <v>18.315095259969052</v>
      </c>
    </row>
    <row r="413" spans="12:32" x14ac:dyDescent="0.3">
      <c r="L413" s="11"/>
      <c r="M413" s="8"/>
      <c r="N413" s="47"/>
      <c r="O413" s="47">
        <v>4.4659642938971199E-2</v>
      </c>
      <c r="P413" s="47">
        <v>-0.115952880228164</v>
      </c>
      <c r="Q413" s="47">
        <v>0.102064142493486</v>
      </c>
      <c r="R413" s="47">
        <v>-9.2674536209188304E-3</v>
      </c>
      <c r="S413" s="47">
        <v>4.3687504058031498E-2</v>
      </c>
      <c r="T413" s="47"/>
      <c r="U413" s="52">
        <f t="shared" ref="U413:U415" si="138">(O408-O413)/O408*100</f>
        <v>46.91131175010225</v>
      </c>
      <c r="W413" s="11"/>
      <c r="X413" s="8"/>
      <c r="Y413" s="47"/>
      <c r="Z413" s="47">
        <v>0.246558189091587</v>
      </c>
      <c r="AA413" s="47">
        <v>-0.64200265254448297</v>
      </c>
      <c r="AB413" s="47">
        <v>0.702943107256921</v>
      </c>
      <c r="AC413" s="47">
        <v>-2.1233445397989902E-2</v>
      </c>
      <c r="AD413" s="47">
        <v>0.245642181647724</v>
      </c>
      <c r="AE413" s="47"/>
      <c r="AF413" s="52">
        <f t="shared" ref="AF413:AF415" si="139">(Z408-Z413)/Z408*100</f>
        <v>40.572655696976703</v>
      </c>
    </row>
    <row r="414" spans="12:32" x14ac:dyDescent="0.3">
      <c r="L414" s="11"/>
      <c r="M414" s="8"/>
      <c r="N414" s="47"/>
      <c r="O414" s="47">
        <v>4.5006348466095497E-2</v>
      </c>
      <c r="P414" s="47">
        <v>-0.12778360667402699</v>
      </c>
      <c r="Q414" s="47">
        <v>4.5587397979322597E-2</v>
      </c>
      <c r="R414" s="47">
        <v>-2.9073823830176398E-2</v>
      </c>
      <c r="S414" s="47">
        <v>3.4355264081993103E-2</v>
      </c>
      <c r="T414" s="47"/>
      <c r="U414" s="52">
        <f t="shared" si="138"/>
        <v>46.281869804662314</v>
      </c>
      <c r="W414" s="11"/>
      <c r="X414" s="8"/>
      <c r="Y414" s="47"/>
      <c r="Z414" s="47">
        <v>0.29871510892304698</v>
      </c>
      <c r="AA414" s="47">
        <v>-0.77225967971187703</v>
      </c>
      <c r="AB414" s="47">
        <v>0.115228146302618</v>
      </c>
      <c r="AC414" s="47">
        <v>-0.24075827015071399</v>
      </c>
      <c r="AD414" s="47">
        <v>0.17682242972243001</v>
      </c>
      <c r="AE414" s="47"/>
      <c r="AF414" s="52">
        <f t="shared" si="139"/>
        <v>27.698184622984556</v>
      </c>
    </row>
    <row r="415" spans="12:32" ht="14.5" thickBot="1" x14ac:dyDescent="0.35">
      <c r="L415" s="14"/>
      <c r="M415" s="15"/>
      <c r="N415" s="56"/>
      <c r="O415" s="57">
        <f>SQRT(O412*O412+O413*O413+O414*O414)</f>
        <v>8.3014048607379237E-2</v>
      </c>
      <c r="P415" s="56"/>
      <c r="Q415" s="56"/>
      <c r="R415" s="56"/>
      <c r="S415" s="56"/>
      <c r="T415" s="56"/>
      <c r="U415" s="58">
        <f t="shared" si="138"/>
        <v>44.252038609211127</v>
      </c>
      <c r="W415" s="14"/>
      <c r="X415" s="15"/>
      <c r="Y415" s="56"/>
      <c r="Z415" s="57">
        <f>SQRT(Z412*Z412+Z413*Z413+Z414*Z414)</f>
        <v>0.53277824251688888</v>
      </c>
      <c r="AA415" s="56"/>
      <c r="AB415" s="56"/>
      <c r="AC415" s="56"/>
      <c r="AD415" s="56"/>
      <c r="AE415" s="56"/>
      <c r="AF415" s="58">
        <f t="shared" si="139"/>
        <v>27.725253778708066</v>
      </c>
    </row>
    <row r="416" spans="12:32" ht="14.5" thickBot="1" x14ac:dyDescent="0.35"/>
    <row r="417" spans="12:32" x14ac:dyDescent="0.3">
      <c r="L417" s="40" t="s">
        <v>22</v>
      </c>
      <c r="M417" s="43">
        <v>1000</v>
      </c>
      <c r="N417" s="42" t="s">
        <v>28</v>
      </c>
      <c r="O417" s="42" t="s">
        <v>9</v>
      </c>
      <c r="P417" s="42" t="s">
        <v>13</v>
      </c>
      <c r="Q417" s="42" t="s">
        <v>12</v>
      </c>
      <c r="R417" s="42" t="s">
        <v>11</v>
      </c>
      <c r="S417" s="42" t="s">
        <v>10</v>
      </c>
      <c r="T417" s="43"/>
      <c r="U417" s="44"/>
      <c r="W417" s="40" t="s">
        <v>22</v>
      </c>
      <c r="X417" s="43">
        <v>1000</v>
      </c>
      <c r="Y417" s="42" t="s">
        <v>28</v>
      </c>
      <c r="Z417" s="42" t="s">
        <v>9</v>
      </c>
      <c r="AA417" s="42" t="s">
        <v>13</v>
      </c>
      <c r="AB417" s="42" t="s">
        <v>12</v>
      </c>
      <c r="AC417" s="42" t="s">
        <v>11</v>
      </c>
      <c r="AD417" s="42" t="s">
        <v>10</v>
      </c>
      <c r="AE417" s="43"/>
      <c r="AF417" s="44"/>
    </row>
    <row r="418" spans="12:32" x14ac:dyDescent="0.3">
      <c r="L418" s="45" t="s">
        <v>8</v>
      </c>
      <c r="M418" s="46">
        <v>20</v>
      </c>
      <c r="N418" s="47" t="s">
        <v>33</v>
      </c>
      <c r="O418" s="47">
        <v>9.8409020045940408E-3</v>
      </c>
      <c r="P418" s="47">
        <v>-2.6825222531987099E-2</v>
      </c>
      <c r="Q418" s="48">
        <v>2.4840647902650202E-2</v>
      </c>
      <c r="R418" s="47">
        <v>1.5566890830837499E-4</v>
      </c>
      <c r="S418" s="47">
        <v>9.8396706985045494E-3</v>
      </c>
      <c r="T418" s="47"/>
      <c r="U418" s="49"/>
      <c r="W418" s="45" t="s">
        <v>8</v>
      </c>
      <c r="X418" s="46">
        <v>20</v>
      </c>
      <c r="Y418" s="47" t="s">
        <v>33</v>
      </c>
      <c r="Z418" s="47">
        <v>4.8960743975974698E-2</v>
      </c>
      <c r="AA418" s="47">
        <v>-0.13292042455606301</v>
      </c>
      <c r="AB418" s="48">
        <v>0.123155088941116</v>
      </c>
      <c r="AC418" s="48">
        <v>7.5764396810210305E-4</v>
      </c>
      <c r="AD418" s="47">
        <v>4.8954881536967698E-2</v>
      </c>
      <c r="AE418" s="47"/>
      <c r="AF418" s="49"/>
    </row>
    <row r="419" spans="12:32" x14ac:dyDescent="0.3">
      <c r="L419" s="45" t="s">
        <v>6</v>
      </c>
      <c r="M419" s="46">
        <v>1E-4</v>
      </c>
      <c r="N419" s="47"/>
      <c r="O419" s="47">
        <v>9.9629239236053106E-3</v>
      </c>
      <c r="P419" s="47">
        <v>-2.48994822339682E-2</v>
      </c>
      <c r="Q419" s="47">
        <v>3.4785479029012897E-2</v>
      </c>
      <c r="R419" s="47">
        <v>9.9371953257375105E-4</v>
      </c>
      <c r="S419" s="47">
        <v>9.9132423857246892E-3</v>
      </c>
      <c r="T419" s="47"/>
      <c r="U419" s="49"/>
      <c r="W419" s="45" t="s">
        <v>6</v>
      </c>
      <c r="X419" s="46">
        <v>1E-3</v>
      </c>
      <c r="Y419" s="47"/>
      <c r="Z419" s="47">
        <v>4.95060948025643E-2</v>
      </c>
      <c r="AA419" s="47">
        <v>-0.123531960252951</v>
      </c>
      <c r="AB419" s="47">
        <v>0.17138451699701501</v>
      </c>
      <c r="AC419" s="47">
        <v>4.9128981344355701E-3</v>
      </c>
      <c r="AD419" s="47">
        <v>4.9261717941228397E-2</v>
      </c>
      <c r="AE419" s="47"/>
      <c r="AF419" s="49"/>
    </row>
    <row r="420" spans="12:32" x14ac:dyDescent="0.3">
      <c r="L420" s="45" t="s">
        <v>7</v>
      </c>
      <c r="M420" s="46">
        <v>0.01</v>
      </c>
      <c r="N420" s="47"/>
      <c r="O420" s="47">
        <v>9.8784420353258493E-3</v>
      </c>
      <c r="P420" s="47">
        <v>-3.0302034329882401E-2</v>
      </c>
      <c r="Q420" s="47">
        <v>2.3643021501565501E-2</v>
      </c>
      <c r="R420" s="48">
        <v>-4.8128386084760597E-4</v>
      </c>
      <c r="S420" s="47">
        <v>9.8667108445814108E-3</v>
      </c>
      <c r="T420" s="47"/>
      <c r="U420" s="49"/>
      <c r="W420" s="45" t="s">
        <v>7</v>
      </c>
      <c r="X420" s="46">
        <v>0.05</v>
      </c>
      <c r="Y420" s="47"/>
      <c r="Z420" s="47">
        <v>4.9127414491234998E-2</v>
      </c>
      <c r="AA420" s="47">
        <v>-0.149299279157521</v>
      </c>
      <c r="AB420" s="47">
        <v>0.117354619339017</v>
      </c>
      <c r="AC420" s="48">
        <v>-2.3857402563852502E-3</v>
      </c>
      <c r="AD420" s="47">
        <v>4.9069451780335401E-2</v>
      </c>
      <c r="AE420" s="47"/>
      <c r="AF420" s="49"/>
    </row>
    <row r="421" spans="12:32" ht="14.5" x14ac:dyDescent="0.3">
      <c r="L421" s="50"/>
      <c r="M421" s="47"/>
      <c r="N421" s="46"/>
      <c r="O421" s="46">
        <f>SQRT(O418*O418+O419*O419+O420*O420)</f>
        <v>1.713729332236753E-2</v>
      </c>
      <c r="P421" s="46"/>
      <c r="Q421" s="46"/>
      <c r="R421" s="47"/>
      <c r="S421" s="47"/>
      <c r="T421" s="47"/>
      <c r="U421" s="123" t="s">
        <v>20</v>
      </c>
      <c r="W421" s="50"/>
      <c r="X421" s="47"/>
      <c r="Y421" s="46"/>
      <c r="Z421" s="46">
        <f>SQRT(Z418*Z418+Z419*Z419+Z420*Z420)</f>
        <v>8.5214498343151868E-2</v>
      </c>
      <c r="AA421" s="46"/>
      <c r="AB421" s="46"/>
      <c r="AC421" s="47"/>
      <c r="AD421" s="47"/>
      <c r="AE421" s="47"/>
      <c r="AF421" s="123" t="s">
        <v>20</v>
      </c>
    </row>
    <row r="422" spans="12:32" x14ac:dyDescent="0.3">
      <c r="L422" s="50"/>
      <c r="M422" s="47"/>
      <c r="N422" s="53" t="s">
        <v>29</v>
      </c>
      <c r="O422" s="53"/>
      <c r="P422" s="53"/>
      <c r="Q422" s="53"/>
      <c r="R422" s="53"/>
      <c r="S422" s="53"/>
      <c r="T422" s="47"/>
      <c r="U422" s="54" t="s">
        <v>1</v>
      </c>
      <c r="W422" s="50"/>
      <c r="X422" s="47"/>
      <c r="Y422" s="53" t="s">
        <v>29</v>
      </c>
      <c r="Z422" s="53"/>
      <c r="AA422" s="53"/>
      <c r="AB422" s="53"/>
      <c r="AC422" s="53"/>
      <c r="AD422" s="53"/>
      <c r="AE422" s="47"/>
      <c r="AF422" s="54" t="s">
        <v>1</v>
      </c>
    </row>
    <row r="423" spans="12:32" x14ac:dyDescent="0.3">
      <c r="L423" s="50"/>
      <c r="M423" s="47"/>
      <c r="N423" s="47" t="s">
        <v>34</v>
      </c>
      <c r="O423" s="47">
        <v>5.9745955299648204E-3</v>
      </c>
      <c r="P423" s="47">
        <v>-1.4116229064688599E-2</v>
      </c>
      <c r="Q423" s="48">
        <v>1.76095876064142E-2</v>
      </c>
      <c r="R423" s="47">
        <v>1.4388294962598499E-4</v>
      </c>
      <c r="S423" s="47">
        <v>5.97286275110039E-3</v>
      </c>
      <c r="T423" s="47"/>
      <c r="U423" s="52">
        <f>(O418-O423)/O418*100</f>
        <v>39.288131035389924</v>
      </c>
      <c r="W423" s="50"/>
      <c r="X423" s="47"/>
      <c r="Y423" s="47" t="s">
        <v>34</v>
      </c>
      <c r="Z423" s="47">
        <v>3.0168480119843501E-2</v>
      </c>
      <c r="AA423" s="47">
        <v>-7.0875958616145401E-2</v>
      </c>
      <c r="AB423" s="48">
        <v>8.7942620058193602E-2</v>
      </c>
      <c r="AC423" s="48">
        <v>1.2458227667860101E-3</v>
      </c>
      <c r="AD423" s="47">
        <v>3.0142745700668199E-2</v>
      </c>
      <c r="AE423" s="47"/>
      <c r="AF423" s="52">
        <f>(Z418-Z423)/Z418*100</f>
        <v>38.382308621275577</v>
      </c>
    </row>
    <row r="424" spans="12:32" x14ac:dyDescent="0.3">
      <c r="L424" s="50"/>
      <c r="M424" s="47"/>
      <c r="N424" s="47"/>
      <c r="O424" s="47">
        <v>6.9801411349075604E-3</v>
      </c>
      <c r="P424" s="47">
        <v>-1.59430998162607E-2</v>
      </c>
      <c r="Q424" s="48">
        <v>1.9700015318463101E-2</v>
      </c>
      <c r="R424" s="47">
        <v>1.19960397822584E-3</v>
      </c>
      <c r="S424" s="47">
        <v>6.8762868292889896E-3</v>
      </c>
      <c r="T424" s="47"/>
      <c r="U424" s="52">
        <f t="shared" ref="U424:U426" si="140">(O419-O424)/O419*100</f>
        <v>29.938829319278415</v>
      </c>
      <c r="W424" s="50"/>
      <c r="X424" s="47"/>
      <c r="Y424" s="47"/>
      <c r="Z424" s="47">
        <v>3.4388055942712603E-2</v>
      </c>
      <c r="AA424" s="47">
        <v>-7.5262381344258902E-2</v>
      </c>
      <c r="AB424" s="48">
        <v>9.6404700965990103E-2</v>
      </c>
      <c r="AC424" s="47">
        <v>5.9870448403293898E-3</v>
      </c>
      <c r="AD424" s="47">
        <v>3.3862865879883998E-2</v>
      </c>
      <c r="AE424" s="47"/>
      <c r="AF424" s="52">
        <f t="shared" ref="AF424:AF426" si="141">(Z419-Z424)/Z419*100</f>
        <v>30.537732616850676</v>
      </c>
    </row>
    <row r="425" spans="12:32" x14ac:dyDescent="0.3">
      <c r="L425" s="50"/>
      <c r="M425" s="47"/>
      <c r="N425" s="47"/>
      <c r="O425" s="47">
        <v>5.8788805696690901E-3</v>
      </c>
      <c r="P425" s="47">
        <v>-1.6750191821094901E-2</v>
      </c>
      <c r="Q425" s="48">
        <v>1.3729110392088699E-2</v>
      </c>
      <c r="R425" s="47">
        <v>-5.1039527829839905E-4</v>
      </c>
      <c r="S425" s="47">
        <v>5.8566827993603498E-3</v>
      </c>
      <c r="T425" s="47"/>
      <c r="U425" s="52">
        <f t="shared" si="140"/>
        <v>40.487775818839737</v>
      </c>
      <c r="W425" s="50"/>
      <c r="X425" s="47"/>
      <c r="Y425" s="47"/>
      <c r="Z425" s="47">
        <v>2.91956081093512E-2</v>
      </c>
      <c r="AA425" s="47">
        <v>-8.2582325435732698E-2</v>
      </c>
      <c r="AB425" s="48">
        <v>6.6937624157518097E-2</v>
      </c>
      <c r="AC425" s="47">
        <v>-2.61581770347923E-3</v>
      </c>
      <c r="AD425" s="47">
        <v>2.9078188227896502E-2</v>
      </c>
      <c r="AE425" s="47"/>
      <c r="AF425" s="52">
        <f t="shared" si="141"/>
        <v>40.571657573064229</v>
      </c>
    </row>
    <row r="426" spans="12:32" x14ac:dyDescent="0.3">
      <c r="L426" s="50"/>
      <c r="M426" s="47"/>
      <c r="N426" s="53"/>
      <c r="O426" s="46">
        <f>SQRT(O423*O423+O424*O424+O425*O425)</f>
        <v>1.0907767817584723E-2</v>
      </c>
      <c r="P426" s="47"/>
      <c r="Q426" s="47"/>
      <c r="R426" s="47"/>
      <c r="S426" s="47"/>
      <c r="T426" s="47"/>
      <c r="U426" s="52">
        <f t="shared" si="140"/>
        <v>36.35069662168911</v>
      </c>
      <c r="W426" s="50"/>
      <c r="X426" s="47"/>
      <c r="Y426" s="53"/>
      <c r="Z426" s="46">
        <f>SQRT(Z423*Z423+Z424*Z424+Z425*Z425)</f>
        <v>5.4268398881258124E-2</v>
      </c>
      <c r="AA426" s="47"/>
      <c r="AB426" s="47"/>
      <c r="AC426" s="47"/>
      <c r="AD426" s="47"/>
      <c r="AE426" s="47"/>
      <c r="AF426" s="52">
        <f t="shared" si="141"/>
        <v>36.315533229188667</v>
      </c>
    </row>
    <row r="427" spans="12:32" x14ac:dyDescent="0.3">
      <c r="L427" s="50"/>
      <c r="M427" s="47"/>
      <c r="N427" s="53" t="s">
        <v>32</v>
      </c>
      <c r="O427" s="53"/>
      <c r="P427" s="53"/>
      <c r="Q427" s="53"/>
      <c r="R427" s="53"/>
      <c r="S427" s="53"/>
      <c r="T427" s="47"/>
      <c r="U427" s="54" t="s">
        <v>1</v>
      </c>
      <c r="W427" s="50"/>
      <c r="X427" s="47"/>
      <c r="Y427" s="53" t="s">
        <v>32</v>
      </c>
      <c r="Z427" s="53"/>
      <c r="AA427" s="53"/>
      <c r="AB427" s="53"/>
      <c r="AC427" s="53"/>
      <c r="AD427" s="53"/>
      <c r="AE427" s="47"/>
      <c r="AF427" s="54" t="s">
        <v>1</v>
      </c>
    </row>
    <row r="428" spans="12:32" x14ac:dyDescent="0.3">
      <c r="L428" s="50"/>
      <c r="M428" s="47"/>
      <c r="N428" s="47" t="s">
        <v>35</v>
      </c>
      <c r="O428" s="47">
        <v>9.8429541401082593E-3</v>
      </c>
      <c r="P428" s="47">
        <v>-2.6835412856093099E-2</v>
      </c>
      <c r="Q428" s="48">
        <v>2.4849499043298001E-2</v>
      </c>
      <c r="R428" s="47">
        <v>1.55844046481987E-4</v>
      </c>
      <c r="S428" s="47">
        <v>9.8417203190016705E-3</v>
      </c>
      <c r="T428" s="47"/>
      <c r="U428" s="52">
        <f>-(O423-O428)/O428*100</f>
        <v>39.300788717287396</v>
      </c>
      <c r="W428" s="50"/>
      <c r="X428" s="47"/>
      <c r="Y428" s="47" t="s">
        <v>35</v>
      </c>
      <c r="Z428" s="47">
        <v>4.9214770700541297E-2</v>
      </c>
      <c r="AA428" s="47">
        <v>-0.134177064280465</v>
      </c>
      <c r="AB428" s="48">
        <v>0.12424749521649001</v>
      </c>
      <c r="AC428" s="48">
        <v>7.79220232409935E-4</v>
      </c>
      <c r="AD428" s="47">
        <v>4.9208601595008297E-2</v>
      </c>
      <c r="AE428" s="47"/>
      <c r="AF428" s="52">
        <f>-(Z423-Z428)/Z428*100</f>
        <v>38.700354201768761</v>
      </c>
    </row>
    <row r="429" spans="12:32" x14ac:dyDescent="0.3">
      <c r="L429" s="50"/>
      <c r="M429" s="47"/>
      <c r="N429" s="47"/>
      <c r="O429" s="47">
        <v>9.9655336744320401E-3</v>
      </c>
      <c r="P429" s="47">
        <v>-2.4907626215012101E-2</v>
      </c>
      <c r="Q429" s="48">
        <v>3.4807163890125198E-2</v>
      </c>
      <c r="R429" s="47">
        <v>9.941922430822031E-4</v>
      </c>
      <c r="S429" s="47">
        <v>9.9158178280983993E-3</v>
      </c>
      <c r="T429" s="47"/>
      <c r="U429" s="52">
        <f t="shared" ref="U429:U431" si="142">-(O424-O429)/O429*100</f>
        <v>29.957176776030757</v>
      </c>
      <c r="W429" s="50"/>
      <c r="X429" s="47"/>
      <c r="Y429" s="47"/>
      <c r="Z429" s="47">
        <v>4.9827668372160197E-2</v>
      </c>
      <c r="AA429" s="47">
        <v>-0.124538131075061</v>
      </c>
      <c r="AB429" s="48">
        <v>0.17403581945062599</v>
      </c>
      <c r="AC429" s="47">
        <v>4.9709612154110201E-3</v>
      </c>
      <c r="AD429" s="47">
        <v>4.9579089140492E-2</v>
      </c>
      <c r="AE429" s="47"/>
      <c r="AF429" s="52">
        <f t="shared" ref="AF429:AF431" si="143">-(Z424-Z429)/Z429*100</f>
        <v>30.986022292132859</v>
      </c>
    </row>
    <row r="430" spans="12:32" x14ac:dyDescent="0.3">
      <c r="L430" s="50"/>
      <c r="M430" s="47"/>
      <c r="N430" s="47"/>
      <c r="O430" s="47">
        <v>9.8806757563698507E-3</v>
      </c>
      <c r="P430" s="47">
        <v>-3.0320887282995299E-2</v>
      </c>
      <c r="Q430" s="48">
        <v>2.3650274633125499E-2</v>
      </c>
      <c r="R430" s="48">
        <v>-4.8145990377836302E-4</v>
      </c>
      <c r="S430" s="47">
        <v>9.8689386340968105E-3</v>
      </c>
      <c r="T430" s="47"/>
      <c r="U430" s="52">
        <f t="shared" si="142"/>
        <v>40.501229727338163</v>
      </c>
      <c r="W430" s="50"/>
      <c r="X430" s="47"/>
      <c r="Y430" s="47"/>
      <c r="Z430" s="47">
        <v>4.9403378781849298E-2</v>
      </c>
      <c r="AA430" s="47">
        <v>-0.15160443641497701</v>
      </c>
      <c r="AB430" s="48">
        <v>0.118251373165628</v>
      </c>
      <c r="AC430" s="48">
        <v>-2.4072995188918101E-3</v>
      </c>
      <c r="AD430" s="47">
        <v>4.9344693170484101E-2</v>
      </c>
      <c r="AE430" s="47"/>
      <c r="AF430" s="52">
        <f t="shared" si="143"/>
        <v>40.903620705234829</v>
      </c>
    </row>
    <row r="431" spans="12:32" x14ac:dyDescent="0.3">
      <c r="L431" s="50"/>
      <c r="M431" s="47"/>
      <c r="N431" s="53"/>
      <c r="O431" s="46">
        <f>SQRT(O428*O428+O429*O429+O430*O430)</f>
        <v>1.7141276528398586E-2</v>
      </c>
      <c r="P431" s="47"/>
      <c r="Q431" s="47"/>
      <c r="R431" s="47"/>
      <c r="S431" s="47"/>
      <c r="T431" s="47"/>
      <c r="U431" s="52">
        <f t="shared" si="142"/>
        <v>36.365487135608475</v>
      </c>
      <c r="W431" s="50"/>
      <c r="X431" s="47"/>
      <c r="Y431" s="53"/>
      <c r="Z431" s="46">
        <f>SQRT(Z428*Z428+Z429*Z429+Z430*Z430)</f>
        <v>8.5706382641992943E-2</v>
      </c>
      <c r="AA431" s="47"/>
      <c r="AB431" s="47"/>
      <c r="AC431" s="47"/>
      <c r="AD431" s="47"/>
      <c r="AE431" s="47"/>
      <c r="AF431" s="52">
        <f t="shared" si="143"/>
        <v>36.681029803877614</v>
      </c>
    </row>
    <row r="432" spans="12:32" x14ac:dyDescent="0.3">
      <c r="L432" s="50"/>
      <c r="M432" s="47"/>
      <c r="N432" s="53" t="s">
        <v>30</v>
      </c>
      <c r="O432" s="47"/>
      <c r="P432" s="47"/>
      <c r="Q432" s="47"/>
      <c r="R432" s="47"/>
      <c r="S432" s="47"/>
      <c r="T432" s="47"/>
      <c r="U432" s="49"/>
      <c r="W432" s="50"/>
      <c r="X432" s="47"/>
      <c r="Y432" s="53" t="s">
        <v>30</v>
      </c>
      <c r="Z432" s="47"/>
      <c r="AA432" s="47"/>
      <c r="AB432" s="47"/>
      <c r="AC432" s="47"/>
      <c r="AD432" s="47"/>
      <c r="AE432" s="47"/>
      <c r="AF432" s="49"/>
    </row>
    <row r="433" spans="12:32" x14ac:dyDescent="0.3">
      <c r="L433" s="50"/>
      <c r="M433" s="47" t="s">
        <v>36</v>
      </c>
      <c r="N433" s="47"/>
      <c r="O433" s="47">
        <v>8.4729893098711997E-2</v>
      </c>
      <c r="P433" s="47">
        <v>-0.20227926867537599</v>
      </c>
      <c r="Q433" s="48">
        <v>0.21023046181351801</v>
      </c>
      <c r="R433" s="47">
        <v>3.4940479875137402E-3</v>
      </c>
      <c r="S433" s="47">
        <v>8.4657819563110207E-2</v>
      </c>
      <c r="T433" s="47"/>
      <c r="U433" s="52"/>
      <c r="W433" s="50"/>
      <c r="X433" s="47" t="s">
        <v>36</v>
      </c>
      <c r="Y433" s="47"/>
      <c r="Z433" s="47">
        <v>0.42209074793040202</v>
      </c>
      <c r="AA433" s="47">
        <v>-0.97549707909916195</v>
      </c>
      <c r="AB433" s="48">
        <v>1.0172341230787201</v>
      </c>
      <c r="AC433" s="47">
        <v>3.9686367125317701E-2</v>
      </c>
      <c r="AD433" s="47">
        <v>0.42022088447962802</v>
      </c>
      <c r="AE433" s="47"/>
      <c r="AF433" s="52"/>
    </row>
    <row r="434" spans="12:32" x14ac:dyDescent="0.3">
      <c r="L434" s="50"/>
      <c r="M434" s="47"/>
      <c r="N434" s="47"/>
      <c r="O434" s="47">
        <v>8.3048425051150496E-2</v>
      </c>
      <c r="P434" s="47">
        <v>-0.25236514921763897</v>
      </c>
      <c r="Q434" s="48">
        <v>0.19916254851024001</v>
      </c>
      <c r="R434" s="47">
        <v>4.1791375103377701E-4</v>
      </c>
      <c r="S434" s="47">
        <v>8.30473735380792E-2</v>
      </c>
      <c r="T434" s="47"/>
      <c r="U434" s="52"/>
      <c r="W434" s="50"/>
      <c r="X434" s="47"/>
      <c r="Y434" s="47"/>
      <c r="Z434" s="47">
        <v>0.40810588414861199</v>
      </c>
      <c r="AA434" s="47">
        <v>-1.2128095332136299</v>
      </c>
      <c r="AB434" s="48">
        <v>0.93925212149182302</v>
      </c>
      <c r="AC434" s="47">
        <v>6.5840798497342201E-3</v>
      </c>
      <c r="AD434" s="47">
        <v>0.40805276934393298</v>
      </c>
      <c r="AE434" s="47"/>
      <c r="AF434" s="52"/>
    </row>
    <row r="435" spans="12:32" x14ac:dyDescent="0.3">
      <c r="L435" s="50"/>
      <c r="M435" s="47"/>
      <c r="N435" s="47"/>
      <c r="O435" s="47">
        <v>8.0005762622373397E-2</v>
      </c>
      <c r="P435" s="47">
        <v>-0.20028036002712599</v>
      </c>
      <c r="Q435" s="47">
        <v>0.180150409384535</v>
      </c>
      <c r="R435" s="47">
        <v>-1.13200586752367E-3</v>
      </c>
      <c r="S435" s="47">
        <v>7.9997753815363101E-2</v>
      </c>
      <c r="T435" s="47"/>
      <c r="U435" s="52"/>
      <c r="W435" s="50"/>
      <c r="X435" s="47"/>
      <c r="Y435" s="47"/>
      <c r="Z435" s="47">
        <v>0.39508038109710503</v>
      </c>
      <c r="AA435" s="47">
        <v>-0.96501827753766201</v>
      </c>
      <c r="AB435" s="47">
        <v>0.93529192155208696</v>
      </c>
      <c r="AC435" s="47">
        <v>-6.4525371531978602E-3</v>
      </c>
      <c r="AD435" s="47">
        <v>0.395027685475487</v>
      </c>
      <c r="AE435" s="47"/>
      <c r="AF435" s="52"/>
    </row>
    <row r="436" spans="12:32" x14ac:dyDescent="0.3">
      <c r="L436" s="50"/>
      <c r="M436" s="47"/>
      <c r="N436" s="46"/>
      <c r="O436" s="46">
        <f>SQRT(O433*O433+O434*O434+O435*O435)</f>
        <v>0.14309828000637634</v>
      </c>
      <c r="P436" s="47"/>
      <c r="Q436" s="47"/>
      <c r="R436" s="47"/>
      <c r="S436" s="47"/>
      <c r="T436" s="47"/>
      <c r="U436" s="52"/>
      <c r="W436" s="50"/>
      <c r="X436" s="47"/>
      <c r="Y436" s="46"/>
      <c r="Z436" s="46">
        <f>SQRT(Z433*Z433+Z434*Z434+Z435*Z435)</f>
        <v>0.70767190116112433</v>
      </c>
      <c r="AA436" s="47"/>
      <c r="AB436" s="47"/>
      <c r="AC436" s="47"/>
      <c r="AD436" s="47"/>
      <c r="AE436" s="47"/>
      <c r="AF436" s="52"/>
    </row>
    <row r="437" spans="12:32" x14ac:dyDescent="0.3">
      <c r="L437" s="50"/>
      <c r="M437" s="47"/>
      <c r="N437" s="53" t="s">
        <v>31</v>
      </c>
      <c r="O437" s="47"/>
      <c r="P437" s="47"/>
      <c r="Q437" s="47"/>
      <c r="R437" s="47"/>
      <c r="S437" s="47"/>
      <c r="T437" s="47"/>
      <c r="U437" s="52"/>
      <c r="W437" s="50"/>
      <c r="X437" s="47"/>
      <c r="Y437" s="53" t="s">
        <v>31</v>
      </c>
      <c r="Z437" s="47"/>
      <c r="AA437" s="47"/>
      <c r="AB437" s="47"/>
      <c r="AC437" s="47"/>
      <c r="AD437" s="47"/>
      <c r="AE437" s="47"/>
      <c r="AF437" s="52"/>
    </row>
    <row r="438" spans="12:32" x14ac:dyDescent="0.3">
      <c r="L438" s="11"/>
      <c r="M438" s="8" t="s">
        <v>37</v>
      </c>
      <c r="N438" s="47"/>
      <c r="O438" s="47">
        <v>5.0663267296544301E-2</v>
      </c>
      <c r="P438" s="47">
        <v>-0.13230777269549601</v>
      </c>
      <c r="Q438" s="47">
        <v>0.109534098449052</v>
      </c>
      <c r="R438" s="47">
        <v>-7.2405256401879498E-3</v>
      </c>
      <c r="S438" s="47">
        <v>5.0143209327035199E-2</v>
      </c>
      <c r="T438" s="47"/>
      <c r="U438" s="52">
        <f>(O433-O438)/O433*100</f>
        <v>40.206147507443923</v>
      </c>
      <c r="W438" s="11"/>
      <c r="X438" s="8" t="s">
        <v>37</v>
      </c>
      <c r="Y438" s="47"/>
      <c r="Z438" s="47">
        <v>0.35359010661002099</v>
      </c>
      <c r="AA438" s="47">
        <v>-0.86276235059221495</v>
      </c>
      <c r="AB438" s="47">
        <v>0.63321670061281699</v>
      </c>
      <c r="AC438" s="47">
        <v>-0.11804162755448599</v>
      </c>
      <c r="AD438" s="47">
        <v>0.33330487193675101</v>
      </c>
      <c r="AE438" s="47"/>
      <c r="AF438" s="52">
        <f>(Z433-Z438)/Z433*100</f>
        <v>16.228889558999764</v>
      </c>
    </row>
    <row r="439" spans="12:32" x14ac:dyDescent="0.3">
      <c r="L439" s="11"/>
      <c r="M439" s="8"/>
      <c r="N439" s="47"/>
      <c r="O439" s="47">
        <v>4.3394889354147703E-2</v>
      </c>
      <c r="P439" s="47">
        <v>-0.114602866197117</v>
      </c>
      <c r="Q439" s="47">
        <v>0.104832597751607</v>
      </c>
      <c r="R439" s="47">
        <v>-9.1843816265247107E-3</v>
      </c>
      <c r="S439" s="47">
        <v>4.2411832738011697E-2</v>
      </c>
      <c r="T439" s="47"/>
      <c r="U439" s="52">
        <f t="shared" ref="U439:U441" si="144">(O434-O439)/O434*100</f>
        <v>47.747486689337833</v>
      </c>
      <c r="W439" s="11"/>
      <c r="X439" s="8"/>
      <c r="Y439" s="47"/>
      <c r="Z439" s="47">
        <v>0.24122709954876501</v>
      </c>
      <c r="AA439" s="47">
        <v>-0.62230075484019598</v>
      </c>
      <c r="AB439" s="47">
        <v>0.70323521165718506</v>
      </c>
      <c r="AC439" s="47">
        <v>-2.1236265240078201E-2</v>
      </c>
      <c r="AD439" s="47">
        <v>0.24029052123494801</v>
      </c>
      <c r="AE439" s="47"/>
      <c r="AF439" s="52">
        <f t="shared" ref="AF439:AF441" si="145">(Z434-Z439)/Z434*100</f>
        <v>40.891050847744694</v>
      </c>
    </row>
    <row r="440" spans="12:32" x14ac:dyDescent="0.3">
      <c r="L440" s="11"/>
      <c r="M440" s="8"/>
      <c r="N440" s="47"/>
      <c r="O440" s="47">
        <v>4.3940789008815102E-2</v>
      </c>
      <c r="P440" s="47">
        <v>-0.105471164900348</v>
      </c>
      <c r="Q440" s="47">
        <v>4.2872372944847102E-2</v>
      </c>
      <c r="R440" s="47">
        <v>-2.9131395994553E-2</v>
      </c>
      <c r="S440" s="47">
        <v>3.2896119925087598E-2</v>
      </c>
      <c r="T440" s="47"/>
      <c r="U440" s="52">
        <f t="shared" si="144"/>
        <v>45.077969925472374</v>
      </c>
      <c r="W440" s="11"/>
      <c r="X440" s="8"/>
      <c r="Y440" s="47"/>
      <c r="Z440" s="47">
        <v>0.29477090391715299</v>
      </c>
      <c r="AA440" s="47">
        <v>-0.66953936168948802</v>
      </c>
      <c r="AB440" s="47">
        <v>8.5640857259176098E-2</v>
      </c>
      <c r="AC440" s="47">
        <v>-0.24117971955742601</v>
      </c>
      <c r="AD440" s="47">
        <v>0.16947633660879199</v>
      </c>
      <c r="AE440" s="47"/>
      <c r="AF440" s="52">
        <f t="shared" si="145"/>
        <v>25.389637648268192</v>
      </c>
    </row>
    <row r="441" spans="12:32" ht="14.5" thickBot="1" x14ac:dyDescent="0.35">
      <c r="L441" s="14"/>
      <c r="M441" s="15"/>
      <c r="N441" s="56"/>
      <c r="O441" s="57">
        <f>SQRT(O438*O438+O439*O439+O440*O440)</f>
        <v>7.9879133783091458E-2</v>
      </c>
      <c r="P441" s="56"/>
      <c r="Q441" s="56"/>
      <c r="R441" s="56"/>
      <c r="S441" s="56"/>
      <c r="T441" s="56"/>
      <c r="U441" s="58">
        <f t="shared" si="144"/>
        <v>44.178830256008588</v>
      </c>
      <c r="W441" s="14"/>
      <c r="X441" s="15"/>
      <c r="Y441" s="56"/>
      <c r="Z441" s="57">
        <f>SQRT(Z438*Z438+Z439*Z439+Z440*Z440)</f>
        <v>0.51971757988866529</v>
      </c>
      <c r="AA441" s="56"/>
      <c r="AB441" s="56"/>
      <c r="AC441" s="56"/>
      <c r="AD441" s="56"/>
      <c r="AE441" s="56"/>
      <c r="AF441" s="58">
        <f t="shared" si="145"/>
        <v>26.559528640895575</v>
      </c>
    </row>
    <row r="442" spans="12:32" ht="14.5" thickBot="1" x14ac:dyDescent="0.35"/>
    <row r="443" spans="12:32" x14ac:dyDescent="0.3">
      <c r="L443" s="40" t="s">
        <v>22</v>
      </c>
      <c r="M443" s="43">
        <v>1000</v>
      </c>
      <c r="N443" s="42" t="s">
        <v>28</v>
      </c>
      <c r="O443" s="42" t="s">
        <v>9</v>
      </c>
      <c r="P443" s="42" t="s">
        <v>13</v>
      </c>
      <c r="Q443" s="42" t="s">
        <v>12</v>
      </c>
      <c r="R443" s="42" t="s">
        <v>11</v>
      </c>
      <c r="S443" s="42" t="s">
        <v>10</v>
      </c>
      <c r="T443" s="43"/>
      <c r="U443" s="44"/>
      <c r="W443" s="40" t="s">
        <v>22</v>
      </c>
      <c r="X443" s="43">
        <v>1000</v>
      </c>
      <c r="Y443" s="42" t="s">
        <v>28</v>
      </c>
      <c r="Z443" s="42" t="s">
        <v>9</v>
      </c>
      <c r="AA443" s="42" t="s">
        <v>13</v>
      </c>
      <c r="AB443" s="42" t="s">
        <v>12</v>
      </c>
      <c r="AC443" s="42" t="s">
        <v>11</v>
      </c>
      <c r="AD443" s="42" t="s">
        <v>10</v>
      </c>
      <c r="AE443" s="43"/>
      <c r="AF443" s="44"/>
    </row>
    <row r="444" spans="12:32" x14ac:dyDescent="0.3">
      <c r="L444" s="45" t="s">
        <v>8</v>
      </c>
      <c r="M444" s="46">
        <v>21</v>
      </c>
      <c r="N444" s="47" t="s">
        <v>33</v>
      </c>
      <c r="O444" s="47">
        <v>9.85045114196831E-3</v>
      </c>
      <c r="P444" s="47">
        <v>-2.6825222531987099E-2</v>
      </c>
      <c r="Q444" s="48">
        <v>2.4840647902650202E-2</v>
      </c>
      <c r="R444" s="47">
        <v>2.0094582886682699E-4</v>
      </c>
      <c r="S444" s="47">
        <v>9.84840131565351E-3</v>
      </c>
      <c r="T444" s="47"/>
      <c r="U444" s="49"/>
      <c r="W444" s="45" t="s">
        <v>8</v>
      </c>
      <c r="X444" s="46">
        <v>21</v>
      </c>
      <c r="Y444" s="47" t="s">
        <v>33</v>
      </c>
      <c r="Z444" s="47">
        <v>4.9007707744764303E-2</v>
      </c>
      <c r="AA444" s="47">
        <v>-0.13292042455606301</v>
      </c>
      <c r="AB444" s="48">
        <v>0.123155088941116</v>
      </c>
      <c r="AC444" s="48">
        <v>9.8348773782556899E-4</v>
      </c>
      <c r="AD444" s="47">
        <v>4.8997838424422097E-2</v>
      </c>
      <c r="AE444" s="47"/>
      <c r="AF444" s="49"/>
    </row>
    <row r="445" spans="12:32" x14ac:dyDescent="0.3">
      <c r="L445" s="45" t="s">
        <v>6</v>
      </c>
      <c r="M445" s="46">
        <v>1E-4</v>
      </c>
      <c r="N445" s="47"/>
      <c r="O445" s="47">
        <v>9.9791131295823704E-3</v>
      </c>
      <c r="P445" s="47">
        <v>-2.48994822339682E-2</v>
      </c>
      <c r="Q445" s="47">
        <v>3.4785479029012897E-2</v>
      </c>
      <c r="R445" s="47">
        <v>1.03524733202516E-3</v>
      </c>
      <c r="S445" s="47">
        <v>9.9252688535141406E-3</v>
      </c>
      <c r="T445" s="47"/>
      <c r="U445" s="49"/>
      <c r="W445" s="45" t="s">
        <v>6</v>
      </c>
      <c r="X445" s="46">
        <v>1E-3</v>
      </c>
      <c r="Y445" s="47"/>
      <c r="Z445" s="47">
        <v>4.9586041767563899E-2</v>
      </c>
      <c r="AA445" s="47">
        <v>-0.123531960252951</v>
      </c>
      <c r="AB445" s="47">
        <v>0.17138451699701501</v>
      </c>
      <c r="AC445" s="47">
        <v>5.11988149795377E-3</v>
      </c>
      <c r="AD445" s="47">
        <v>4.9321013286646002E-2</v>
      </c>
      <c r="AE445" s="47"/>
      <c r="AF445" s="49"/>
    </row>
    <row r="446" spans="12:32" x14ac:dyDescent="0.3">
      <c r="L446" s="45" t="s">
        <v>7</v>
      </c>
      <c r="M446" s="46">
        <v>0.01</v>
      </c>
      <c r="N446" s="47"/>
      <c r="O446" s="47">
        <v>9.8903678127068208E-3</v>
      </c>
      <c r="P446" s="47">
        <v>-3.0302034329882401E-2</v>
      </c>
      <c r="Q446" s="47">
        <v>2.3643021501565501E-2</v>
      </c>
      <c r="R446" s="48">
        <v>-5.2554782691297604E-4</v>
      </c>
      <c r="S446" s="47">
        <v>9.8763948357816402E-3</v>
      </c>
      <c r="T446" s="47"/>
      <c r="U446" s="49"/>
      <c r="W446" s="45" t="s">
        <v>7</v>
      </c>
      <c r="X446" s="46">
        <v>0.05</v>
      </c>
      <c r="Y446" s="47"/>
      <c r="Z446" s="47">
        <v>4.9186183736726702E-2</v>
      </c>
      <c r="AA446" s="47">
        <v>-0.149299279157521</v>
      </c>
      <c r="AB446" s="47">
        <v>0.117354619339017</v>
      </c>
      <c r="AC446" s="48">
        <v>-2.6065464898353298E-3</v>
      </c>
      <c r="AD446" s="47">
        <v>4.9117070209646702E-2</v>
      </c>
      <c r="AE446" s="47"/>
      <c r="AF446" s="49"/>
    </row>
    <row r="447" spans="12:32" ht="14.5" x14ac:dyDescent="0.3">
      <c r="L447" s="50"/>
      <c r="M447" s="47"/>
      <c r="N447" s="46"/>
      <c r="O447" s="46">
        <f>SQRT(O444*O444+O445*O445+O446*O446)</f>
        <v>1.7159063553234342E-2</v>
      </c>
      <c r="P447" s="46"/>
      <c r="Q447" s="46"/>
      <c r="R447" s="47"/>
      <c r="S447" s="47"/>
      <c r="T447" s="47"/>
      <c r="U447" s="123" t="s">
        <v>20</v>
      </c>
      <c r="W447" s="50"/>
      <c r="X447" s="47"/>
      <c r="Y447" s="46"/>
      <c r="Z447" s="46">
        <f>SQRT(Z444*Z444+Z445*Z445+Z446*Z446)</f>
        <v>8.5321812141760447E-2</v>
      </c>
      <c r="AA447" s="46"/>
      <c r="AB447" s="46"/>
      <c r="AC447" s="47"/>
      <c r="AD447" s="47"/>
      <c r="AE447" s="47"/>
      <c r="AF447" s="123" t="s">
        <v>20</v>
      </c>
    </row>
    <row r="448" spans="12:32" x14ac:dyDescent="0.3">
      <c r="L448" s="50"/>
      <c r="M448" s="47"/>
      <c r="N448" s="53" t="s">
        <v>29</v>
      </c>
      <c r="O448" s="53"/>
      <c r="P448" s="53"/>
      <c r="Q448" s="53"/>
      <c r="R448" s="53"/>
      <c r="S448" s="53"/>
      <c r="T448" s="47"/>
      <c r="U448" s="54" t="s">
        <v>1</v>
      </c>
      <c r="W448" s="50"/>
      <c r="X448" s="47"/>
      <c r="Y448" s="53" t="s">
        <v>29</v>
      </c>
      <c r="Z448" s="53"/>
      <c r="AA448" s="53"/>
      <c r="AB448" s="53"/>
      <c r="AC448" s="53"/>
      <c r="AD448" s="53"/>
      <c r="AE448" s="47"/>
      <c r="AF448" s="54" t="s">
        <v>1</v>
      </c>
    </row>
    <row r="449" spans="12:32" x14ac:dyDescent="0.3">
      <c r="L449" s="50"/>
      <c r="M449" s="47"/>
      <c r="N449" s="47" t="s">
        <v>34</v>
      </c>
      <c r="O449" s="47">
        <v>5.7464185114101101E-3</v>
      </c>
      <c r="P449" s="47">
        <v>-1.44845336744667E-2</v>
      </c>
      <c r="Q449" s="48">
        <v>1.6662728982860999E-2</v>
      </c>
      <c r="R449" s="47">
        <v>1.9539880027616999E-4</v>
      </c>
      <c r="S449" s="47">
        <v>5.7430954212103601E-3</v>
      </c>
      <c r="T449" s="47"/>
      <c r="U449" s="52">
        <f>(O444-O449)/O444*100</f>
        <v>41.66339765975566</v>
      </c>
      <c r="W449" s="50"/>
      <c r="X449" s="47"/>
      <c r="Y449" s="47" t="s">
        <v>34</v>
      </c>
      <c r="Z449" s="47">
        <v>2.9138270098432301E-2</v>
      </c>
      <c r="AA449" s="47">
        <v>-7.1630199036424494E-2</v>
      </c>
      <c r="AB449" s="48">
        <v>8.3947321969462599E-2</v>
      </c>
      <c r="AC449" s="48">
        <v>1.5487845126965201E-3</v>
      </c>
      <c r="AD449" s="47">
        <v>2.90970797652002E-2</v>
      </c>
      <c r="AE449" s="47"/>
      <c r="AF449" s="52">
        <f>(Z444-Z449)/Z444*100</f>
        <v>40.543495218779611</v>
      </c>
    </row>
    <row r="450" spans="12:32" x14ac:dyDescent="0.3">
      <c r="L450" s="50"/>
      <c r="M450" s="47"/>
      <c r="N450" s="47"/>
      <c r="O450" s="47">
        <v>6.9509991071998499E-3</v>
      </c>
      <c r="P450" s="47">
        <v>-1.54224822572722E-2</v>
      </c>
      <c r="Q450" s="48">
        <v>2.0216117242571802E-2</v>
      </c>
      <c r="R450" s="47">
        <v>1.21472637320544E-3</v>
      </c>
      <c r="S450" s="47">
        <v>6.8440359749589504E-3</v>
      </c>
      <c r="T450" s="47"/>
      <c r="U450" s="52">
        <f t="shared" ref="U450:U452" si="146">(O445-O450)/O445*100</f>
        <v>30.344520430436766</v>
      </c>
      <c r="W450" s="50"/>
      <c r="X450" s="47"/>
      <c r="Y450" s="47"/>
      <c r="Z450" s="47">
        <v>3.4268196875149398E-2</v>
      </c>
      <c r="AA450" s="47">
        <v>-7.4198517315712004E-2</v>
      </c>
      <c r="AB450" s="48">
        <v>9.7877066468928006E-2</v>
      </c>
      <c r="AC450" s="47">
        <v>6.0761574084268501E-3</v>
      </c>
      <c r="AD450" s="47">
        <v>3.3725207608286401E-2</v>
      </c>
      <c r="AE450" s="47"/>
      <c r="AF450" s="52">
        <f t="shared" ref="AF450:AF452" si="147">(Z445-Z450)/Z445*100</f>
        <v>30.891445145424939</v>
      </c>
    </row>
    <row r="451" spans="12:32" x14ac:dyDescent="0.3">
      <c r="L451" s="50"/>
      <c r="M451" s="47"/>
      <c r="N451" s="47"/>
      <c r="O451" s="47">
        <v>5.7970601543451596E-3</v>
      </c>
      <c r="P451" s="47">
        <v>-1.6172864911905799E-2</v>
      </c>
      <c r="Q451" s="48">
        <v>1.44683599428015E-2</v>
      </c>
      <c r="R451" s="47">
        <v>-5.0082988144900401E-4</v>
      </c>
      <c r="S451" s="47">
        <v>5.7753853432428301E-3</v>
      </c>
      <c r="T451" s="47"/>
      <c r="U451" s="52">
        <f t="shared" si="146"/>
        <v>41.386809225666141</v>
      </c>
      <c r="W451" s="50"/>
      <c r="X451" s="47"/>
      <c r="Y451" s="47"/>
      <c r="Z451" s="47">
        <v>2.8785392648136301E-2</v>
      </c>
      <c r="AA451" s="47">
        <v>-7.9963666664342001E-2</v>
      </c>
      <c r="AB451" s="48">
        <v>7.2543920298529796E-2</v>
      </c>
      <c r="AC451" s="47">
        <v>-2.5815584290855898E-3</v>
      </c>
      <c r="AD451" s="47">
        <v>2.8669398075031102E-2</v>
      </c>
      <c r="AE451" s="47"/>
      <c r="AF451" s="52">
        <f t="shared" si="147"/>
        <v>41.476669948185851</v>
      </c>
    </row>
    <row r="452" spans="12:32" x14ac:dyDescent="0.3">
      <c r="L452" s="50"/>
      <c r="M452" s="47"/>
      <c r="N452" s="53"/>
      <c r="O452" s="46">
        <f>SQRT(O449*O449+O450*O450+O451*O451)</f>
        <v>1.0721176275468388E-2</v>
      </c>
      <c r="P452" s="47"/>
      <c r="Q452" s="47"/>
      <c r="R452" s="47"/>
      <c r="S452" s="47"/>
      <c r="T452" s="47"/>
      <c r="U452" s="52">
        <f t="shared" si="146"/>
        <v>37.518873088808306</v>
      </c>
      <c r="W452" s="50"/>
      <c r="X452" s="47"/>
      <c r="Y452" s="53"/>
      <c r="Z452" s="46">
        <f>SQRT(Z449*Z449+Z450*Z450+Z451*Z451)</f>
        <v>5.340362282945392E-2</v>
      </c>
      <c r="AA452" s="47"/>
      <c r="AB452" s="47"/>
      <c r="AC452" s="47"/>
      <c r="AD452" s="47"/>
      <c r="AE452" s="47"/>
      <c r="AF452" s="52">
        <f t="shared" si="147"/>
        <v>37.409178861877791</v>
      </c>
    </row>
    <row r="453" spans="12:32" x14ac:dyDescent="0.3">
      <c r="L453" s="50"/>
      <c r="M453" s="47"/>
      <c r="N453" s="53" t="s">
        <v>32</v>
      </c>
      <c r="O453" s="53"/>
      <c r="P453" s="53"/>
      <c r="Q453" s="53"/>
      <c r="R453" s="53"/>
      <c r="S453" s="53"/>
      <c r="T453" s="47"/>
      <c r="U453" s="54" t="s">
        <v>1</v>
      </c>
      <c r="W453" s="50"/>
      <c r="X453" s="47"/>
      <c r="Y453" s="53" t="s">
        <v>32</v>
      </c>
      <c r="Z453" s="53"/>
      <c r="AA453" s="53"/>
      <c r="AB453" s="53"/>
      <c r="AC453" s="53"/>
      <c r="AD453" s="53"/>
      <c r="AE453" s="47"/>
      <c r="AF453" s="54" t="s">
        <v>1</v>
      </c>
    </row>
    <row r="454" spans="12:32" x14ac:dyDescent="0.3">
      <c r="L454" s="50"/>
      <c r="M454" s="47"/>
      <c r="N454" s="47" t="s">
        <v>35</v>
      </c>
      <c r="O454" s="47">
        <v>9.8525098733385098E-3</v>
      </c>
      <c r="P454" s="47">
        <v>-2.6835412856093099E-2</v>
      </c>
      <c r="Q454" s="48">
        <v>2.4849499043298001E-2</v>
      </c>
      <c r="R454" s="47">
        <v>2.0112549932463499E-4</v>
      </c>
      <c r="S454" s="47">
        <v>9.8504568085827499E-3</v>
      </c>
      <c r="T454" s="47"/>
      <c r="U454" s="52">
        <f>-(O449-O454)/O454*100</f>
        <v>41.67558738550197</v>
      </c>
      <c r="W454" s="50"/>
      <c r="X454" s="47"/>
      <c r="Y454" s="47" t="s">
        <v>35</v>
      </c>
      <c r="Z454" s="47">
        <v>4.9262549366692603E-2</v>
      </c>
      <c r="AA454" s="47">
        <v>-0.134177064280465</v>
      </c>
      <c r="AB454" s="48">
        <v>0.12424749521649001</v>
      </c>
      <c r="AC454" s="48">
        <v>1.0056274966231699E-3</v>
      </c>
      <c r="AD454" s="47">
        <v>4.9252284042913798E-2</v>
      </c>
      <c r="AE454" s="47"/>
      <c r="AF454" s="52">
        <f>-(Z449-Z454)/Z454*100</f>
        <v>40.85107150761209</v>
      </c>
    </row>
    <row r="455" spans="12:32" x14ac:dyDescent="0.3">
      <c r="L455" s="50"/>
      <c r="M455" s="47"/>
      <c r="N455" s="47"/>
      <c r="O455" s="47">
        <v>9.9817313441866399E-3</v>
      </c>
      <c r="P455" s="47">
        <v>-2.4907626215012101E-2</v>
      </c>
      <c r="Q455" s="48">
        <v>3.4807163890125198E-2</v>
      </c>
      <c r="R455" s="47">
        <v>1.03572556251305E-3</v>
      </c>
      <c r="S455" s="47">
        <v>9.9278513882247003E-3</v>
      </c>
      <c r="T455" s="47"/>
      <c r="U455" s="52">
        <f t="shared" ref="U455:U457" si="148">-(O450-O455)/O455*100</f>
        <v>30.362791107896207</v>
      </c>
      <c r="W455" s="50"/>
      <c r="X455" s="47"/>
      <c r="Y455" s="47"/>
      <c r="Z455" s="47">
        <v>4.9908656720933198E-2</v>
      </c>
      <c r="AA455" s="47">
        <v>-0.124538131075061</v>
      </c>
      <c r="AB455" s="48">
        <v>0.17403581945062599</v>
      </c>
      <c r="AC455" s="47">
        <v>5.1786278125652502E-3</v>
      </c>
      <c r="AD455" s="47">
        <v>4.9639256941123498E-2</v>
      </c>
      <c r="AE455" s="47"/>
      <c r="AF455" s="52">
        <f t="shared" ref="AF455:AF457" si="149">-(Z450-Z455)/Z455*100</f>
        <v>31.338170316300495</v>
      </c>
    </row>
    <row r="456" spans="12:32" x14ac:dyDescent="0.3">
      <c r="L456" s="50"/>
      <c r="M456" s="47"/>
      <c r="N456" s="47"/>
      <c r="O456" s="47">
        <v>9.8926088002942898E-3</v>
      </c>
      <c r="P456" s="47">
        <v>-3.0320887282995299E-2</v>
      </c>
      <c r="Q456" s="48">
        <v>2.3650274633125499E-2</v>
      </c>
      <c r="R456" s="48">
        <v>-5.2572818053835905E-4</v>
      </c>
      <c r="S456" s="47">
        <v>9.8786293966242004E-3</v>
      </c>
      <c r="T456" s="47"/>
      <c r="U456" s="52">
        <f t="shared" si="148"/>
        <v>41.400086960148407</v>
      </c>
      <c r="W456" s="50"/>
      <c r="X456" s="47"/>
      <c r="Y456" s="47"/>
      <c r="Z456" s="47">
        <v>4.9463044001471397E-2</v>
      </c>
      <c r="AA456" s="47">
        <v>-0.15160443641497701</v>
      </c>
      <c r="AB456" s="48">
        <v>0.118251373165628</v>
      </c>
      <c r="AC456" s="48">
        <v>-2.62864090269179E-3</v>
      </c>
      <c r="AD456" s="47">
        <v>4.9393146983121E-2</v>
      </c>
      <c r="AE456" s="47"/>
      <c r="AF456" s="52">
        <f t="shared" si="149"/>
        <v>41.804243492818578</v>
      </c>
    </row>
    <row r="457" spans="12:32" x14ac:dyDescent="0.3">
      <c r="L457" s="50"/>
      <c r="M457" s="47"/>
      <c r="N457" s="53"/>
      <c r="O457" s="46">
        <f>SQRT(O454*O454+O455*O455+O456*O456)</f>
        <v>1.7163059759477937E-2</v>
      </c>
      <c r="P457" s="47"/>
      <c r="Q457" s="47"/>
      <c r="R457" s="47"/>
      <c r="S457" s="47"/>
      <c r="T457" s="47"/>
      <c r="U457" s="52">
        <f t="shared" si="148"/>
        <v>37.53342104662984</v>
      </c>
      <c r="W457" s="50"/>
      <c r="X457" s="47"/>
      <c r="Y457" s="53"/>
      <c r="Z457" s="46">
        <f>SQRT(Z454*Z454+Z455*Z455+Z456*Z456)</f>
        <v>8.5815298797389694E-2</v>
      </c>
      <c r="AA457" s="47"/>
      <c r="AB457" s="47"/>
      <c r="AC457" s="47"/>
      <c r="AD457" s="47"/>
      <c r="AE457" s="47"/>
      <c r="AF457" s="52">
        <f t="shared" si="149"/>
        <v>37.769111594495392</v>
      </c>
    </row>
    <row r="458" spans="12:32" x14ac:dyDescent="0.3">
      <c r="L458" s="50"/>
      <c r="M458" s="47"/>
      <c r="N458" s="53" t="s">
        <v>30</v>
      </c>
      <c r="O458" s="47"/>
      <c r="P458" s="47"/>
      <c r="Q458" s="47"/>
      <c r="R458" s="47"/>
      <c r="S458" s="47"/>
      <c r="T458" s="47"/>
      <c r="U458" s="49"/>
      <c r="W458" s="50"/>
      <c r="X458" s="47"/>
      <c r="Y458" s="53" t="s">
        <v>30</v>
      </c>
      <c r="Z458" s="47"/>
      <c r="AA458" s="47"/>
      <c r="AB458" s="47"/>
      <c r="AC458" s="47"/>
      <c r="AD458" s="47"/>
      <c r="AE458" s="47"/>
      <c r="AF458" s="49"/>
    </row>
    <row r="459" spans="12:32" x14ac:dyDescent="0.3">
      <c r="L459" s="50"/>
      <c r="M459" s="47" t="s">
        <v>36</v>
      </c>
      <c r="N459" s="47"/>
      <c r="O459" s="47">
        <v>7.7425902487180204E-2</v>
      </c>
      <c r="P459" s="47">
        <v>-0.176094374119005</v>
      </c>
      <c r="Q459" s="48">
        <v>0.202459377548034</v>
      </c>
      <c r="R459" s="47">
        <v>4.3002888582232401E-3</v>
      </c>
      <c r="S459" s="47">
        <v>7.73063897209679E-2</v>
      </c>
      <c r="T459" s="47"/>
      <c r="U459" s="52"/>
      <c r="W459" s="50"/>
      <c r="X459" s="47" t="s">
        <v>36</v>
      </c>
      <c r="Y459" s="47"/>
      <c r="Z459" s="47">
        <v>0.38969985325912299</v>
      </c>
      <c r="AA459" s="47">
        <v>-0.81978503433058303</v>
      </c>
      <c r="AB459" s="48">
        <v>1.01701705648233</v>
      </c>
      <c r="AC459" s="47">
        <v>4.3708234207523101E-2</v>
      </c>
      <c r="AD459" s="47">
        <v>0.38724096618596898</v>
      </c>
      <c r="AE459" s="47"/>
      <c r="AF459" s="52"/>
    </row>
    <row r="460" spans="12:32" x14ac:dyDescent="0.3">
      <c r="L460" s="50"/>
      <c r="M460" s="47"/>
      <c r="N460" s="47"/>
      <c r="O460" s="47">
        <v>7.9858506726411899E-2</v>
      </c>
      <c r="P460" s="47">
        <v>-0.25446125497935601</v>
      </c>
      <c r="Q460" s="48">
        <v>0.198899252588947</v>
      </c>
      <c r="R460" s="47">
        <v>5.3649291695612297E-4</v>
      </c>
      <c r="S460" s="47">
        <v>7.9856704614718693E-2</v>
      </c>
      <c r="T460" s="47"/>
      <c r="U460" s="52"/>
      <c r="W460" s="50"/>
      <c r="X460" s="47"/>
      <c r="Y460" s="47"/>
      <c r="Z460" s="47">
        <v>0.39322314894153998</v>
      </c>
      <c r="AA460" s="47">
        <v>-1.22301431852497</v>
      </c>
      <c r="AB460" s="48">
        <v>0.96027566731308101</v>
      </c>
      <c r="AC460" s="47">
        <v>7.35518986620974E-3</v>
      </c>
      <c r="AD460" s="47">
        <v>0.39315435396995502</v>
      </c>
      <c r="AE460" s="47"/>
      <c r="AF460" s="52"/>
    </row>
    <row r="461" spans="12:32" x14ac:dyDescent="0.3">
      <c r="L461" s="50"/>
      <c r="M461" s="47"/>
      <c r="N461" s="47"/>
      <c r="O461" s="47">
        <v>7.7385124941164604E-2</v>
      </c>
      <c r="P461" s="47">
        <v>-0.205144256680451</v>
      </c>
      <c r="Q461" s="47">
        <v>0.188298389566837</v>
      </c>
      <c r="R461" s="47">
        <v>-1.1148127393822501E-3</v>
      </c>
      <c r="S461" s="47">
        <v>7.7377094509394506E-2</v>
      </c>
      <c r="T461" s="47"/>
      <c r="U461" s="52"/>
      <c r="W461" s="50"/>
      <c r="X461" s="47"/>
      <c r="Y461" s="47"/>
      <c r="Z461" s="47">
        <v>0.37928160841317798</v>
      </c>
      <c r="AA461" s="47">
        <v>-0.97325817255410596</v>
      </c>
      <c r="AB461" s="47">
        <v>0.95579934996820104</v>
      </c>
      <c r="AC461" s="47">
        <v>-6.2790357751321899E-3</v>
      </c>
      <c r="AD461" s="47">
        <v>0.379229629894899</v>
      </c>
      <c r="AE461" s="47"/>
      <c r="AF461" s="52"/>
    </row>
    <row r="462" spans="12:32" x14ac:dyDescent="0.3">
      <c r="L462" s="50"/>
      <c r="M462" s="47"/>
      <c r="N462" s="46"/>
      <c r="O462" s="46">
        <f>SQRT(O459*O459+O460*O460+O461*O461)</f>
        <v>0.13550132484476443</v>
      </c>
      <c r="P462" s="47"/>
      <c r="Q462" s="47"/>
      <c r="R462" s="47"/>
      <c r="S462" s="47"/>
      <c r="T462" s="47"/>
      <c r="U462" s="52"/>
      <c r="W462" s="50"/>
      <c r="X462" s="47"/>
      <c r="Y462" s="46"/>
      <c r="Z462" s="46">
        <f>SQRT(Z459*Z459+Z460*Z460+Z461*Z461)</f>
        <v>0.67107746123243461</v>
      </c>
      <c r="AA462" s="47"/>
      <c r="AB462" s="47"/>
      <c r="AC462" s="47"/>
      <c r="AD462" s="47"/>
      <c r="AE462" s="47"/>
      <c r="AF462" s="52"/>
    </row>
    <row r="463" spans="12:32" x14ac:dyDescent="0.3">
      <c r="L463" s="50"/>
      <c r="M463" s="47"/>
      <c r="N463" s="53" t="s">
        <v>31</v>
      </c>
      <c r="O463" s="47"/>
      <c r="P463" s="47"/>
      <c r="Q463" s="47"/>
      <c r="R463" s="47"/>
      <c r="S463" s="47"/>
      <c r="T463" s="47"/>
      <c r="U463" s="52"/>
      <c r="W463" s="50"/>
      <c r="X463" s="47"/>
      <c r="Y463" s="53" t="s">
        <v>31</v>
      </c>
      <c r="Z463" s="47"/>
      <c r="AA463" s="47"/>
      <c r="AB463" s="47"/>
      <c r="AC463" s="47"/>
      <c r="AD463" s="47"/>
      <c r="AE463" s="47"/>
      <c r="AF463" s="52"/>
    </row>
    <row r="464" spans="12:32" x14ac:dyDescent="0.3">
      <c r="L464" s="11"/>
      <c r="M464" s="8" t="s">
        <v>37</v>
      </c>
      <c r="N464" s="47"/>
      <c r="O464" s="47">
        <v>4.93609622766501E-2</v>
      </c>
      <c r="P464" s="47">
        <v>-0.125667315139143</v>
      </c>
      <c r="Q464" s="47">
        <v>0.106457592872844</v>
      </c>
      <c r="R464" s="47">
        <v>-7.58185356727343E-3</v>
      </c>
      <c r="S464" s="47">
        <v>4.8775199572746897E-2</v>
      </c>
      <c r="T464" s="47"/>
      <c r="U464" s="52">
        <f>(O459-O464)/O459*100</f>
        <v>36.247482184888909</v>
      </c>
      <c r="W464" s="11"/>
      <c r="X464" s="8" t="s">
        <v>37</v>
      </c>
      <c r="Y464" s="47"/>
      <c r="Z464" s="47">
        <v>0.34678621065836202</v>
      </c>
      <c r="AA464" s="47">
        <v>-0.81441703719180503</v>
      </c>
      <c r="AB464" s="47">
        <v>0.60825514986298901</v>
      </c>
      <c r="AC464" s="47">
        <v>-0.121741274563542</v>
      </c>
      <c r="AD464" s="47">
        <v>0.32471485640547798</v>
      </c>
      <c r="AE464" s="47"/>
      <c r="AF464" s="52">
        <f>(Z459-Z464)/Z459*100</f>
        <v>11.011972994566774</v>
      </c>
    </row>
    <row r="465" spans="12:32" x14ac:dyDescent="0.3">
      <c r="L465" s="11"/>
      <c r="M465" s="8"/>
      <c r="N465" s="47"/>
      <c r="O465" s="47">
        <v>4.2428454916709699E-2</v>
      </c>
      <c r="P465" s="47">
        <v>-0.12631273601227799</v>
      </c>
      <c r="Q465" s="47">
        <v>0.10978979301788901</v>
      </c>
      <c r="R465" s="47">
        <v>-8.9661147278831503E-3</v>
      </c>
      <c r="S465" s="47">
        <v>4.1470261312242802E-2</v>
      </c>
      <c r="T465" s="47"/>
      <c r="U465" s="52">
        <f t="shared" ref="U465:U467" si="150">(O460-O465)/O460*100</f>
        <v>46.870462952599659</v>
      </c>
      <c r="W465" s="11"/>
      <c r="X465" s="8"/>
      <c r="Y465" s="47"/>
      <c r="Z465" s="47">
        <v>0.23761611405182501</v>
      </c>
      <c r="AA465" s="47">
        <v>-0.67677362543610298</v>
      </c>
      <c r="AB465" s="47">
        <v>0.68374417475341298</v>
      </c>
      <c r="AC465" s="47">
        <v>-2.0379482814395701E-2</v>
      </c>
      <c r="AD465" s="47">
        <v>0.236740563354293</v>
      </c>
      <c r="AE465" s="47"/>
      <c r="AF465" s="52">
        <f t="shared" ref="AF465:AF467" si="151">(Z460-Z465)/Z460*100</f>
        <v>39.572195916891175</v>
      </c>
    </row>
    <row r="466" spans="12:32" x14ac:dyDescent="0.3">
      <c r="L466" s="11"/>
      <c r="M466" s="8"/>
      <c r="N466" s="47"/>
      <c r="O466" s="47">
        <v>4.3023846377769501E-2</v>
      </c>
      <c r="P466" s="47">
        <v>-9.9348279524871699E-2</v>
      </c>
      <c r="Q466" s="47">
        <v>5.8148275560560299E-2</v>
      </c>
      <c r="R466" s="47">
        <v>-2.9132919984847801E-2</v>
      </c>
      <c r="S466" s="47">
        <v>3.1659506159988797E-2</v>
      </c>
      <c r="T466" s="47"/>
      <c r="U466" s="52">
        <f t="shared" si="150"/>
        <v>44.402950295059618</v>
      </c>
      <c r="W466" s="11"/>
      <c r="X466" s="8"/>
      <c r="Y466" s="47"/>
      <c r="Z466" s="47">
        <v>0.29175245667584498</v>
      </c>
      <c r="AA466" s="47">
        <v>-0.65369007411348001</v>
      </c>
      <c r="AB466" s="47">
        <v>0.15393832913056399</v>
      </c>
      <c r="AC466" s="47">
        <v>-0.24111956175448801</v>
      </c>
      <c r="AD466" s="47">
        <v>0.16425849419653901</v>
      </c>
      <c r="AE466" s="47"/>
      <c r="AF466" s="52">
        <f t="shared" si="151"/>
        <v>23.077615628011515</v>
      </c>
    </row>
    <row r="467" spans="12:32" ht="14.5" thickBot="1" x14ac:dyDescent="0.35">
      <c r="L467" s="14"/>
      <c r="M467" s="15"/>
      <c r="N467" s="56"/>
      <c r="O467" s="57">
        <f>SQRT(O464*O464+O465*O465+O466*O466)</f>
        <v>7.8023904930694485E-2</v>
      </c>
      <c r="P467" s="56"/>
      <c r="Q467" s="56"/>
      <c r="R467" s="56"/>
      <c r="S467" s="56"/>
      <c r="T467" s="56"/>
      <c r="U467" s="58">
        <f t="shared" si="150"/>
        <v>42.418345340843203</v>
      </c>
      <c r="W467" s="14"/>
      <c r="X467" s="15"/>
      <c r="Y467" s="56"/>
      <c r="Z467" s="57">
        <f>SQRT(Z464*Z464+Z465*Z465+Z466*Z466)</f>
        <v>0.5117045920609532</v>
      </c>
      <c r="AA467" s="56"/>
      <c r="AB467" s="56"/>
      <c r="AC467" s="56"/>
      <c r="AD467" s="56"/>
      <c r="AE467" s="56"/>
      <c r="AF467" s="58">
        <f t="shared" si="151"/>
        <v>23.748803734041811</v>
      </c>
    </row>
    <row r="468" spans="12:32" ht="14.5" thickBot="1" x14ac:dyDescent="0.35"/>
    <row r="469" spans="12:32" x14ac:dyDescent="0.3">
      <c r="L469" s="40" t="s">
        <v>22</v>
      </c>
      <c r="M469" s="43">
        <v>1000</v>
      </c>
      <c r="N469" s="42" t="s">
        <v>28</v>
      </c>
      <c r="O469" s="42" t="s">
        <v>9</v>
      </c>
      <c r="P469" s="42" t="s">
        <v>13</v>
      </c>
      <c r="Q469" s="42" t="s">
        <v>12</v>
      </c>
      <c r="R469" s="42" t="s">
        <v>11</v>
      </c>
      <c r="S469" s="42" t="s">
        <v>10</v>
      </c>
      <c r="T469" s="43"/>
      <c r="U469" s="44"/>
      <c r="W469" s="40" t="s">
        <v>22</v>
      </c>
      <c r="X469" s="43">
        <v>1000</v>
      </c>
      <c r="Y469" s="42" t="s">
        <v>28</v>
      </c>
      <c r="Z469" s="42" t="s">
        <v>9</v>
      </c>
      <c r="AA469" s="42" t="s">
        <v>13</v>
      </c>
      <c r="AB469" s="42" t="s">
        <v>12</v>
      </c>
      <c r="AC469" s="42" t="s">
        <v>11</v>
      </c>
      <c r="AD469" s="42" t="s">
        <v>10</v>
      </c>
      <c r="AE469" s="43"/>
      <c r="AF469" s="44"/>
    </row>
    <row r="470" spans="12:32" x14ac:dyDescent="0.3">
      <c r="L470" s="45" t="s">
        <v>8</v>
      </c>
      <c r="M470" s="46">
        <v>22</v>
      </c>
      <c r="N470" s="47" t="s">
        <v>33</v>
      </c>
      <c r="O470" s="47">
        <v>9.7824045505694596E-3</v>
      </c>
      <c r="P470" s="47">
        <v>-2.6825222531987099E-2</v>
      </c>
      <c r="Q470" s="48">
        <v>2.4840647902650202E-2</v>
      </c>
      <c r="R470" s="48">
        <v>9.9274914401580901E-5</v>
      </c>
      <c r="S470" s="47">
        <v>9.7819008010903794E-3</v>
      </c>
      <c r="T470" s="47"/>
      <c r="U470" s="49"/>
      <c r="W470" s="45" t="s">
        <v>8</v>
      </c>
      <c r="X470" s="46">
        <v>22</v>
      </c>
      <c r="Y470" s="47" t="s">
        <v>33</v>
      </c>
      <c r="Z470" s="47">
        <v>4.8668302310943601E-2</v>
      </c>
      <c r="AA470" s="47">
        <v>-0.13292042455606301</v>
      </c>
      <c r="AB470" s="48">
        <v>0.123155088941116</v>
      </c>
      <c r="AC470" s="48">
        <v>4.7710543242829702E-4</v>
      </c>
      <c r="AD470" s="47">
        <v>4.8665963673143797E-2</v>
      </c>
      <c r="AE470" s="47"/>
      <c r="AF470" s="49"/>
    </row>
    <row r="471" spans="12:32" x14ac:dyDescent="0.3">
      <c r="L471" s="45" t="s">
        <v>6</v>
      </c>
      <c r="M471" s="46">
        <v>1E-4</v>
      </c>
      <c r="N471" s="47"/>
      <c r="O471" s="47">
        <v>1.00058994031356E-2</v>
      </c>
      <c r="P471" s="47">
        <v>-2.48994822339682E-2</v>
      </c>
      <c r="Q471" s="47">
        <v>3.4785479029012897E-2</v>
      </c>
      <c r="R471" s="47">
        <v>1.02942038382142E-3</v>
      </c>
      <c r="S471" s="47">
        <v>9.9528044559833301E-3</v>
      </c>
      <c r="T471" s="47"/>
      <c r="U471" s="49"/>
      <c r="W471" s="45" t="s">
        <v>6</v>
      </c>
      <c r="X471" s="46">
        <v>1E-3</v>
      </c>
      <c r="Y471" s="47"/>
      <c r="Z471" s="47">
        <v>4.9719116540370603E-2</v>
      </c>
      <c r="AA471" s="47">
        <v>-0.123531960252951</v>
      </c>
      <c r="AB471" s="47">
        <v>0.17138451699701501</v>
      </c>
      <c r="AC471" s="47">
        <v>5.0906670462645799E-3</v>
      </c>
      <c r="AD471" s="47">
        <v>4.9457816961316001E-2</v>
      </c>
      <c r="AE471" s="47"/>
      <c r="AF471" s="49"/>
    </row>
    <row r="472" spans="12:32" x14ac:dyDescent="0.3">
      <c r="L472" s="45" t="s">
        <v>7</v>
      </c>
      <c r="M472" s="46">
        <v>0.01</v>
      </c>
      <c r="N472" s="47"/>
      <c r="O472" s="47">
        <v>9.9175269381807409E-3</v>
      </c>
      <c r="P472" s="47">
        <v>-3.0302034329882401E-2</v>
      </c>
      <c r="Q472" s="47">
        <v>2.3643021501565501E-2</v>
      </c>
      <c r="R472" s="48">
        <v>-5.2043392110050798E-4</v>
      </c>
      <c r="S472" s="47">
        <v>9.9038623326108705E-3</v>
      </c>
      <c r="T472" s="47"/>
      <c r="U472" s="49"/>
      <c r="W472" s="45" t="s">
        <v>7</v>
      </c>
      <c r="X472" s="46">
        <v>0.05</v>
      </c>
      <c r="Y472" s="47"/>
      <c r="Z472" s="47">
        <v>4.9321242258046898E-2</v>
      </c>
      <c r="AA472" s="47">
        <v>-0.149299279157521</v>
      </c>
      <c r="AB472" s="47">
        <v>0.117354619339017</v>
      </c>
      <c r="AC472" s="48">
        <v>-2.5810220231695402E-3</v>
      </c>
      <c r="AD472" s="47">
        <v>4.9253662434309099E-2</v>
      </c>
      <c r="AE472" s="47"/>
      <c r="AF472" s="49"/>
    </row>
    <row r="473" spans="12:32" ht="14.5" x14ac:dyDescent="0.3">
      <c r="L473" s="50"/>
      <c r="M473" s="47"/>
      <c r="N473" s="46"/>
      <c r="O473" s="46">
        <f>SQRT(O470*O470+O471*O471+O472*O472)</f>
        <v>1.7151408170357676E-2</v>
      </c>
      <c r="P473" s="46"/>
      <c r="Q473" s="46"/>
      <c r="R473" s="47"/>
      <c r="S473" s="47"/>
      <c r="T473" s="47"/>
      <c r="U473" s="123" t="s">
        <v>20</v>
      </c>
      <c r="W473" s="50"/>
      <c r="X473" s="47"/>
      <c r="Y473" s="46"/>
      <c r="Z473" s="46">
        <f>SQRT(Z470*Z470+Z471*Z471+Z472*Z472)</f>
        <v>8.5282935791759079E-2</v>
      </c>
      <c r="AA473" s="46"/>
      <c r="AB473" s="46"/>
      <c r="AC473" s="47"/>
      <c r="AD473" s="47"/>
      <c r="AE473" s="47"/>
      <c r="AF473" s="123" t="s">
        <v>20</v>
      </c>
    </row>
    <row r="474" spans="12:32" x14ac:dyDescent="0.3">
      <c r="L474" s="50"/>
      <c r="M474" s="47"/>
      <c r="N474" s="53" t="s">
        <v>29</v>
      </c>
      <c r="O474" s="53"/>
      <c r="P474" s="53"/>
      <c r="Q474" s="53"/>
      <c r="R474" s="53"/>
      <c r="S474" s="53"/>
      <c r="T474" s="47"/>
      <c r="U474" s="54" t="s">
        <v>1</v>
      </c>
      <c r="W474" s="50"/>
      <c r="X474" s="47"/>
      <c r="Y474" s="53" t="s">
        <v>29</v>
      </c>
      <c r="Z474" s="53"/>
      <c r="AA474" s="53"/>
      <c r="AB474" s="53"/>
      <c r="AC474" s="53"/>
      <c r="AD474" s="53"/>
      <c r="AE474" s="47"/>
      <c r="AF474" s="54" t="s">
        <v>1</v>
      </c>
    </row>
    <row r="475" spans="12:32" x14ac:dyDescent="0.3">
      <c r="L475" s="50"/>
      <c r="M475" s="47"/>
      <c r="N475" s="47" t="s">
        <v>34</v>
      </c>
      <c r="O475" s="47">
        <v>5.6431481713381196E-3</v>
      </c>
      <c r="P475" s="47">
        <v>-1.4407700590212199E-2</v>
      </c>
      <c r="Q475" s="48">
        <v>1.6198971443829899E-2</v>
      </c>
      <c r="R475" s="47">
        <v>1.9202139867606499E-4</v>
      </c>
      <c r="S475" s="47">
        <v>5.6398802350871996E-3</v>
      </c>
      <c r="T475" s="47"/>
      <c r="U475" s="52">
        <f>(O470-O475)/O470*100</f>
        <v>42.313281543752787</v>
      </c>
      <c r="W475" s="50"/>
      <c r="X475" s="47"/>
      <c r="Y475" s="47" t="s">
        <v>34</v>
      </c>
      <c r="Z475" s="47">
        <v>2.8616036257498201E-2</v>
      </c>
      <c r="AA475" s="47">
        <v>-7.3093164441583397E-2</v>
      </c>
      <c r="AB475" s="48">
        <v>8.3349894138912403E-2</v>
      </c>
      <c r="AC475" s="48">
        <v>1.6008978938996899E-3</v>
      </c>
      <c r="AD475" s="47">
        <v>2.8571220782874499E-2</v>
      </c>
      <c r="AE475" s="47"/>
      <c r="AF475" s="52">
        <f>(Z470-Z475)/Z470*100</f>
        <v>41.201901651162444</v>
      </c>
    </row>
    <row r="476" spans="12:32" x14ac:dyDescent="0.3">
      <c r="L476" s="50"/>
      <c r="M476" s="47"/>
      <c r="N476" s="47"/>
      <c r="O476" s="47">
        <v>6.9322323760217597E-3</v>
      </c>
      <c r="P476" s="47">
        <v>-1.6667813173256701E-2</v>
      </c>
      <c r="Q476" s="48">
        <v>1.90805544493719E-2</v>
      </c>
      <c r="R476" s="47">
        <v>1.2130707937896099E-3</v>
      </c>
      <c r="S476" s="47">
        <v>6.8252695891385098E-3</v>
      </c>
      <c r="T476" s="47"/>
      <c r="U476" s="52">
        <f t="shared" ref="U476:U478" si="152">(O471-O476)/O471*100</f>
        <v>30.718548161204072</v>
      </c>
      <c r="W476" s="50"/>
      <c r="X476" s="47"/>
      <c r="Y476" s="47"/>
      <c r="Z476" s="47">
        <v>3.4216106992066203E-2</v>
      </c>
      <c r="AA476" s="47">
        <v>-8.1613043168638599E-2</v>
      </c>
      <c r="AB476" s="48">
        <v>9.1940416864022101E-2</v>
      </c>
      <c r="AC476" s="47">
        <v>6.07732000294906E-3</v>
      </c>
      <c r="AD476" s="47">
        <v>3.3672067938786902E-2</v>
      </c>
      <c r="AE476" s="47"/>
      <c r="AF476" s="52">
        <f t="shared" ref="AF476:AF478" si="153">(Z471-Z476)/Z471*100</f>
        <v>31.181184677158065</v>
      </c>
    </row>
    <row r="477" spans="12:32" x14ac:dyDescent="0.3">
      <c r="L477" s="50"/>
      <c r="M477" s="47"/>
      <c r="N477" s="47"/>
      <c r="O477" s="47">
        <v>5.7218287685357203E-3</v>
      </c>
      <c r="P477" s="47">
        <v>-1.65769932458537E-2</v>
      </c>
      <c r="Q477" s="48">
        <v>1.3958551768223601E-2</v>
      </c>
      <c r="R477" s="47">
        <v>-4.9241683228177797E-4</v>
      </c>
      <c r="S477" s="47">
        <v>5.7006008560263697E-3</v>
      </c>
      <c r="T477" s="47"/>
      <c r="U477" s="52">
        <f t="shared" si="152"/>
        <v>42.30589133559414</v>
      </c>
      <c r="W477" s="50"/>
      <c r="X477" s="47"/>
      <c r="Y477" s="47"/>
      <c r="Z477" s="47">
        <v>2.8467308681433601E-2</v>
      </c>
      <c r="AA477" s="47">
        <v>-8.1476162595669796E-2</v>
      </c>
      <c r="AB477" s="48">
        <v>6.8382426695137097E-2</v>
      </c>
      <c r="AC477" s="47">
        <v>-2.5481023212402302E-3</v>
      </c>
      <c r="AD477" s="47">
        <v>2.83530393101783E-2</v>
      </c>
      <c r="AE477" s="47"/>
      <c r="AF477" s="52">
        <f t="shared" si="153"/>
        <v>42.281849811296915</v>
      </c>
    </row>
    <row r="478" spans="12:32" x14ac:dyDescent="0.3">
      <c r="L478" s="50"/>
      <c r="M478" s="47"/>
      <c r="N478" s="53"/>
      <c r="O478" s="46">
        <f>SQRT(O475*O475+O476*O476+O477*O477)</f>
        <v>1.06132130599213E-2</v>
      </c>
      <c r="P478" s="47"/>
      <c r="Q478" s="47"/>
      <c r="R478" s="47"/>
      <c r="S478" s="47"/>
      <c r="T478" s="47"/>
      <c r="U478" s="52">
        <f t="shared" si="152"/>
        <v>38.120456614962755</v>
      </c>
      <c r="W478" s="50"/>
      <c r="X478" s="47"/>
      <c r="Y478" s="53"/>
      <c r="Z478" s="46">
        <f>SQRT(Z475*Z475+Z476*Z476+Z477*Z477)</f>
        <v>5.2915093993557247E-2</v>
      </c>
      <c r="AA478" s="47"/>
      <c r="AB478" s="47"/>
      <c r="AC478" s="47"/>
      <c r="AD478" s="47"/>
      <c r="AE478" s="47"/>
      <c r="AF478" s="52">
        <f t="shared" si="153"/>
        <v>37.953479787839981</v>
      </c>
    </row>
    <row r="479" spans="12:32" x14ac:dyDescent="0.3">
      <c r="L479" s="50"/>
      <c r="M479" s="47"/>
      <c r="N479" s="53" t="s">
        <v>32</v>
      </c>
      <c r="O479" s="53"/>
      <c r="P479" s="53"/>
      <c r="Q479" s="53"/>
      <c r="R479" s="53"/>
      <c r="S479" s="53"/>
      <c r="T479" s="47"/>
      <c r="U479" s="54" t="s">
        <v>1</v>
      </c>
      <c r="W479" s="50"/>
      <c r="X479" s="47"/>
      <c r="Y479" s="53" t="s">
        <v>32</v>
      </c>
      <c r="Z479" s="53"/>
      <c r="AA479" s="53"/>
      <c r="AB479" s="53"/>
      <c r="AC479" s="53"/>
      <c r="AD479" s="53"/>
      <c r="AE479" s="47"/>
      <c r="AF479" s="54" t="s">
        <v>1</v>
      </c>
    </row>
    <row r="480" spans="12:32" x14ac:dyDescent="0.3">
      <c r="L480" s="50"/>
      <c r="M480" s="47"/>
      <c r="N480" s="47" t="s">
        <v>35</v>
      </c>
      <c r="O480" s="47">
        <v>9.7844564367344997E-3</v>
      </c>
      <c r="P480" s="47">
        <v>-2.6835412856093099E-2</v>
      </c>
      <c r="Q480" s="48">
        <v>2.4849499043298001E-2</v>
      </c>
      <c r="R480" s="48">
        <v>9.94380527782877E-5</v>
      </c>
      <c r="S480" s="47">
        <v>9.78395113622379E-3</v>
      </c>
      <c r="T480" s="47"/>
      <c r="U480" s="52">
        <f>-(O475-O480)/O480*100</f>
        <v>42.325378953585648</v>
      </c>
      <c r="W480" s="50"/>
      <c r="X480" s="47"/>
      <c r="Y480" s="47" t="s">
        <v>35</v>
      </c>
      <c r="Z480" s="47">
        <v>4.8922282183672498E-2</v>
      </c>
      <c r="AA480" s="47">
        <v>-0.134177064280465</v>
      </c>
      <c r="AB480" s="48">
        <v>0.12424749521649001</v>
      </c>
      <c r="AC480" s="48">
        <v>4.97190263891438E-4</v>
      </c>
      <c r="AD480" s="47">
        <v>4.8919755681118997E-2</v>
      </c>
      <c r="AE480" s="47"/>
      <c r="AF480" s="52">
        <f>-(Z475-Z480)/Z480*100</f>
        <v>41.507151792177389</v>
      </c>
    </row>
    <row r="481" spans="12:32" x14ac:dyDescent="0.3">
      <c r="L481" s="50"/>
      <c r="M481" s="47"/>
      <c r="N481" s="47"/>
      <c r="O481" s="47">
        <v>1.0008524866843701E-2</v>
      </c>
      <c r="P481" s="47">
        <v>-2.4907626215012101E-2</v>
      </c>
      <c r="Q481" s="48">
        <v>3.4807163890125198E-2</v>
      </c>
      <c r="R481" s="47">
        <v>1.02989931427895E-3</v>
      </c>
      <c r="S481" s="47">
        <v>9.9553943876009906E-3</v>
      </c>
      <c r="T481" s="47"/>
      <c r="U481" s="52">
        <f t="shared" ref="U481:U483" si="154">-(O476-O481)/O481*100</f>
        <v>30.736722261770066</v>
      </c>
      <c r="W481" s="50"/>
      <c r="X481" s="47"/>
      <c r="Y481" s="47"/>
      <c r="Z481" s="47">
        <v>5.0042624334218702E-2</v>
      </c>
      <c r="AA481" s="47">
        <v>-0.124538131075061</v>
      </c>
      <c r="AB481" s="48">
        <v>0.17403581945062599</v>
      </c>
      <c r="AC481" s="47">
        <v>5.1494965713947596E-3</v>
      </c>
      <c r="AD481" s="47">
        <v>4.9776971938005003E-2</v>
      </c>
      <c r="AE481" s="47"/>
      <c r="AF481" s="52">
        <f t="shared" ref="AF481:AF483" si="155">-(Z476-Z481)/Z481*100</f>
        <v>31.62607387744545</v>
      </c>
    </row>
    <row r="482" spans="12:32" x14ac:dyDescent="0.3">
      <c r="L482" s="50"/>
      <c r="M482" s="47"/>
      <c r="N482" s="47"/>
      <c r="O482" s="47">
        <v>9.9197741448929597E-3</v>
      </c>
      <c r="P482" s="47">
        <v>-3.0320887282995299E-2</v>
      </c>
      <c r="Q482" s="48">
        <v>2.3650274633125499E-2</v>
      </c>
      <c r="R482" s="48">
        <v>-5.2061391151754998E-4</v>
      </c>
      <c r="S482" s="47">
        <v>9.9061031814140308E-3</v>
      </c>
      <c r="T482" s="47"/>
      <c r="U482" s="52">
        <f t="shared" si="154"/>
        <v>42.31896124891599</v>
      </c>
      <c r="W482" s="50"/>
      <c r="X482" s="47"/>
      <c r="Y482" s="47"/>
      <c r="Z482" s="47">
        <v>4.9598870724464797E-2</v>
      </c>
      <c r="AA482" s="47">
        <v>-0.15160443641497701</v>
      </c>
      <c r="AB482" s="48">
        <v>0.118251373165628</v>
      </c>
      <c r="AC482" s="48">
        <v>-2.6030695575877498E-3</v>
      </c>
      <c r="AD482" s="47">
        <v>4.9530515907070201E-2</v>
      </c>
      <c r="AE482" s="47"/>
      <c r="AF482" s="52">
        <f t="shared" si="155"/>
        <v>42.604925746037168</v>
      </c>
    </row>
    <row r="483" spans="12:32" x14ac:dyDescent="0.3">
      <c r="L483" s="50"/>
      <c r="M483" s="47"/>
      <c r="N483" s="53"/>
      <c r="O483" s="46">
        <f>SQRT(O480*O480+O481*O481+O482*O482)</f>
        <v>1.7155409550875512E-2</v>
      </c>
      <c r="P483" s="47"/>
      <c r="Q483" s="47"/>
      <c r="R483" s="47"/>
      <c r="S483" s="47"/>
      <c r="T483" s="47"/>
      <c r="U483" s="52">
        <f t="shared" si="154"/>
        <v>38.134889590090474</v>
      </c>
      <c r="W483" s="50"/>
      <c r="X483" s="47"/>
      <c r="Y483" s="53"/>
      <c r="Z483" s="46">
        <f>SQRT(Z480*Z480+Z481*Z481+Z482*Z482)</f>
        <v>8.577704775437768E-2</v>
      </c>
      <c r="AA483" s="47"/>
      <c r="AB483" s="47"/>
      <c r="AC483" s="47"/>
      <c r="AD483" s="47"/>
      <c r="AE483" s="47"/>
      <c r="AF483" s="52">
        <f t="shared" si="155"/>
        <v>38.310893905932204</v>
      </c>
    </row>
    <row r="484" spans="12:32" x14ac:dyDescent="0.3">
      <c r="L484" s="50"/>
      <c r="M484" s="47"/>
      <c r="N484" s="53" t="s">
        <v>30</v>
      </c>
      <c r="O484" s="47"/>
      <c r="P484" s="47"/>
      <c r="Q484" s="47"/>
      <c r="R484" s="47"/>
      <c r="S484" s="47"/>
      <c r="T484" s="47"/>
      <c r="U484" s="49"/>
      <c r="W484" s="50"/>
      <c r="X484" s="47"/>
      <c r="Y484" s="53" t="s">
        <v>30</v>
      </c>
      <c r="Z484" s="47"/>
      <c r="AA484" s="47"/>
      <c r="AB484" s="47"/>
      <c r="AC484" s="47"/>
      <c r="AD484" s="47"/>
      <c r="AE484" s="47"/>
      <c r="AF484" s="49"/>
    </row>
    <row r="485" spans="12:32" x14ac:dyDescent="0.3">
      <c r="L485" s="50"/>
      <c r="M485" s="47" t="s">
        <v>36</v>
      </c>
      <c r="N485" s="47"/>
      <c r="O485" s="47">
        <v>7.8324809712217502E-2</v>
      </c>
      <c r="P485" s="47">
        <v>-0.195837401420207</v>
      </c>
      <c r="Q485" s="48">
        <v>0.21036039791324199</v>
      </c>
      <c r="R485" s="47">
        <v>3.9422794674970401E-3</v>
      </c>
      <c r="S485" s="47">
        <v>7.82255345079549E-2</v>
      </c>
      <c r="T485" s="47"/>
      <c r="U485" s="52"/>
      <c r="W485" s="50"/>
      <c r="X485" s="47" t="s">
        <v>36</v>
      </c>
      <c r="Y485" s="47"/>
      <c r="Z485" s="47">
        <v>0.39039640966901401</v>
      </c>
      <c r="AA485" s="47">
        <v>-0.94243408076706003</v>
      </c>
      <c r="AB485" s="48">
        <v>1.0469002795335101</v>
      </c>
      <c r="AC485" s="47">
        <v>4.2287712169581E-2</v>
      </c>
      <c r="AD485" s="47">
        <v>0.38809935078780899</v>
      </c>
      <c r="AE485" s="47"/>
      <c r="AF485" s="52"/>
    </row>
    <row r="486" spans="12:32" x14ac:dyDescent="0.3">
      <c r="L486" s="50"/>
      <c r="M486" s="47"/>
      <c r="N486" s="47"/>
      <c r="O486" s="47">
        <v>7.7426892006173295E-2</v>
      </c>
      <c r="P486" s="47">
        <v>-0.23715713889176901</v>
      </c>
      <c r="Q486" s="48">
        <v>0.18373636948387301</v>
      </c>
      <c r="R486" s="48">
        <v>8.3360374848630002E-5</v>
      </c>
      <c r="S486" s="47">
        <v>7.742684713188E-2</v>
      </c>
      <c r="T486" s="47"/>
      <c r="U486" s="52"/>
      <c r="W486" s="50"/>
      <c r="X486" s="47"/>
      <c r="Y486" s="47"/>
      <c r="Z486" s="47">
        <v>0.38234281060161202</v>
      </c>
      <c r="AA486" s="47">
        <v>-1.2266616599813001</v>
      </c>
      <c r="AB486" s="48">
        <v>0.91044550686301795</v>
      </c>
      <c r="AC486" s="47">
        <v>5.1206430340838098E-3</v>
      </c>
      <c r="AD486" s="47">
        <v>0.38230851917483899</v>
      </c>
      <c r="AE486" s="47"/>
      <c r="AF486" s="52"/>
    </row>
    <row r="487" spans="12:32" x14ac:dyDescent="0.3">
      <c r="L487" s="50"/>
      <c r="M487" s="47"/>
      <c r="N487" s="47"/>
      <c r="O487" s="47">
        <v>7.4122499888674295E-2</v>
      </c>
      <c r="P487" s="47">
        <v>-0.14809772100891899</v>
      </c>
      <c r="Q487" s="47">
        <v>0.181714259949081</v>
      </c>
      <c r="R487" s="47">
        <v>-4.82585814079332E-4</v>
      </c>
      <c r="S487" s="47">
        <v>7.41209288978395E-2</v>
      </c>
      <c r="T487" s="47"/>
      <c r="U487" s="52"/>
      <c r="W487" s="50"/>
      <c r="X487" s="47"/>
      <c r="Y487" s="47"/>
      <c r="Z487" s="47">
        <v>0.36636145933486303</v>
      </c>
      <c r="AA487" s="47">
        <v>-0.76114714745946999</v>
      </c>
      <c r="AB487" s="47">
        <v>0.87934527563982701</v>
      </c>
      <c r="AC487" s="47">
        <v>-3.3576133774419698E-3</v>
      </c>
      <c r="AD487" s="47">
        <v>0.36634607315812501</v>
      </c>
      <c r="AE487" s="47"/>
      <c r="AF487" s="52"/>
    </row>
    <row r="488" spans="12:32" x14ac:dyDescent="0.3">
      <c r="L488" s="50"/>
      <c r="M488" s="47"/>
      <c r="N488" s="46"/>
      <c r="O488" s="46">
        <f>SQRT(O485*O485+O486*O486+O487*O487)</f>
        <v>0.13275482820574633</v>
      </c>
      <c r="P488" s="47"/>
      <c r="Q488" s="47"/>
      <c r="R488" s="47"/>
      <c r="S488" s="47"/>
      <c r="T488" s="47"/>
      <c r="U488" s="52"/>
      <c r="W488" s="50"/>
      <c r="X488" s="47"/>
      <c r="Y488" s="46"/>
      <c r="Z488" s="46">
        <f>SQRT(Z485*Z485+Z486*Z486+Z487*Z487)</f>
        <v>0.65788760467664031</v>
      </c>
      <c r="AA488" s="47"/>
      <c r="AB488" s="47"/>
      <c r="AC488" s="47"/>
      <c r="AD488" s="47"/>
      <c r="AE488" s="47"/>
      <c r="AF488" s="52"/>
    </row>
    <row r="489" spans="12:32" x14ac:dyDescent="0.3">
      <c r="L489" s="50"/>
      <c r="M489" s="47"/>
      <c r="N489" s="53" t="s">
        <v>31</v>
      </c>
      <c r="O489" s="47"/>
      <c r="P489" s="47"/>
      <c r="Q489" s="47"/>
      <c r="R489" s="47"/>
      <c r="S489" s="47"/>
      <c r="T489" s="47"/>
      <c r="U489" s="52"/>
      <c r="W489" s="50"/>
      <c r="X489" s="47"/>
      <c r="Y489" s="53" t="s">
        <v>31</v>
      </c>
      <c r="Z489" s="47"/>
      <c r="AA489" s="47"/>
      <c r="AB489" s="47"/>
      <c r="AC489" s="47"/>
      <c r="AD489" s="47"/>
      <c r="AE489" s="47"/>
      <c r="AF489" s="52"/>
    </row>
    <row r="490" spans="12:32" x14ac:dyDescent="0.3">
      <c r="L490" s="11"/>
      <c r="M490" s="8" t="s">
        <v>37</v>
      </c>
      <c r="N490" s="47"/>
      <c r="O490" s="47">
        <v>4.7418848821014201E-2</v>
      </c>
      <c r="P490" s="47">
        <v>-0.119689616683993</v>
      </c>
      <c r="Q490" s="47">
        <v>0.106784671602313</v>
      </c>
      <c r="R490" s="47">
        <v>-8.0440601601652392E-3</v>
      </c>
      <c r="S490" s="47">
        <v>4.6731577328930803E-2</v>
      </c>
      <c r="T490" s="47"/>
      <c r="U490" s="52">
        <f>(O485-O490)/O485*100</f>
        <v>39.45871174760407</v>
      </c>
      <c r="W490" s="11"/>
      <c r="X490" s="8" t="s">
        <v>37</v>
      </c>
      <c r="Y490" s="47"/>
      <c r="Z490" s="47">
        <v>0.33804817020553901</v>
      </c>
      <c r="AA490" s="47">
        <v>-0.75962142159535895</v>
      </c>
      <c r="AB490" s="47">
        <v>0.60416436693473496</v>
      </c>
      <c r="AC490" s="47">
        <v>-0.126141763541924</v>
      </c>
      <c r="AD490" s="47">
        <v>0.313631664329108</v>
      </c>
      <c r="AE490" s="47"/>
      <c r="AF490" s="52">
        <f>(Z485-Z490)/Z485*100</f>
        <v>13.408996129820174</v>
      </c>
    </row>
    <row r="491" spans="12:32" x14ac:dyDescent="0.3">
      <c r="L491" s="11"/>
      <c r="M491" s="8"/>
      <c r="N491" s="47"/>
      <c r="O491" s="47">
        <v>4.14650450792114E-2</v>
      </c>
      <c r="P491" s="47">
        <v>-0.115928802330137</v>
      </c>
      <c r="Q491" s="47">
        <v>0.10092871347262</v>
      </c>
      <c r="R491" s="47">
        <v>-8.6647709375502896E-3</v>
      </c>
      <c r="S491" s="47">
        <v>4.0549620319071E-2</v>
      </c>
      <c r="T491" s="47"/>
      <c r="U491" s="52">
        <f t="shared" ref="U491:U493" si="156">(O486-O491)/O486*100</f>
        <v>46.446197174096355</v>
      </c>
      <c r="W491" s="11"/>
      <c r="X491" s="8"/>
      <c r="Y491" s="47"/>
      <c r="Z491" s="47">
        <v>0.23460007178304701</v>
      </c>
      <c r="AA491" s="47">
        <v>-0.62100484415649404</v>
      </c>
      <c r="AB491" s="47">
        <v>0.67828946579372695</v>
      </c>
      <c r="AC491" s="47">
        <v>-1.91852224219736E-2</v>
      </c>
      <c r="AD491" s="47">
        <v>0.23381428724787201</v>
      </c>
      <c r="AE491" s="47"/>
      <c r="AF491" s="52">
        <f t="shared" ref="AF491:AF493" si="157">(Z486-Z491)/Z486*100</f>
        <v>38.641432432348736</v>
      </c>
    </row>
    <row r="492" spans="12:32" x14ac:dyDescent="0.3">
      <c r="L492" s="11"/>
      <c r="M492" s="8"/>
      <c r="N492" s="47"/>
      <c r="O492" s="47">
        <v>4.2138083317834502E-2</v>
      </c>
      <c r="P492" s="47">
        <v>-9.6174616004290406E-2</v>
      </c>
      <c r="Q492" s="47">
        <v>5.7965592420595E-2</v>
      </c>
      <c r="R492" s="47">
        <v>-2.8929647094202E-2</v>
      </c>
      <c r="S492" s="47">
        <v>3.0638106741534998E-2</v>
      </c>
      <c r="T492" s="47"/>
      <c r="U492" s="52">
        <f t="shared" si="156"/>
        <v>43.150752630952368</v>
      </c>
      <c r="W492" s="11"/>
      <c r="X492" s="8"/>
      <c r="Y492" s="47"/>
      <c r="Z492" s="47">
        <v>0.28837846828652403</v>
      </c>
      <c r="AA492" s="47">
        <v>-0.63370424332393405</v>
      </c>
      <c r="AB492" s="47">
        <v>0.122213726303569</v>
      </c>
      <c r="AC492" s="47">
        <v>-0.23991259104632101</v>
      </c>
      <c r="AD492" s="47">
        <v>0.160012779579391</v>
      </c>
      <c r="AE492" s="47"/>
      <c r="AF492" s="52">
        <f t="shared" si="157"/>
        <v>21.285806424594654</v>
      </c>
    </row>
    <row r="493" spans="12:32" ht="14.5" thickBot="1" x14ac:dyDescent="0.35">
      <c r="L493" s="14"/>
      <c r="M493" s="15"/>
      <c r="N493" s="56"/>
      <c r="O493" s="57">
        <f>SQRT(O490*O490+O491*O491+O492*O492)</f>
        <v>7.5785983220065148E-2</v>
      </c>
      <c r="P493" s="56"/>
      <c r="Q493" s="56"/>
      <c r="R493" s="56"/>
      <c r="S493" s="56"/>
      <c r="T493" s="56"/>
      <c r="U493" s="58">
        <f t="shared" si="156"/>
        <v>42.912823402090979</v>
      </c>
      <c r="W493" s="14"/>
      <c r="X493" s="15"/>
      <c r="Y493" s="56"/>
      <c r="Z493" s="57">
        <f>SQRT(Z490*Z490+Z491*Z491+Z492*Z492)</f>
        <v>0.50246980011857989</v>
      </c>
      <c r="AA493" s="56"/>
      <c r="AB493" s="56"/>
      <c r="AC493" s="56"/>
      <c r="AD493" s="56"/>
      <c r="AE493" s="56"/>
      <c r="AF493" s="58">
        <f t="shared" si="157"/>
        <v>23.623762395470294</v>
      </c>
    </row>
    <row r="494" spans="12:32" ht="14.5" thickBot="1" x14ac:dyDescent="0.35"/>
    <row r="495" spans="12:32" x14ac:dyDescent="0.3">
      <c r="L495" s="40" t="s">
        <v>22</v>
      </c>
      <c r="M495" s="43">
        <v>998</v>
      </c>
      <c r="N495" s="42" t="s">
        <v>28</v>
      </c>
      <c r="O495" s="42" t="s">
        <v>9</v>
      </c>
      <c r="P495" s="42" t="s">
        <v>13</v>
      </c>
      <c r="Q495" s="42" t="s">
        <v>12</v>
      </c>
      <c r="R495" s="42" t="s">
        <v>11</v>
      </c>
      <c r="S495" s="42" t="s">
        <v>10</v>
      </c>
      <c r="T495" s="43"/>
      <c r="U495" s="44"/>
      <c r="W495" s="40" t="s">
        <v>22</v>
      </c>
      <c r="X495" s="43">
        <v>1000</v>
      </c>
      <c r="Y495" s="42" t="s">
        <v>28</v>
      </c>
      <c r="Z495" s="42" t="s">
        <v>9</v>
      </c>
      <c r="AA495" s="42" t="s">
        <v>13</v>
      </c>
      <c r="AB495" s="42" t="s">
        <v>12</v>
      </c>
      <c r="AC495" s="42" t="s">
        <v>11</v>
      </c>
      <c r="AD495" s="42" t="s">
        <v>10</v>
      </c>
      <c r="AE495" s="43"/>
      <c r="AF495" s="44"/>
    </row>
    <row r="496" spans="12:32" x14ac:dyDescent="0.3">
      <c r="L496" s="45" t="s">
        <v>8</v>
      </c>
      <c r="M496" s="46">
        <v>23</v>
      </c>
      <c r="N496" s="47" t="s">
        <v>33</v>
      </c>
      <c r="O496" s="47">
        <v>9.7767328709629404E-3</v>
      </c>
      <c r="P496" s="47">
        <v>-2.6825222531987099E-2</v>
      </c>
      <c r="Q496" s="48">
        <v>2.4840647902650202E-2</v>
      </c>
      <c r="R496" s="47">
        <v>1.6050928635560099E-4</v>
      </c>
      <c r="S496" s="47">
        <v>9.77541520341519E-3</v>
      </c>
      <c r="T496" s="47"/>
      <c r="U496" s="49"/>
      <c r="W496" s="45" t="s">
        <v>8</v>
      </c>
      <c r="X496" s="46">
        <v>23</v>
      </c>
      <c r="Y496" s="47" t="s">
        <v>33</v>
      </c>
      <c r="Z496" s="47">
        <v>4.8640314883952498E-2</v>
      </c>
      <c r="AA496" s="47">
        <v>-0.13292042455606301</v>
      </c>
      <c r="AB496" s="48">
        <v>0.123155088941116</v>
      </c>
      <c r="AC496" s="48">
        <v>7.8144764191232104E-4</v>
      </c>
      <c r="AD496" s="47">
        <v>4.8634037171439999E-2</v>
      </c>
      <c r="AE496" s="47"/>
      <c r="AF496" s="49"/>
    </row>
    <row r="497" spans="12:32" x14ac:dyDescent="0.3">
      <c r="L497" s="45" t="s">
        <v>6</v>
      </c>
      <c r="M497" s="46">
        <v>1E-4</v>
      </c>
      <c r="N497" s="47"/>
      <c r="O497" s="47">
        <v>1.00044921096397E-2</v>
      </c>
      <c r="P497" s="47">
        <v>-2.48994822339682E-2</v>
      </c>
      <c r="Q497" s="47">
        <v>3.4785479029012897E-2</v>
      </c>
      <c r="R497" s="47">
        <v>1.0931569262902E-3</v>
      </c>
      <c r="S497" s="47">
        <v>9.9445900019229597E-3</v>
      </c>
      <c r="T497" s="47"/>
      <c r="U497" s="49"/>
      <c r="W497" s="45" t="s">
        <v>6</v>
      </c>
      <c r="X497" s="46">
        <v>1E-3</v>
      </c>
      <c r="Y497" s="47"/>
      <c r="Z497" s="47">
        <v>4.9711965902553203E-2</v>
      </c>
      <c r="AA497" s="47">
        <v>-0.123531960252951</v>
      </c>
      <c r="AB497" s="47">
        <v>0.17138451699701501</v>
      </c>
      <c r="AC497" s="47">
        <v>5.4073882081940496E-3</v>
      </c>
      <c r="AD497" s="47">
        <v>4.9416998155113502E-2</v>
      </c>
      <c r="AE497" s="47"/>
      <c r="AF497" s="49"/>
    </row>
    <row r="498" spans="12:32" x14ac:dyDescent="0.3">
      <c r="L498" s="45" t="s">
        <v>7</v>
      </c>
      <c r="M498" s="46">
        <v>0.01</v>
      </c>
      <c r="N498" s="47"/>
      <c r="O498" s="47">
        <v>9.8724341561548003E-3</v>
      </c>
      <c r="P498" s="47">
        <v>-3.0302034329882401E-2</v>
      </c>
      <c r="Q498" s="47">
        <v>2.3643021501565501E-2</v>
      </c>
      <c r="R498" s="48">
        <v>-6.1382431159664303E-4</v>
      </c>
      <c r="S498" s="47">
        <v>9.85333323713883E-3</v>
      </c>
      <c r="T498" s="47"/>
      <c r="U498" s="49"/>
      <c r="W498" s="45" t="s">
        <v>7</v>
      </c>
      <c r="X498" s="46">
        <v>0.05</v>
      </c>
      <c r="Y498" s="47"/>
      <c r="Z498" s="47">
        <v>4.9097209650722597E-2</v>
      </c>
      <c r="AA498" s="47">
        <v>-0.149299279157521</v>
      </c>
      <c r="AB498" s="47">
        <v>0.117354619339017</v>
      </c>
      <c r="AC498" s="48">
        <v>-3.0452892070461E-3</v>
      </c>
      <c r="AD498" s="47">
        <v>4.9002675530346901E-2</v>
      </c>
      <c r="AE498" s="47"/>
      <c r="AF498" s="49"/>
    </row>
    <row r="499" spans="12:32" ht="14.5" x14ac:dyDescent="0.3">
      <c r="L499" s="50"/>
      <c r="M499" s="47"/>
      <c r="N499" s="46"/>
      <c r="O499" s="46">
        <f>SQRT(O496*O496+O497*O497+O498*O498)</f>
        <v>1.7121311987392269E-2</v>
      </c>
      <c r="P499" s="46"/>
      <c r="Q499" s="46"/>
      <c r="R499" s="47"/>
      <c r="S499" s="47"/>
      <c r="T499" s="47"/>
      <c r="U499" s="123" t="s">
        <v>20</v>
      </c>
      <c r="W499" s="50"/>
      <c r="X499" s="47"/>
      <c r="Y499" s="46"/>
      <c r="Z499" s="46">
        <f>SQRT(Z496*Z496+Z497*Z497+Z498*Z498)</f>
        <v>8.5133399916799232E-2</v>
      </c>
      <c r="AA499" s="46"/>
      <c r="AB499" s="46"/>
      <c r="AC499" s="47"/>
      <c r="AD499" s="47"/>
      <c r="AE499" s="47"/>
      <c r="AF499" s="123" t="s">
        <v>20</v>
      </c>
    </row>
    <row r="500" spans="12:32" x14ac:dyDescent="0.3">
      <c r="L500" s="50"/>
      <c r="M500" s="47"/>
      <c r="N500" s="53" t="s">
        <v>29</v>
      </c>
      <c r="O500" s="53"/>
      <c r="P500" s="53"/>
      <c r="Q500" s="53"/>
      <c r="R500" s="53"/>
      <c r="S500" s="53"/>
      <c r="T500" s="47"/>
      <c r="U500" s="54" t="s">
        <v>1</v>
      </c>
      <c r="W500" s="50"/>
      <c r="X500" s="47"/>
      <c r="Y500" s="53" t="s">
        <v>29</v>
      </c>
      <c r="Z500" s="53"/>
      <c r="AA500" s="53"/>
      <c r="AB500" s="53"/>
      <c r="AC500" s="53"/>
      <c r="AD500" s="53"/>
      <c r="AE500" s="47"/>
      <c r="AF500" s="54" t="s">
        <v>1</v>
      </c>
    </row>
    <row r="501" spans="12:32" x14ac:dyDescent="0.3">
      <c r="L501" s="50"/>
      <c r="M501" s="47"/>
      <c r="N501" s="47" t="s">
        <v>34</v>
      </c>
      <c r="O501" s="47">
        <v>5.4808101168494702E-3</v>
      </c>
      <c r="P501" s="47">
        <v>-1.3740365105178599E-2</v>
      </c>
      <c r="Q501" s="48">
        <v>1.6459289721323399E-2</v>
      </c>
      <c r="R501" s="47">
        <v>2.0774235260896101E-4</v>
      </c>
      <c r="S501" s="47">
        <v>5.4768716117772898E-3</v>
      </c>
      <c r="T501" s="47"/>
      <c r="U501" s="52">
        <f>(O496-O501)/O496*100</f>
        <v>43.940269319134536</v>
      </c>
      <c r="W501" s="50"/>
      <c r="X501" s="47"/>
      <c r="Y501" s="47" t="s">
        <v>34</v>
      </c>
      <c r="Z501" s="47">
        <v>2.7808637426071699E-2</v>
      </c>
      <c r="AA501" s="47">
        <v>-6.7338033819212398E-2</v>
      </c>
      <c r="AB501" s="48">
        <v>8.3570681199226393E-2</v>
      </c>
      <c r="AC501" s="48">
        <v>1.7322970150002799E-3</v>
      </c>
      <c r="AD501" s="47">
        <v>2.7754629569614799E-2</v>
      </c>
      <c r="AE501" s="47"/>
      <c r="AF501" s="52">
        <f>(Z496-Z501)/Z496*100</f>
        <v>42.828006988814998</v>
      </c>
    </row>
    <row r="502" spans="12:32" x14ac:dyDescent="0.3">
      <c r="L502" s="50"/>
      <c r="M502" s="47"/>
      <c r="N502" s="47"/>
      <c r="O502" s="47">
        <v>6.8997889583592101E-3</v>
      </c>
      <c r="P502" s="47">
        <v>-1.6284494058177199E-2</v>
      </c>
      <c r="Q502" s="48">
        <v>1.8554811819937501E-2</v>
      </c>
      <c r="R502" s="47">
        <v>1.2192562644910399E-3</v>
      </c>
      <c r="S502" s="47">
        <v>6.7912076857798301E-3</v>
      </c>
      <c r="T502" s="47"/>
      <c r="U502" s="52">
        <f t="shared" ref="U502:U504" si="158">(O497-O502)/O497*100</f>
        <v>31.033091108033297</v>
      </c>
      <c r="W502" s="50"/>
      <c r="X502" s="47"/>
      <c r="Y502" s="47"/>
      <c r="Z502" s="47">
        <v>3.4014709090327E-2</v>
      </c>
      <c r="AA502" s="47">
        <v>-8.16340398950859E-2</v>
      </c>
      <c r="AB502" s="48">
        <v>8.8697440808154601E-2</v>
      </c>
      <c r="AC502" s="47">
        <v>6.1252146463290202E-3</v>
      </c>
      <c r="AD502" s="47">
        <v>3.3458663751500403E-2</v>
      </c>
      <c r="AE502" s="47"/>
      <c r="AF502" s="52">
        <f t="shared" ref="AF502:AF504" si="159">(Z497-Z502)/Z497*100</f>
        <v>31.576415310141641</v>
      </c>
    </row>
    <row r="503" spans="12:32" x14ac:dyDescent="0.3">
      <c r="L503" s="50"/>
      <c r="M503" s="47"/>
      <c r="N503" s="47"/>
      <c r="O503" s="47">
        <v>5.65669343698338E-3</v>
      </c>
      <c r="P503" s="47">
        <v>-1.52717628562447E-2</v>
      </c>
      <c r="Q503" s="48">
        <v>1.4405446936666301E-2</v>
      </c>
      <c r="R503" s="47">
        <v>-5.2023780865663297E-4</v>
      </c>
      <c r="S503" s="47">
        <v>5.6327198814120896E-3</v>
      </c>
      <c r="T503" s="47"/>
      <c r="U503" s="52">
        <f t="shared" si="158"/>
        <v>42.702140652345491</v>
      </c>
      <c r="W503" s="50"/>
      <c r="X503" s="47"/>
      <c r="Y503" s="47"/>
      <c r="Z503" s="47">
        <v>2.8148583858823802E-2</v>
      </c>
      <c r="AA503" s="47">
        <v>-7.5351973429784905E-2</v>
      </c>
      <c r="AB503" s="48">
        <v>7.1091118325140104E-2</v>
      </c>
      <c r="AC503" s="47">
        <v>-2.6952710066881799E-3</v>
      </c>
      <c r="AD503" s="47">
        <v>2.8019248517006001E-2</v>
      </c>
      <c r="AE503" s="47"/>
      <c r="AF503" s="52">
        <f t="shared" si="159"/>
        <v>42.667650444754919</v>
      </c>
    </row>
    <row r="504" spans="12:32" x14ac:dyDescent="0.3">
      <c r="L504" s="50"/>
      <c r="M504" s="47"/>
      <c r="N504" s="53"/>
      <c r="O504" s="46">
        <f>SQRT(O501*O501+O502*O502+O503*O503)</f>
        <v>1.0471129253660564E-2</v>
      </c>
      <c r="P504" s="47"/>
      <c r="Q504" s="47"/>
      <c r="R504" s="47"/>
      <c r="S504" s="47"/>
      <c r="T504" s="47"/>
      <c r="U504" s="52">
        <f t="shared" si="158"/>
        <v>38.841548700407671</v>
      </c>
      <c r="W504" s="50"/>
      <c r="X504" s="47"/>
      <c r="Y504" s="53"/>
      <c r="Z504" s="46">
        <f>SQRT(Z501*Z501+Z502*Z502+Z503*Z503)</f>
        <v>5.2179148356901399E-2</v>
      </c>
      <c r="AA504" s="47"/>
      <c r="AB504" s="47"/>
      <c r="AC504" s="47"/>
      <c r="AD504" s="47"/>
      <c r="AE504" s="47"/>
      <c r="AF504" s="52">
        <f t="shared" si="159"/>
        <v>38.70895746217581</v>
      </c>
    </row>
    <row r="505" spans="12:32" x14ac:dyDescent="0.3">
      <c r="L505" s="50"/>
      <c r="M505" s="47"/>
      <c r="N505" s="53" t="s">
        <v>32</v>
      </c>
      <c r="O505" s="53"/>
      <c r="P505" s="53"/>
      <c r="Q505" s="53"/>
      <c r="R505" s="53"/>
      <c r="S505" s="53"/>
      <c r="T505" s="47"/>
      <c r="U505" s="54" t="s">
        <v>1</v>
      </c>
      <c r="W505" s="50"/>
      <c r="X505" s="47"/>
      <c r="Y505" s="53" t="s">
        <v>32</v>
      </c>
      <c r="Z505" s="53"/>
      <c r="AA505" s="53"/>
      <c r="AB505" s="53"/>
      <c r="AC505" s="53"/>
      <c r="AD505" s="53"/>
      <c r="AE505" s="47"/>
      <c r="AF505" s="54" t="s">
        <v>1</v>
      </c>
    </row>
    <row r="506" spans="12:32" x14ac:dyDescent="0.3">
      <c r="L506" s="50"/>
      <c r="M506" s="47"/>
      <c r="N506" s="47" t="s">
        <v>35</v>
      </c>
      <c r="O506" s="47">
        <v>9.7787816544456507E-3</v>
      </c>
      <c r="P506" s="47">
        <v>-2.6835412856093099E-2</v>
      </c>
      <c r="Q506" s="48">
        <v>2.4849499043298001E-2</v>
      </c>
      <c r="R506" s="47">
        <v>1.6068781440616199E-4</v>
      </c>
      <c r="S506" s="47">
        <v>9.7774613306125802E-3</v>
      </c>
      <c r="T506" s="47"/>
      <c r="U506" s="52">
        <f>-(O501-O506)/O506*100</f>
        <v>43.952014570672283</v>
      </c>
      <c r="W506" s="50"/>
      <c r="X506" s="47"/>
      <c r="Y506" s="47" t="s">
        <v>35</v>
      </c>
      <c r="Z506" s="47">
        <v>4.8893908272228302E-2</v>
      </c>
      <c r="AA506" s="47">
        <v>-0.134177064280465</v>
      </c>
      <c r="AB506" s="48">
        <v>0.12424749521649001</v>
      </c>
      <c r="AC506" s="48">
        <v>8.0343907203081304E-4</v>
      </c>
      <c r="AD506" s="47">
        <v>4.8887306653062901E-2</v>
      </c>
      <c r="AE506" s="47"/>
      <c r="AF506" s="52">
        <f>-(Z501-Z506)/Z506*100</f>
        <v>43.124535532646341</v>
      </c>
    </row>
    <row r="507" spans="12:32" x14ac:dyDescent="0.3">
      <c r="L507" s="50"/>
      <c r="M507" s="47"/>
      <c r="N507" s="47"/>
      <c r="O507" s="47">
        <v>1.00071186246946E-2</v>
      </c>
      <c r="P507" s="47">
        <v>-2.4907626215012101E-2</v>
      </c>
      <c r="Q507" s="48">
        <v>3.4807163890125198E-2</v>
      </c>
      <c r="R507" s="47">
        <v>1.0936523741135299E-3</v>
      </c>
      <c r="S507" s="47">
        <v>9.9471778738145708E-3</v>
      </c>
      <c r="T507" s="47"/>
      <c r="U507" s="52">
        <f t="shared" ref="U507:U509" si="160">-(O502-O507)/O507*100</f>
        <v>31.051192484792001</v>
      </c>
      <c r="W507" s="50"/>
      <c r="X507" s="47"/>
      <c r="Y507" s="47"/>
      <c r="Z507" s="47">
        <v>5.00355931234732E-2</v>
      </c>
      <c r="AA507" s="47">
        <v>-0.124538131075061</v>
      </c>
      <c r="AB507" s="48">
        <v>0.17403581945062599</v>
      </c>
      <c r="AC507" s="47">
        <v>5.4682618705676296E-3</v>
      </c>
      <c r="AD507" s="47">
        <v>4.9735889369072903E-2</v>
      </c>
      <c r="AE507" s="47"/>
      <c r="AF507" s="52">
        <f t="shared" ref="AF507:AF509" si="161">-(Z502-Z507)/Z507*100</f>
        <v>32.018974959707876</v>
      </c>
    </row>
    <row r="508" spans="12:32" x14ac:dyDescent="0.3">
      <c r="L508" s="50"/>
      <c r="M508" s="47"/>
      <c r="N508" s="47"/>
      <c r="O508" s="47">
        <v>9.8746694046657497E-3</v>
      </c>
      <c r="P508" s="47">
        <v>-3.0320887282995299E-2</v>
      </c>
      <c r="Q508" s="48">
        <v>2.3650274633125499E-2</v>
      </c>
      <c r="R508" s="48">
        <v>-6.1402688731726604E-4</v>
      </c>
      <c r="S508" s="47">
        <v>9.8555601988468099E-3</v>
      </c>
      <c r="T508" s="47"/>
      <c r="U508" s="52">
        <f t="shared" si="160"/>
        <v>42.715110702231605</v>
      </c>
      <c r="W508" s="50"/>
      <c r="X508" s="47"/>
      <c r="Y508" s="47"/>
      <c r="Z508" s="47">
        <v>4.9373347023328802E-2</v>
      </c>
      <c r="AA508" s="47">
        <v>-0.15160443641497701</v>
      </c>
      <c r="AB508" s="48">
        <v>0.118251373165628</v>
      </c>
      <c r="AC508" s="48">
        <v>-3.07013443658633E-3</v>
      </c>
      <c r="AD508" s="47">
        <v>4.9277800994233997E-2</v>
      </c>
      <c r="AE508" s="47"/>
      <c r="AF508" s="52">
        <f t="shared" si="161"/>
        <v>42.988301268043152</v>
      </c>
    </row>
    <row r="509" spans="12:32" x14ac:dyDescent="0.3">
      <c r="L509" s="50"/>
      <c r="M509" s="47"/>
      <c r="N509" s="53"/>
      <c r="O509" s="46">
        <f>SQRT(O506*O506+O507*O507+O508*O508)</f>
        <v>1.7125305534952485E-2</v>
      </c>
      <c r="P509" s="47"/>
      <c r="Q509" s="47"/>
      <c r="R509" s="47"/>
      <c r="S509" s="47"/>
      <c r="T509" s="47"/>
      <c r="U509" s="52">
        <f t="shared" si="160"/>
        <v>38.855810588084694</v>
      </c>
      <c r="W509" s="50"/>
      <c r="X509" s="47"/>
      <c r="Y509" s="53"/>
      <c r="Z509" s="46">
        <f>SQRT(Z506*Z506+Z507*Z507+Z508*Z508)</f>
        <v>8.5626527674762601E-2</v>
      </c>
      <c r="AA509" s="47"/>
      <c r="AB509" s="47"/>
      <c r="AC509" s="47"/>
      <c r="AD509" s="47"/>
      <c r="AE509" s="47"/>
      <c r="AF509" s="52">
        <f t="shared" si="161"/>
        <v>39.061935858131754</v>
      </c>
    </row>
    <row r="510" spans="12:32" x14ac:dyDescent="0.3">
      <c r="L510" s="50"/>
      <c r="M510" s="47"/>
      <c r="N510" s="53" t="s">
        <v>30</v>
      </c>
      <c r="O510" s="47"/>
      <c r="P510" s="47"/>
      <c r="Q510" s="47"/>
      <c r="R510" s="47"/>
      <c r="S510" s="47"/>
      <c r="T510" s="47"/>
      <c r="U510" s="49"/>
      <c r="W510" s="50"/>
      <c r="X510" s="47"/>
      <c r="Y510" s="53" t="s">
        <v>30</v>
      </c>
      <c r="Z510" s="47"/>
      <c r="AA510" s="47"/>
      <c r="AB510" s="47"/>
      <c r="AC510" s="47"/>
      <c r="AD510" s="47"/>
      <c r="AE510" s="47"/>
      <c r="AF510" s="49"/>
    </row>
    <row r="511" spans="12:32" x14ac:dyDescent="0.3">
      <c r="L511" s="50"/>
      <c r="M511" s="47" t="s">
        <v>36</v>
      </c>
      <c r="N511" s="47"/>
      <c r="O511" s="47">
        <v>7.5173281946357806E-2</v>
      </c>
      <c r="P511" s="47">
        <v>-0.19633429498682101</v>
      </c>
      <c r="Q511" s="48">
        <v>0.19682420676891599</v>
      </c>
      <c r="R511" s="47">
        <v>3.8770755840798498E-3</v>
      </c>
      <c r="S511" s="47">
        <v>7.5073234934308897E-2</v>
      </c>
      <c r="T511" s="47"/>
      <c r="U511" s="52"/>
      <c r="W511" s="50"/>
      <c r="X511" s="47" t="s">
        <v>36</v>
      </c>
      <c r="Y511" s="47"/>
      <c r="Z511" s="47">
        <v>0.374564506079196</v>
      </c>
      <c r="AA511" s="47">
        <v>-0.92278059747522501</v>
      </c>
      <c r="AB511" s="48">
        <v>0.97761228726424698</v>
      </c>
      <c r="AC511" s="47">
        <v>4.1918463410794797E-2</v>
      </c>
      <c r="AD511" s="47">
        <v>0.37221151465212599</v>
      </c>
      <c r="AE511" s="47"/>
      <c r="AF511" s="52"/>
    </row>
    <row r="512" spans="12:32" x14ac:dyDescent="0.3">
      <c r="L512" s="50"/>
      <c r="M512" s="47"/>
      <c r="N512" s="47"/>
      <c r="O512" s="47">
        <v>7.8972225699832199E-2</v>
      </c>
      <c r="P512" s="47">
        <v>-0.30052177266240798</v>
      </c>
      <c r="Q512" s="48">
        <v>0.21501784253447101</v>
      </c>
      <c r="R512" s="47">
        <v>-2.5950271758623902E-4</v>
      </c>
      <c r="S512" s="47">
        <v>7.8971799335742707E-2</v>
      </c>
      <c r="T512" s="47"/>
      <c r="U512" s="52"/>
      <c r="W512" s="50"/>
      <c r="X512" s="47"/>
      <c r="Y512" s="47"/>
      <c r="Z512" s="47">
        <v>0.38524835861033802</v>
      </c>
      <c r="AA512" s="47">
        <v>-1.39973955071788</v>
      </c>
      <c r="AB512" s="48">
        <v>1.04159684480767</v>
      </c>
      <c r="AC512" s="47">
        <v>3.1694820266224099E-3</v>
      </c>
      <c r="AD512" s="47">
        <v>0.38523532054530302</v>
      </c>
      <c r="AE512" s="47"/>
      <c r="AF512" s="52"/>
    </row>
    <row r="513" spans="12:32" x14ac:dyDescent="0.3">
      <c r="L513" s="50"/>
      <c r="M513" s="47"/>
      <c r="N513" s="47"/>
      <c r="O513" s="47">
        <v>7.1248051899047996E-2</v>
      </c>
      <c r="P513" s="47">
        <v>-0.159595645981742</v>
      </c>
      <c r="Q513" s="47">
        <v>0.169145833612488</v>
      </c>
      <c r="R513" s="47">
        <v>-9.8702933067642109E-4</v>
      </c>
      <c r="S513" s="47">
        <v>7.1241214704059003E-2</v>
      </c>
      <c r="T513" s="47"/>
      <c r="U513" s="52"/>
      <c r="W513" s="50"/>
      <c r="X513" s="47"/>
      <c r="Y513" s="47"/>
      <c r="Z513" s="47">
        <v>0.350474880797013</v>
      </c>
      <c r="AA513" s="47">
        <v>-0.79369141230792095</v>
      </c>
      <c r="AB513" s="47">
        <v>0.84735620698562297</v>
      </c>
      <c r="AC513" s="47">
        <v>-6.0753185283346899E-3</v>
      </c>
      <c r="AD513" s="47">
        <v>0.35042222043480598</v>
      </c>
      <c r="AE513" s="47"/>
      <c r="AF513" s="52"/>
    </row>
    <row r="514" spans="12:32" x14ac:dyDescent="0.3">
      <c r="L514" s="50"/>
      <c r="M514" s="47"/>
      <c r="N514" s="46"/>
      <c r="O514" s="46">
        <f>SQRT(O511*O511+O512*O512+O513*O513)</f>
        <v>0.13024561278592564</v>
      </c>
      <c r="P514" s="47"/>
      <c r="Q514" s="47"/>
      <c r="R514" s="47"/>
      <c r="S514" s="47"/>
      <c r="T514" s="47"/>
      <c r="U514" s="52"/>
      <c r="W514" s="50"/>
      <c r="X514" s="47"/>
      <c r="Y514" s="46"/>
      <c r="Z514" s="46">
        <f>SQRT(Z511*Z511+Z512*Z512+Z513*Z513)</f>
        <v>0.64151968722401043</v>
      </c>
      <c r="AA514" s="47"/>
      <c r="AB514" s="47"/>
      <c r="AC514" s="47"/>
      <c r="AD514" s="47"/>
      <c r="AE514" s="47"/>
      <c r="AF514" s="52"/>
    </row>
    <row r="515" spans="12:32" x14ac:dyDescent="0.3">
      <c r="L515" s="50"/>
      <c r="M515" s="47"/>
      <c r="N515" s="53" t="s">
        <v>31</v>
      </c>
      <c r="O515" s="47"/>
      <c r="P515" s="47"/>
      <c r="Q515" s="47"/>
      <c r="R515" s="47"/>
      <c r="S515" s="47"/>
      <c r="T515" s="47"/>
      <c r="U515" s="52"/>
      <c r="W515" s="50"/>
      <c r="X515" s="47"/>
      <c r="Y515" s="53" t="s">
        <v>31</v>
      </c>
      <c r="Z515" s="47"/>
      <c r="AA515" s="47"/>
      <c r="AB515" s="47"/>
      <c r="AC515" s="47"/>
      <c r="AD515" s="47"/>
      <c r="AE515" s="47"/>
      <c r="AF515" s="52"/>
    </row>
    <row r="516" spans="12:32" x14ac:dyDescent="0.3">
      <c r="L516" s="11"/>
      <c r="M516" s="8" t="s">
        <v>37</v>
      </c>
      <c r="N516" s="47"/>
      <c r="O516" s="47">
        <v>4.5371640157316998E-2</v>
      </c>
      <c r="P516" s="47">
        <v>-0.102272965153324</v>
      </c>
      <c r="Q516" s="47">
        <v>0.10526338103893999</v>
      </c>
      <c r="R516" s="47">
        <v>-8.53848189645918E-3</v>
      </c>
      <c r="S516" s="47">
        <v>4.4560970113641997E-2</v>
      </c>
      <c r="T516" s="47"/>
      <c r="U516" s="52">
        <f>(O511-O516)/O511*100</f>
        <v>39.643928025261268</v>
      </c>
      <c r="W516" s="11"/>
      <c r="X516" s="8" t="s">
        <v>37</v>
      </c>
      <c r="Y516" s="47"/>
      <c r="Z516" s="47">
        <v>0.32876727195127597</v>
      </c>
      <c r="AA516" s="47">
        <v>-0.68267540472152</v>
      </c>
      <c r="AB516" s="47">
        <v>0.58423917146906701</v>
      </c>
      <c r="AC516" s="47">
        <v>-0.130137175654924</v>
      </c>
      <c r="AD516" s="47">
        <v>0.301914283562146</v>
      </c>
      <c r="AE516" s="47"/>
      <c r="AF516" s="52">
        <f>(Z511-Z516)/Z511*100</f>
        <v>12.226794953774101</v>
      </c>
    </row>
    <row r="517" spans="12:32" x14ac:dyDescent="0.3">
      <c r="L517" s="11"/>
      <c r="M517" s="8"/>
      <c r="N517" s="47"/>
      <c r="O517" s="47">
        <v>3.8999948730210801E-2</v>
      </c>
      <c r="P517" s="47">
        <v>-0.110668235581484</v>
      </c>
      <c r="Q517" s="47">
        <v>0.115247882763737</v>
      </c>
      <c r="R517" s="47">
        <v>-8.4714863080994993E-3</v>
      </c>
      <c r="S517" s="47">
        <v>3.8068752549706097E-2</v>
      </c>
      <c r="T517" s="47"/>
      <c r="U517" s="52">
        <f t="shared" ref="U517:U519" si="162">(O512-O517)/O512*100</f>
        <v>50.615614053418192</v>
      </c>
      <c r="W517" s="11"/>
      <c r="X517" s="8"/>
      <c r="Y517" s="47"/>
      <c r="Z517" s="47">
        <v>0.22619357192224801</v>
      </c>
      <c r="AA517" s="47">
        <v>-0.58208782110398904</v>
      </c>
      <c r="AB517" s="47">
        <v>0.70203620772400699</v>
      </c>
      <c r="AC517" s="47">
        <v>-1.8097843217181501E-2</v>
      </c>
      <c r="AD517" s="47">
        <v>0.225468401444263</v>
      </c>
      <c r="AE517" s="47"/>
      <c r="AF517" s="52">
        <f t="shared" ref="AF517:AF519" si="163">(Z512-Z517)/Z512*100</f>
        <v>41.286298340589951</v>
      </c>
    </row>
    <row r="518" spans="12:32" x14ac:dyDescent="0.3">
      <c r="L518" s="11"/>
      <c r="M518" s="8"/>
      <c r="N518" s="47"/>
      <c r="O518" s="47">
        <v>4.1323356981419403E-2</v>
      </c>
      <c r="P518" s="47">
        <v>-9.3025453097012795E-2</v>
      </c>
      <c r="Q518" s="47">
        <v>5.0500769907019898E-2</v>
      </c>
      <c r="R518" s="47">
        <v>-2.8904548377758001E-2</v>
      </c>
      <c r="S518" s="47">
        <v>2.9532133605475699E-2</v>
      </c>
      <c r="T518" s="47"/>
      <c r="U518" s="52">
        <f t="shared" si="162"/>
        <v>42.000720188152179</v>
      </c>
      <c r="W518" s="11"/>
      <c r="X518" s="8"/>
      <c r="Y518" s="47"/>
      <c r="Z518" s="47">
        <v>0.28508305731874201</v>
      </c>
      <c r="AA518" s="47">
        <v>-0.61464394741418704</v>
      </c>
      <c r="AB518" s="47">
        <v>8.0874797976209695E-2</v>
      </c>
      <c r="AC518" s="47">
        <v>-0.23933107319628499</v>
      </c>
      <c r="AD518" s="47">
        <v>0.15489669774696899</v>
      </c>
      <c r="AE518" s="47"/>
      <c r="AF518" s="52">
        <f t="shared" si="163"/>
        <v>18.658062834507227</v>
      </c>
    </row>
    <row r="519" spans="12:32" ht="14.5" thickBot="1" x14ac:dyDescent="0.35">
      <c r="L519" s="14"/>
      <c r="M519" s="15"/>
      <c r="N519" s="56"/>
      <c r="O519" s="57">
        <f>SQRT(O516*O516+O517*O517+O518*O518)</f>
        <v>7.2713145742279328E-2</v>
      </c>
      <c r="P519" s="56"/>
      <c r="Q519" s="56"/>
      <c r="R519" s="56"/>
      <c r="S519" s="56"/>
      <c r="T519" s="56"/>
      <c r="U519" s="58">
        <f t="shared" si="162"/>
        <v>44.172287889810043</v>
      </c>
      <c r="W519" s="14"/>
      <c r="X519" s="15"/>
      <c r="Y519" s="56"/>
      <c r="Z519" s="57">
        <f>SQRT(Z516*Z516+Z517*Z517+Z518*Z518)</f>
        <v>0.49043225898734533</v>
      </c>
      <c r="AA519" s="56"/>
      <c r="AB519" s="56"/>
      <c r="AC519" s="56"/>
      <c r="AD519" s="56"/>
      <c r="AE519" s="56"/>
      <c r="AF519" s="58">
        <f t="shared" si="163"/>
        <v>23.551487389335151</v>
      </c>
    </row>
    <row r="520" spans="12:32" ht="14.5" thickBot="1" x14ac:dyDescent="0.35"/>
    <row r="521" spans="12:32" x14ac:dyDescent="0.3">
      <c r="L521" s="40" t="s">
        <v>22</v>
      </c>
      <c r="M521" s="43">
        <v>1000</v>
      </c>
      <c r="N521" s="42" t="s">
        <v>28</v>
      </c>
      <c r="O521" s="42" t="s">
        <v>9</v>
      </c>
      <c r="P521" s="42" t="s">
        <v>13</v>
      </c>
      <c r="Q521" s="42" t="s">
        <v>12</v>
      </c>
      <c r="R521" s="42" t="s">
        <v>11</v>
      </c>
      <c r="S521" s="42" t="s">
        <v>10</v>
      </c>
      <c r="T521" s="43"/>
      <c r="U521" s="44"/>
      <c r="W521" s="40" t="s">
        <v>22</v>
      </c>
      <c r="X521" s="43">
        <v>1000</v>
      </c>
      <c r="Y521" s="42" t="s">
        <v>28</v>
      </c>
      <c r="Z521" s="42" t="s">
        <v>9</v>
      </c>
      <c r="AA521" s="42" t="s">
        <v>13</v>
      </c>
      <c r="AB521" s="42" t="s">
        <v>12</v>
      </c>
      <c r="AC521" s="42" t="s">
        <v>11</v>
      </c>
      <c r="AD521" s="42" t="s">
        <v>10</v>
      </c>
      <c r="AE521" s="43"/>
      <c r="AF521" s="44"/>
    </row>
    <row r="522" spans="12:32" x14ac:dyDescent="0.3">
      <c r="L522" s="45" t="s">
        <v>8</v>
      </c>
      <c r="M522" s="46">
        <v>24</v>
      </c>
      <c r="N522" s="47" t="s">
        <v>33</v>
      </c>
      <c r="O522" s="47">
        <v>9.7941830114709402E-3</v>
      </c>
      <c r="P522" s="47">
        <v>-2.6825222531987099E-2</v>
      </c>
      <c r="Q522" s="48">
        <v>2.4840647902650202E-2</v>
      </c>
      <c r="R522" s="47">
        <v>1.9526403486520299E-4</v>
      </c>
      <c r="S522" s="47">
        <v>9.7922363543204004E-3</v>
      </c>
      <c r="T522" s="47"/>
      <c r="U522" s="49"/>
      <c r="W522" s="45" t="s">
        <v>8</v>
      </c>
      <c r="X522" s="46">
        <v>24</v>
      </c>
      <c r="Y522" s="47" t="s">
        <v>33</v>
      </c>
      <c r="Z522" s="47">
        <v>4.8727116137891997E-2</v>
      </c>
      <c r="AA522" s="47">
        <v>-0.13292042455606301</v>
      </c>
      <c r="AB522" s="48">
        <v>0.123155088941116</v>
      </c>
      <c r="AC522" s="48">
        <v>9.5428396803051501E-4</v>
      </c>
      <c r="AD522" s="47">
        <v>4.8717770774369097E-2</v>
      </c>
      <c r="AE522" s="47"/>
      <c r="AF522" s="49"/>
    </row>
    <row r="523" spans="12:32" x14ac:dyDescent="0.3">
      <c r="L523" s="45" t="s">
        <v>6</v>
      </c>
      <c r="M523" s="46">
        <v>1E-4</v>
      </c>
      <c r="N523" s="47"/>
      <c r="O523" s="47">
        <v>9.9796545429344397E-3</v>
      </c>
      <c r="P523" s="47">
        <v>-2.48994822339682E-2</v>
      </c>
      <c r="Q523" s="47">
        <v>3.4785479029012897E-2</v>
      </c>
      <c r="R523" s="47">
        <v>1.17715892071238E-3</v>
      </c>
      <c r="S523" s="47">
        <v>9.9099849481066003E-3</v>
      </c>
      <c r="T523" s="47"/>
      <c r="U523" s="49"/>
      <c r="W523" s="45" t="s">
        <v>6</v>
      </c>
      <c r="X523" s="46">
        <v>1E-3</v>
      </c>
      <c r="Y523" s="47"/>
      <c r="Z523" s="47">
        <v>4.9587814303191202E-2</v>
      </c>
      <c r="AA523" s="47">
        <v>-0.123531960252951</v>
      </c>
      <c r="AB523" s="47">
        <v>0.17138451699701501</v>
      </c>
      <c r="AC523" s="47">
        <v>5.8251871944861198E-3</v>
      </c>
      <c r="AD523" s="47">
        <v>4.9244477066133698E-2</v>
      </c>
      <c r="AE523" s="47"/>
      <c r="AF523" s="49"/>
    </row>
    <row r="524" spans="12:32" x14ac:dyDescent="0.3">
      <c r="L524" s="45" t="s">
        <v>7</v>
      </c>
      <c r="M524" s="46">
        <v>0.01</v>
      </c>
      <c r="N524" s="47"/>
      <c r="O524" s="47">
        <v>9.84789774353329E-3</v>
      </c>
      <c r="P524" s="47">
        <v>-3.0302034329882401E-2</v>
      </c>
      <c r="Q524" s="47">
        <v>2.3643021501565501E-2</v>
      </c>
      <c r="R524" s="48">
        <v>-5.4052844502995795E-4</v>
      </c>
      <c r="S524" s="47">
        <v>9.8330523728495205E-3</v>
      </c>
      <c r="T524" s="47"/>
      <c r="U524" s="49"/>
      <c r="W524" s="45" t="s">
        <v>7</v>
      </c>
      <c r="X524" s="46">
        <v>0.05</v>
      </c>
      <c r="Y524" s="47"/>
      <c r="Z524" s="47">
        <v>4.8974903482436098E-2</v>
      </c>
      <c r="AA524" s="47">
        <v>-0.149299279157521</v>
      </c>
      <c r="AB524" s="47">
        <v>0.117354619339017</v>
      </c>
      <c r="AC524" s="48">
        <v>-2.6805293161108099E-3</v>
      </c>
      <c r="AD524" s="47">
        <v>4.8901492141849898E-2</v>
      </c>
      <c r="AE524" s="47"/>
      <c r="AF524" s="49"/>
    </row>
    <row r="525" spans="12:32" ht="14.5" x14ac:dyDescent="0.3">
      <c r="L525" s="50"/>
      <c r="M525" s="47"/>
      <c r="N525" s="46"/>
      <c r="O525" s="46">
        <f>SQRT(O522*O522+O523*O523+O524*O524)</f>
        <v>1.7102649374456172E-2</v>
      </c>
      <c r="P525" s="46"/>
      <c r="Q525" s="46"/>
      <c r="R525" s="47"/>
      <c r="S525" s="47"/>
      <c r="T525" s="47"/>
      <c r="U525" s="123" t="s">
        <v>20</v>
      </c>
      <c r="W525" s="50"/>
      <c r="X525" s="47"/>
      <c r="Y525" s="46"/>
      <c r="Z525" s="46">
        <f>SQRT(Z522*Z522+Z523*Z523+Z524*Z524)</f>
        <v>8.5040133734592155E-2</v>
      </c>
      <c r="AA525" s="46"/>
      <c r="AB525" s="46"/>
      <c r="AC525" s="47"/>
      <c r="AD525" s="47"/>
      <c r="AE525" s="47"/>
      <c r="AF525" s="123" t="s">
        <v>20</v>
      </c>
    </row>
    <row r="526" spans="12:32" x14ac:dyDescent="0.3">
      <c r="L526" s="50"/>
      <c r="M526" s="47"/>
      <c r="N526" s="53" t="s">
        <v>29</v>
      </c>
      <c r="O526" s="53"/>
      <c r="P526" s="53"/>
      <c r="Q526" s="53"/>
      <c r="R526" s="53"/>
      <c r="S526" s="53"/>
      <c r="T526" s="47"/>
      <c r="U526" s="54" t="s">
        <v>1</v>
      </c>
      <c r="W526" s="50"/>
      <c r="X526" s="47"/>
      <c r="Y526" s="53" t="s">
        <v>29</v>
      </c>
      <c r="Z526" s="53"/>
      <c r="AA526" s="53"/>
      <c r="AB526" s="53"/>
      <c r="AC526" s="53"/>
      <c r="AD526" s="53"/>
      <c r="AE526" s="47"/>
      <c r="AF526" s="54" t="s">
        <v>1</v>
      </c>
    </row>
    <row r="527" spans="12:32" x14ac:dyDescent="0.3">
      <c r="L527" s="50"/>
      <c r="M527" s="47"/>
      <c r="N527" s="47" t="s">
        <v>34</v>
      </c>
      <c r="O527" s="47">
        <v>5.2771340131018002E-3</v>
      </c>
      <c r="P527" s="47">
        <v>-1.24225654941641E-2</v>
      </c>
      <c r="Q527" s="48">
        <v>1.4954307922088701E-2</v>
      </c>
      <c r="R527" s="47">
        <v>2.3162176549356499E-4</v>
      </c>
      <c r="S527" s="47">
        <v>5.27204843964711E-3</v>
      </c>
      <c r="T527" s="47"/>
      <c r="U527" s="52">
        <f>(O522-O527)/O522*100</f>
        <v>46.119712007410676</v>
      </c>
      <c r="W527" s="50"/>
      <c r="X527" s="47"/>
      <c r="Y527" s="47" t="s">
        <v>34</v>
      </c>
      <c r="Z527" s="47">
        <v>2.6822319317589698E-2</v>
      </c>
      <c r="AA527" s="47">
        <v>-6.4300422018040801E-2</v>
      </c>
      <c r="AB527" s="48">
        <v>7.6702567417181899E-2</v>
      </c>
      <c r="AC527" s="48">
        <v>1.9077468952921799E-3</v>
      </c>
      <c r="AD527" s="47">
        <v>2.6754388712101899E-2</v>
      </c>
      <c r="AE527" s="47"/>
      <c r="AF527" s="52">
        <f>(Z522-Z527)/Z522*100</f>
        <v>44.954018535212107</v>
      </c>
    </row>
    <row r="528" spans="12:32" x14ac:dyDescent="0.3">
      <c r="L528" s="50"/>
      <c r="M528" s="47"/>
      <c r="N528" s="47"/>
      <c r="O528" s="47">
        <v>6.7369228291624004E-3</v>
      </c>
      <c r="P528" s="47">
        <v>-1.65335732222451E-2</v>
      </c>
      <c r="Q528" s="48">
        <v>1.6615236885275001E-2</v>
      </c>
      <c r="R528" s="47">
        <v>1.24403203433743E-3</v>
      </c>
      <c r="S528" s="47">
        <v>6.6210658887849603E-3</v>
      </c>
      <c r="T528" s="47"/>
      <c r="U528" s="52">
        <f t="shared" ref="U528:U530" si="164">(O523-O528)/O523*100</f>
        <v>32.49342649909542</v>
      </c>
      <c r="W528" s="50"/>
      <c r="X528" s="47"/>
      <c r="Y528" s="47"/>
      <c r="Z528" s="47">
        <v>3.32404894399006E-2</v>
      </c>
      <c r="AA528" s="47">
        <v>-8.1231171141243397E-2</v>
      </c>
      <c r="AB528" s="48">
        <v>8.0786288927547606E-2</v>
      </c>
      <c r="AC528" s="47">
        <v>6.2604356982514696E-3</v>
      </c>
      <c r="AD528" s="47">
        <v>3.26456288509228E-2</v>
      </c>
      <c r="AE528" s="47"/>
      <c r="AF528" s="52">
        <f t="shared" ref="AF528:AF530" si="165">(Z523-Z528)/Z523*100</f>
        <v>32.966415424844762</v>
      </c>
    </row>
    <row r="529" spans="12:32" x14ac:dyDescent="0.3">
      <c r="L529" s="50"/>
      <c r="M529" s="47"/>
      <c r="N529" s="47"/>
      <c r="O529" s="47">
        <v>5.5831517703263198E-3</v>
      </c>
      <c r="P529" s="47">
        <v>-1.4896488385465E-2</v>
      </c>
      <c r="Q529" s="48">
        <v>1.4761641861528899E-2</v>
      </c>
      <c r="R529" s="47">
        <v>-5.1669805560374297E-4</v>
      </c>
      <c r="S529" s="47">
        <v>5.5591912010501303E-3</v>
      </c>
      <c r="T529" s="47"/>
      <c r="U529" s="52">
        <f t="shared" si="164"/>
        <v>43.306156138831291</v>
      </c>
      <c r="W529" s="50"/>
      <c r="X529" s="47"/>
      <c r="Y529" s="47"/>
      <c r="Z529" s="47">
        <v>2.7788152379649201E-2</v>
      </c>
      <c r="AA529" s="47">
        <v>-7.4554398617399098E-2</v>
      </c>
      <c r="AB529" s="48">
        <v>7.2389371921041903E-2</v>
      </c>
      <c r="AC529" s="47">
        <v>-2.69213426355089E-3</v>
      </c>
      <c r="AD529" s="47">
        <v>2.76574370790502E-2</v>
      </c>
      <c r="AE529" s="47"/>
      <c r="AF529" s="52">
        <f t="shared" si="165"/>
        <v>43.260424413873757</v>
      </c>
    </row>
    <row r="530" spans="12:32" x14ac:dyDescent="0.3">
      <c r="L530" s="50"/>
      <c r="M530" s="47"/>
      <c r="N530" s="53"/>
      <c r="O530" s="46">
        <f>SQRT(O527*O527+O528*O528+O529*O529)</f>
        <v>1.021791839313778E-2</v>
      </c>
      <c r="P530" s="47"/>
      <c r="Q530" s="47"/>
      <c r="R530" s="47"/>
      <c r="S530" s="47"/>
      <c r="T530" s="47"/>
      <c r="U530" s="52">
        <f t="shared" si="164"/>
        <v>40.255347756828527</v>
      </c>
      <c r="W530" s="50"/>
      <c r="X530" s="47"/>
      <c r="Y530" s="53"/>
      <c r="Z530" s="46">
        <f>SQRT(Z527*Z527+Z528*Z528+Z529*Z529)</f>
        <v>5.0956337824195064E-2</v>
      </c>
      <c r="AA530" s="47"/>
      <c r="AB530" s="47"/>
      <c r="AC530" s="47"/>
      <c r="AD530" s="47"/>
      <c r="AE530" s="47"/>
      <c r="AF530" s="52">
        <f t="shared" si="165"/>
        <v>40.079659348574936</v>
      </c>
    </row>
    <row r="531" spans="12:32" x14ac:dyDescent="0.3">
      <c r="L531" s="50"/>
      <c r="M531" s="47"/>
      <c r="N531" s="53" t="s">
        <v>32</v>
      </c>
      <c r="O531" s="53"/>
      <c r="P531" s="53"/>
      <c r="Q531" s="53"/>
      <c r="R531" s="53"/>
      <c r="S531" s="53"/>
      <c r="T531" s="47"/>
      <c r="U531" s="54" t="s">
        <v>1</v>
      </c>
      <c r="W531" s="50"/>
      <c r="X531" s="47"/>
      <c r="Y531" s="53" t="s">
        <v>32</v>
      </c>
      <c r="Z531" s="53"/>
      <c r="AA531" s="53"/>
      <c r="AB531" s="53"/>
      <c r="AC531" s="53"/>
      <c r="AD531" s="53"/>
      <c r="AE531" s="47"/>
      <c r="AF531" s="54" t="s">
        <v>1</v>
      </c>
    </row>
    <row r="532" spans="12:32" x14ac:dyDescent="0.3">
      <c r="L532" s="50"/>
      <c r="M532" s="47"/>
      <c r="N532" s="47" t="s">
        <v>35</v>
      </c>
      <c r="O532" s="47">
        <v>9.7962355900476292E-3</v>
      </c>
      <c r="P532" s="47">
        <v>-2.6835412856093099E-2</v>
      </c>
      <c r="Q532" s="48">
        <v>2.4849499043298001E-2</v>
      </c>
      <c r="R532" s="47">
        <v>1.95450441868491E-4</v>
      </c>
      <c r="S532" s="47">
        <v>9.7942856227746008E-3</v>
      </c>
      <c r="T532" s="47"/>
      <c r="U532" s="52">
        <f>-(O527-O532)/O532*100</f>
        <v>46.131001397485349</v>
      </c>
      <c r="W532" s="50"/>
      <c r="X532" s="47"/>
      <c r="Y532" s="47" t="s">
        <v>35</v>
      </c>
      <c r="Z532" s="47">
        <v>4.8981177950238201E-2</v>
      </c>
      <c r="AA532" s="47">
        <v>-0.134177064280465</v>
      </c>
      <c r="AB532" s="48">
        <v>0.12424749521649001</v>
      </c>
      <c r="AC532" s="48">
        <v>9.772522093424549E-4</v>
      </c>
      <c r="AD532" s="47">
        <v>4.8971428113872999E-2</v>
      </c>
      <c r="AE532" s="47"/>
      <c r="AF532" s="52">
        <f>-(Z527-Z532)/Z532*100</f>
        <v>45.239538042879474</v>
      </c>
    </row>
    <row r="533" spans="12:32" x14ac:dyDescent="0.3">
      <c r="L533" s="50"/>
      <c r="M533" s="47"/>
      <c r="N533" s="47"/>
      <c r="O533" s="47">
        <v>9.9822809079714702E-3</v>
      </c>
      <c r="P533" s="47">
        <v>-2.4907626215012101E-2</v>
      </c>
      <c r="Q533" s="48">
        <v>3.4807163890125198E-2</v>
      </c>
      <c r="R533" s="47">
        <v>1.1776729625033601E-3</v>
      </c>
      <c r="S533" s="47">
        <v>9.9125687144675199E-3</v>
      </c>
      <c r="T533" s="47"/>
      <c r="U533" s="52">
        <f t="shared" ref="U533:U535" si="166">-(O528-O533)/O533*100</f>
        <v>32.511187660702376</v>
      </c>
      <c r="W533" s="50"/>
      <c r="X533" s="47"/>
      <c r="Y533" s="47"/>
      <c r="Z533" s="47">
        <v>4.9911404539857297E-2</v>
      </c>
      <c r="AA533" s="47">
        <v>-0.124538131075061</v>
      </c>
      <c r="AB533" s="48">
        <v>0.17403581945062599</v>
      </c>
      <c r="AC533" s="47">
        <v>5.8883648125167901E-3</v>
      </c>
      <c r="AD533" s="47">
        <v>4.9562843572337603E-2</v>
      </c>
      <c r="AE533" s="47"/>
      <c r="AF533" s="52">
        <f t="shared" ref="AF533:AF535" si="167">-(Z528-Z533)/Z533*100</f>
        <v>33.401013763585745</v>
      </c>
    </row>
    <row r="534" spans="12:32" x14ac:dyDescent="0.3">
      <c r="L534" s="50"/>
      <c r="M534" s="47"/>
      <c r="N534" s="47"/>
      <c r="O534" s="47">
        <v>9.8501299207202492E-3</v>
      </c>
      <c r="P534" s="47">
        <v>-3.0320887282995299E-2</v>
      </c>
      <c r="Q534" s="48">
        <v>2.3650274633125499E-2</v>
      </c>
      <c r="R534" s="48">
        <v>-5.4071659715858105E-4</v>
      </c>
      <c r="S534" s="47">
        <v>9.8352775769993094E-3</v>
      </c>
      <c r="T534" s="47"/>
      <c r="U534" s="52">
        <f t="shared" si="166"/>
        <v>43.319003756672522</v>
      </c>
      <c r="W534" s="50"/>
      <c r="X534" s="47"/>
      <c r="Y534" s="47"/>
      <c r="Z534" s="47">
        <v>4.9250649603601197E-2</v>
      </c>
      <c r="AA534" s="47">
        <v>-0.15160443641497701</v>
      </c>
      <c r="AB534" s="48">
        <v>0.118251373165628</v>
      </c>
      <c r="AC534" s="48">
        <v>-2.7035829857928999E-3</v>
      </c>
      <c r="AD534" s="47">
        <v>4.9176387884996599E-2</v>
      </c>
      <c r="AE534" s="47"/>
      <c r="AF534" s="52">
        <f t="shared" si="167"/>
        <v>43.578099774713756</v>
      </c>
    </row>
    <row r="535" spans="12:32" x14ac:dyDescent="0.3">
      <c r="L535" s="50"/>
      <c r="M535" s="47"/>
      <c r="N535" s="53"/>
      <c r="O535" s="46">
        <f>SQRT(O532*O532+O533*O533+O534*O534)</f>
        <v>1.7106642666415751E-2</v>
      </c>
      <c r="P535" s="47"/>
      <c r="Q535" s="47"/>
      <c r="R535" s="47"/>
      <c r="S535" s="47"/>
      <c r="T535" s="47"/>
      <c r="U535" s="52">
        <f t="shared" si="166"/>
        <v>40.269294259604251</v>
      </c>
      <c r="W535" s="50"/>
      <c r="X535" s="47"/>
      <c r="Y535" s="53"/>
      <c r="Z535" s="46">
        <f>SQRT(Z532*Z532+Z533*Z533+Z534*Z534)</f>
        <v>8.5533213332078736E-2</v>
      </c>
      <c r="AA535" s="47"/>
      <c r="AB535" s="47"/>
      <c r="AC535" s="47"/>
      <c r="AD535" s="47"/>
      <c r="AE535" s="47"/>
      <c r="AF535" s="52">
        <f t="shared" si="167"/>
        <v>40.425086537600961</v>
      </c>
    </row>
    <row r="536" spans="12:32" x14ac:dyDescent="0.3">
      <c r="L536" s="50"/>
      <c r="M536" s="47"/>
      <c r="N536" s="53" t="s">
        <v>30</v>
      </c>
      <c r="O536" s="47"/>
      <c r="P536" s="47"/>
      <c r="Q536" s="47"/>
      <c r="R536" s="47"/>
      <c r="S536" s="47"/>
      <c r="T536" s="47"/>
      <c r="U536" s="49"/>
      <c r="W536" s="50"/>
      <c r="X536" s="47"/>
      <c r="Y536" s="53" t="s">
        <v>30</v>
      </c>
      <c r="Z536" s="47"/>
      <c r="AA536" s="47"/>
      <c r="AB536" s="47"/>
      <c r="AC536" s="47"/>
      <c r="AD536" s="47"/>
      <c r="AE536" s="47"/>
      <c r="AF536" s="49"/>
    </row>
    <row r="537" spans="12:32" x14ac:dyDescent="0.3">
      <c r="L537" s="50"/>
      <c r="M537" s="47" t="s">
        <v>36</v>
      </c>
      <c r="N537" s="47"/>
      <c r="O537" s="47">
        <v>7.1114860409332806E-2</v>
      </c>
      <c r="P537" s="47">
        <v>-0.179615072859866</v>
      </c>
      <c r="Q537" s="48">
        <v>0.18968880773872601</v>
      </c>
      <c r="R537" s="47">
        <v>3.6751262842593E-3</v>
      </c>
      <c r="S537" s="47">
        <v>7.1019833974979393E-2</v>
      </c>
      <c r="T537" s="47"/>
      <c r="U537" s="52"/>
      <c r="W537" s="50"/>
      <c r="X537" s="47" t="s">
        <v>36</v>
      </c>
      <c r="Y537" s="47"/>
      <c r="Z537" s="47">
        <v>0.35652755023799299</v>
      </c>
      <c r="AA537" s="47">
        <v>-0.83161639568965295</v>
      </c>
      <c r="AB537" s="48">
        <v>0.97772032455231095</v>
      </c>
      <c r="AC537" s="47">
        <v>4.0888097776049098E-2</v>
      </c>
      <c r="AD537" s="47">
        <v>0.35417517916838998</v>
      </c>
      <c r="AE537" s="47"/>
      <c r="AF537" s="52"/>
    </row>
    <row r="538" spans="12:32" x14ac:dyDescent="0.3">
      <c r="L538" s="50"/>
      <c r="M538" s="47"/>
      <c r="N538" s="47"/>
      <c r="O538" s="47">
        <v>7.1048490310794202E-2</v>
      </c>
      <c r="P538" s="47">
        <v>-0.23191149653454099</v>
      </c>
      <c r="Q538" s="48">
        <v>0.17556945275717301</v>
      </c>
      <c r="R538" s="47">
        <v>1.07747075889316E-3</v>
      </c>
      <c r="S538" s="47">
        <v>7.1040319764249002E-2</v>
      </c>
      <c r="T538" s="47"/>
      <c r="U538" s="52"/>
      <c r="W538" s="50"/>
      <c r="X538" s="47"/>
      <c r="Y538" s="47"/>
      <c r="Z538" s="47">
        <v>0.347843890312515</v>
      </c>
      <c r="AA538" s="47">
        <v>-1.10093280808258</v>
      </c>
      <c r="AB538" s="48">
        <v>0.87246123171549095</v>
      </c>
      <c r="AC538" s="47">
        <v>9.4341410669573807E-3</v>
      </c>
      <c r="AD538" s="47">
        <v>0.34771593148729002</v>
      </c>
      <c r="AE538" s="47"/>
      <c r="AF538" s="52"/>
    </row>
    <row r="539" spans="12:32" x14ac:dyDescent="0.3">
      <c r="L539" s="50"/>
      <c r="M539" s="47"/>
      <c r="N539" s="47"/>
      <c r="O539" s="47">
        <v>6.9374889967409994E-2</v>
      </c>
      <c r="P539" s="47">
        <v>-0.184500669955458</v>
      </c>
      <c r="Q539" s="47">
        <v>0.177689697390849</v>
      </c>
      <c r="R539" s="47">
        <v>-8.8444839054222597E-4</v>
      </c>
      <c r="S539" s="47">
        <v>6.93692518990561E-2</v>
      </c>
      <c r="T539" s="47"/>
      <c r="U539" s="52"/>
      <c r="W539" s="50"/>
      <c r="X539" s="47"/>
      <c r="Y539" s="47"/>
      <c r="Z539" s="47">
        <v>0.34118368516288899</v>
      </c>
      <c r="AA539" s="47">
        <v>-0.853170705646213</v>
      </c>
      <c r="AB539" s="47">
        <v>0.87687523664112998</v>
      </c>
      <c r="AC539" s="47">
        <v>-5.6463555770225301E-3</v>
      </c>
      <c r="AD539" s="47">
        <v>0.34113696031070501</v>
      </c>
      <c r="AE539" s="47"/>
      <c r="AF539" s="52"/>
    </row>
    <row r="540" spans="12:32" x14ac:dyDescent="0.3">
      <c r="L540" s="50"/>
      <c r="M540" s="47"/>
      <c r="N540" s="46"/>
      <c r="O540" s="46">
        <f>SQRT(O537*O537+O538*O538+O539*O539)</f>
        <v>0.12213961971642187</v>
      </c>
      <c r="P540" s="47"/>
      <c r="Q540" s="47"/>
      <c r="R540" s="47"/>
      <c r="S540" s="47"/>
      <c r="T540" s="47"/>
      <c r="U540" s="52"/>
      <c r="W540" s="50"/>
      <c r="X540" s="47"/>
      <c r="Y540" s="46"/>
      <c r="Z540" s="46">
        <f>SQRT(Z537*Z537+Z538*Z538+Z539*Z539)</f>
        <v>0.60374959472266232</v>
      </c>
      <c r="AA540" s="47"/>
      <c r="AB540" s="47"/>
      <c r="AC540" s="47"/>
      <c r="AD540" s="47"/>
      <c r="AE540" s="47"/>
      <c r="AF540" s="52"/>
    </row>
    <row r="541" spans="12:32" x14ac:dyDescent="0.3">
      <c r="L541" s="50"/>
      <c r="M541" s="47"/>
      <c r="N541" s="53" t="s">
        <v>31</v>
      </c>
      <c r="O541" s="47"/>
      <c r="P541" s="47"/>
      <c r="Q541" s="47"/>
      <c r="R541" s="47"/>
      <c r="S541" s="47"/>
      <c r="T541" s="47"/>
      <c r="U541" s="52"/>
      <c r="W541" s="50"/>
      <c r="X541" s="47"/>
      <c r="Y541" s="53" t="s">
        <v>31</v>
      </c>
      <c r="Z541" s="47"/>
      <c r="AA541" s="47"/>
      <c r="AB541" s="47"/>
      <c r="AC541" s="47"/>
      <c r="AD541" s="47"/>
      <c r="AE541" s="47"/>
      <c r="AF541" s="52"/>
    </row>
    <row r="542" spans="12:32" x14ac:dyDescent="0.3">
      <c r="L542" s="11"/>
      <c r="M542" s="8" t="s">
        <v>37</v>
      </c>
      <c r="N542" s="47"/>
      <c r="O542" s="47">
        <v>4.3922209720783E-2</v>
      </c>
      <c r="P542" s="47">
        <v>-9.7390309541789497E-2</v>
      </c>
      <c r="Q542" s="47">
        <v>0.11043622506322601</v>
      </c>
      <c r="R542" s="47">
        <v>-8.9155816337901494E-3</v>
      </c>
      <c r="S542" s="47">
        <v>4.3007823833433698E-2</v>
      </c>
      <c r="T542" s="47"/>
      <c r="U542" s="52">
        <f>(O537-O542)/O537*100</f>
        <v>38.237648969611364</v>
      </c>
      <c r="W542" s="11"/>
      <c r="X542" s="8" t="s">
        <v>37</v>
      </c>
      <c r="Y542" s="47"/>
      <c r="Z542" s="47">
        <v>0.32177134116054001</v>
      </c>
      <c r="AA542" s="47">
        <v>-0.63913259768796504</v>
      </c>
      <c r="AB542" s="47">
        <v>0.59103187243387501</v>
      </c>
      <c r="AC542" s="47">
        <v>-0.13390113023063099</v>
      </c>
      <c r="AD542" s="47">
        <v>0.29258722343125698</v>
      </c>
      <c r="AE542" s="47"/>
      <c r="AF542" s="52">
        <f>(Z537-Z542)/Z537*100</f>
        <v>9.7485338942957274</v>
      </c>
    </row>
    <row r="543" spans="12:32" x14ac:dyDescent="0.3">
      <c r="L543" s="11"/>
      <c r="M543" s="8"/>
      <c r="N543" s="47"/>
      <c r="O543" s="47">
        <v>3.6913533743816299E-2</v>
      </c>
      <c r="P543" s="47">
        <v>-0.10289798873042701</v>
      </c>
      <c r="Q543" s="47">
        <v>8.9648849564184493E-2</v>
      </c>
      <c r="R543" s="47">
        <v>-8.1936797890967104E-3</v>
      </c>
      <c r="S543" s="47">
        <v>3.5992674045833402E-2</v>
      </c>
      <c r="T543" s="47"/>
      <c r="U543" s="52">
        <f t="shared" ref="U543:U545" si="168">(O538-O543)/O538*100</f>
        <v>48.044590979566351</v>
      </c>
      <c r="W543" s="11"/>
      <c r="X543" s="8"/>
      <c r="Y543" s="47"/>
      <c r="Z543" s="47">
        <v>0.21833584471570899</v>
      </c>
      <c r="AA543" s="47">
        <v>-0.54023282020848995</v>
      </c>
      <c r="AB543" s="47">
        <v>0.57656783307306303</v>
      </c>
      <c r="AC543" s="47">
        <v>-1.6403046890940201E-2</v>
      </c>
      <c r="AD543" s="47">
        <v>0.217718812095821</v>
      </c>
      <c r="AE543" s="47"/>
      <c r="AF543" s="52">
        <f t="shared" ref="AF543:AF545" si="169">(Z538-Z543)/Z538*100</f>
        <v>37.231657419784348</v>
      </c>
    </row>
    <row r="544" spans="12:32" x14ac:dyDescent="0.3">
      <c r="L544" s="11"/>
      <c r="M544" s="8"/>
      <c r="N544" s="47"/>
      <c r="O544" s="47">
        <v>4.0382360119798601E-2</v>
      </c>
      <c r="P544" s="47">
        <v>-9.2825650124495396E-2</v>
      </c>
      <c r="Q544" s="47">
        <v>4.2118619405553198E-2</v>
      </c>
      <c r="R544" s="47">
        <v>-2.8931110250032501E-2</v>
      </c>
      <c r="S544" s="47">
        <v>2.81731409066431E-2</v>
      </c>
      <c r="T544" s="47"/>
      <c r="U544" s="52">
        <f t="shared" si="168"/>
        <v>41.791100297573252</v>
      </c>
      <c r="W544" s="11"/>
      <c r="X544" s="8"/>
      <c r="Y544" s="47"/>
      <c r="Z544" s="47">
        <v>0.28145763384862699</v>
      </c>
      <c r="AA544" s="47">
        <v>-0.57377742958513001</v>
      </c>
      <c r="AB544" s="47">
        <v>8.2209527480698402E-2</v>
      </c>
      <c r="AC544" s="47">
        <v>-0.239234859651038</v>
      </c>
      <c r="AD544" s="47">
        <v>0.14827367122795701</v>
      </c>
      <c r="AE544" s="47"/>
      <c r="AF544" s="52">
        <f t="shared" si="169"/>
        <v>17.5055414170075</v>
      </c>
    </row>
    <row r="545" spans="12:32" ht="14.5" thickBot="1" x14ac:dyDescent="0.35">
      <c r="L545" s="14"/>
      <c r="M545" s="15"/>
      <c r="N545" s="56"/>
      <c r="O545" s="57">
        <f>SQRT(O542*O542+O543*O543+O544*O544)</f>
        <v>7.0160562205967322E-2</v>
      </c>
      <c r="P545" s="56"/>
      <c r="Q545" s="56"/>
      <c r="R545" s="56"/>
      <c r="S545" s="56"/>
      <c r="T545" s="56"/>
      <c r="U545" s="58">
        <f t="shared" si="168"/>
        <v>42.557081503231402</v>
      </c>
      <c r="W545" s="14"/>
      <c r="X545" s="15"/>
      <c r="Y545" s="56"/>
      <c r="Z545" s="57">
        <f>SQRT(Z542*Z542+Z543*Z543+Z544*Z544)</f>
        <v>0.48002680834682826</v>
      </c>
      <c r="AA545" s="56"/>
      <c r="AB545" s="56"/>
      <c r="AC545" s="56"/>
      <c r="AD545" s="56"/>
      <c r="AE545" s="56"/>
      <c r="AF545" s="58">
        <f t="shared" si="169"/>
        <v>20.492400733232326</v>
      </c>
    </row>
    <row r="546" spans="12:32" ht="14.5" thickBot="1" x14ac:dyDescent="0.35"/>
    <row r="547" spans="12:32" x14ac:dyDescent="0.3">
      <c r="L547" s="40" t="s">
        <v>22</v>
      </c>
      <c r="M547" s="43">
        <v>1000</v>
      </c>
      <c r="N547" s="42" t="s">
        <v>28</v>
      </c>
      <c r="O547" s="42" t="s">
        <v>9</v>
      </c>
      <c r="P547" s="42" t="s">
        <v>13</v>
      </c>
      <c r="Q547" s="42" t="s">
        <v>12</v>
      </c>
      <c r="R547" s="42" t="s">
        <v>11</v>
      </c>
      <c r="S547" s="42" t="s">
        <v>10</v>
      </c>
      <c r="T547" s="43"/>
      <c r="U547" s="44"/>
      <c r="W547" s="40" t="s">
        <v>22</v>
      </c>
      <c r="X547" s="43">
        <v>1000</v>
      </c>
      <c r="Y547" s="42" t="s">
        <v>28</v>
      </c>
      <c r="Z547" s="42" t="s">
        <v>9</v>
      </c>
      <c r="AA547" s="42" t="s">
        <v>13</v>
      </c>
      <c r="AB547" s="42" t="s">
        <v>12</v>
      </c>
      <c r="AC547" s="42" t="s">
        <v>11</v>
      </c>
      <c r="AD547" s="42" t="s">
        <v>10</v>
      </c>
      <c r="AE547" s="43"/>
      <c r="AF547" s="44"/>
    </row>
    <row r="548" spans="12:32" x14ac:dyDescent="0.3">
      <c r="L548" s="45" t="s">
        <v>8</v>
      </c>
      <c r="M548" s="46">
        <v>25</v>
      </c>
      <c r="N548" s="47" t="s">
        <v>33</v>
      </c>
      <c r="O548" s="47">
        <v>9.8092795196051494E-3</v>
      </c>
      <c r="P548" s="47">
        <v>-2.6825222531987099E-2</v>
      </c>
      <c r="Q548" s="48">
        <v>2.4840647902650202E-2</v>
      </c>
      <c r="R548" s="47">
        <v>2.34342582455351E-4</v>
      </c>
      <c r="S548" s="47">
        <v>9.8064799111502402E-3</v>
      </c>
      <c r="T548" s="47"/>
      <c r="U548" s="49"/>
      <c r="W548" s="45" t="s">
        <v>8</v>
      </c>
      <c r="X548" s="46">
        <v>25</v>
      </c>
      <c r="Y548" s="47" t="s">
        <v>33</v>
      </c>
      <c r="Z548" s="47">
        <v>4.8802746090789502E-2</v>
      </c>
      <c r="AA548" s="47">
        <v>-0.13292042455606301</v>
      </c>
      <c r="AB548" s="48">
        <v>0.123155088941116</v>
      </c>
      <c r="AC548" s="48">
        <v>1.14783170164206E-3</v>
      </c>
      <c r="AD548" s="47">
        <v>4.8789245827198201E-2</v>
      </c>
      <c r="AE548" s="47"/>
      <c r="AF548" s="49"/>
    </row>
    <row r="549" spans="12:32" x14ac:dyDescent="0.3">
      <c r="L549" s="45" t="s">
        <v>6</v>
      </c>
      <c r="M549" s="46">
        <v>1E-4</v>
      </c>
      <c r="N549" s="47"/>
      <c r="O549" s="47">
        <v>9.8006049104200094E-3</v>
      </c>
      <c r="P549" s="47">
        <v>-2.48994822339682E-2</v>
      </c>
      <c r="Q549" s="47">
        <v>3.4785479029012897E-2</v>
      </c>
      <c r="R549" s="47">
        <v>1.03062099260038E-3</v>
      </c>
      <c r="S549" s="47">
        <v>9.7462647706575405E-3</v>
      </c>
      <c r="T549" s="47"/>
      <c r="U549" s="49"/>
      <c r="W549" s="45" t="s">
        <v>6</v>
      </c>
      <c r="X549" s="46">
        <v>1E-3</v>
      </c>
      <c r="Y549" s="47"/>
      <c r="Z549" s="47">
        <v>4.8704072622051002E-2</v>
      </c>
      <c r="AA549" s="47">
        <v>-0.123531960252951</v>
      </c>
      <c r="AB549" s="47">
        <v>0.17138451699701501</v>
      </c>
      <c r="AC549" s="47">
        <v>5.0990915683499704E-3</v>
      </c>
      <c r="AD549" s="47">
        <v>4.8436411460301199E-2</v>
      </c>
      <c r="AE549" s="47"/>
      <c r="AF549" s="49"/>
    </row>
    <row r="550" spans="12:32" x14ac:dyDescent="0.3">
      <c r="L550" s="45" t="s">
        <v>7</v>
      </c>
      <c r="M550" s="46">
        <v>0.01</v>
      </c>
      <c r="N550" s="47"/>
      <c r="O550" s="47">
        <v>9.8755362523015103E-3</v>
      </c>
      <c r="P550" s="47">
        <v>-3.0302034329882401E-2</v>
      </c>
      <c r="Q550" s="47">
        <v>2.3643021501565501E-2</v>
      </c>
      <c r="R550" s="48">
        <v>-5.3642537671543596E-4</v>
      </c>
      <c r="S550" s="47">
        <v>9.8609565502408101E-3</v>
      </c>
      <c r="T550" s="47"/>
      <c r="U550" s="49"/>
      <c r="W550" s="45" t="s">
        <v>7</v>
      </c>
      <c r="X550" s="46">
        <v>0.05</v>
      </c>
      <c r="Y550" s="47"/>
      <c r="Z550" s="47">
        <v>4.9112370305521201E-2</v>
      </c>
      <c r="AA550" s="47">
        <v>-0.149299279157521</v>
      </c>
      <c r="AB550" s="47">
        <v>0.117354619339017</v>
      </c>
      <c r="AC550" s="48">
        <v>-2.6602132844362899E-3</v>
      </c>
      <c r="AD550" s="47">
        <v>4.9040271026045003E-2</v>
      </c>
      <c r="AE550" s="47"/>
      <c r="AF550" s="49"/>
    </row>
    <row r="551" spans="12:32" ht="14.5" x14ac:dyDescent="0.3">
      <c r="L551" s="50"/>
      <c r="M551" s="47"/>
      <c r="N551" s="46"/>
      <c r="O551" s="46">
        <f>SQRT(O548*O548+O549*O549+O550*O550)</f>
        <v>1.7023514254536729E-2</v>
      </c>
      <c r="P551" s="46"/>
      <c r="Q551" s="46"/>
      <c r="R551" s="47"/>
      <c r="S551" s="47"/>
      <c r="T551" s="47"/>
      <c r="U551" s="123" t="s">
        <v>20</v>
      </c>
      <c r="W551" s="50"/>
      <c r="X551" s="47"/>
      <c r="Y551" s="46"/>
      <c r="Z551" s="46">
        <f>SQRT(Z548*Z548+Z549*Z549+Z550*Z550)</f>
        <v>8.4651164392480327E-2</v>
      </c>
      <c r="AA551" s="46"/>
      <c r="AB551" s="46"/>
      <c r="AC551" s="47"/>
      <c r="AD551" s="47"/>
      <c r="AE551" s="47"/>
      <c r="AF551" s="123" t="s">
        <v>20</v>
      </c>
    </row>
    <row r="552" spans="12:32" x14ac:dyDescent="0.3">
      <c r="L552" s="50"/>
      <c r="M552" s="47"/>
      <c r="N552" s="53" t="s">
        <v>29</v>
      </c>
      <c r="O552" s="53"/>
      <c r="P552" s="53"/>
      <c r="Q552" s="53"/>
      <c r="R552" s="53"/>
      <c r="S552" s="53"/>
      <c r="T552" s="47"/>
      <c r="U552" s="54" t="s">
        <v>1</v>
      </c>
      <c r="W552" s="50"/>
      <c r="X552" s="47"/>
      <c r="Y552" s="53" t="s">
        <v>29</v>
      </c>
      <c r="Z552" s="53"/>
      <c r="AA552" s="53"/>
      <c r="AB552" s="53"/>
      <c r="AC552" s="53"/>
      <c r="AD552" s="53"/>
      <c r="AE552" s="47"/>
      <c r="AF552" s="54" t="s">
        <v>1</v>
      </c>
    </row>
    <row r="553" spans="12:32" x14ac:dyDescent="0.3">
      <c r="L553" s="50"/>
      <c r="M553" s="47"/>
      <c r="N553" s="47" t="s">
        <v>34</v>
      </c>
      <c r="O553" s="47">
        <v>5.0778462210041E-3</v>
      </c>
      <c r="P553" s="47">
        <v>-1.17919691890363E-2</v>
      </c>
      <c r="Q553" s="48">
        <v>1.52293366355498E-2</v>
      </c>
      <c r="R553" s="47">
        <v>2.5743425314674398E-4</v>
      </c>
      <c r="S553" s="47">
        <v>5.0713163823086797E-3</v>
      </c>
      <c r="T553" s="47"/>
      <c r="U553" s="52">
        <f>(O548-O553)/O548*100</f>
        <v>48.234259092573019</v>
      </c>
      <c r="W553" s="50"/>
      <c r="X553" s="47"/>
      <c r="Y553" s="47" t="s">
        <v>34</v>
      </c>
      <c r="Z553" s="47">
        <v>2.5814504095615701E-2</v>
      </c>
      <c r="AA553" s="47">
        <v>-5.9606618905397098E-2</v>
      </c>
      <c r="AB553" s="48">
        <v>7.7214722445697895E-2</v>
      </c>
      <c r="AC553" s="48">
        <v>2.1298084171965498E-3</v>
      </c>
      <c r="AD553" s="47">
        <v>2.5726494860524501E-2</v>
      </c>
      <c r="AE553" s="47"/>
      <c r="AF553" s="52">
        <f>(Z548-Z553)/Z548*100</f>
        <v>47.104402593263806</v>
      </c>
    </row>
    <row r="554" spans="12:32" x14ac:dyDescent="0.3">
      <c r="L554" s="50"/>
      <c r="M554" s="47"/>
      <c r="N554" s="47"/>
      <c r="O554" s="47">
        <v>6.5734108543271203E-3</v>
      </c>
      <c r="P554" s="47">
        <v>-1.4268963095237199E-2</v>
      </c>
      <c r="Q554" s="48">
        <v>1.64724377094803E-2</v>
      </c>
      <c r="R554" s="47">
        <v>1.2174785359955001E-3</v>
      </c>
      <c r="S554" s="47">
        <v>6.45968081828939E-3</v>
      </c>
      <c r="T554" s="47"/>
      <c r="U554" s="52">
        <f t="shared" ref="U554:U556" si="170">(O549-O554)/O549*100</f>
        <v>32.928519061733979</v>
      </c>
      <c r="W554" s="50"/>
      <c r="X554" s="47"/>
      <c r="Y554" s="47"/>
      <c r="Z554" s="47">
        <v>3.2526601588071198E-2</v>
      </c>
      <c r="AA554" s="47">
        <v>-6.9532060265242807E-2</v>
      </c>
      <c r="AB554" s="48">
        <v>8.1205417816398603E-2</v>
      </c>
      <c r="AC554" s="47">
        <v>6.16772921656386E-3</v>
      </c>
      <c r="AD554" s="47">
        <v>3.1936482698948797E-2</v>
      </c>
      <c r="AE554" s="47"/>
      <c r="AF554" s="52">
        <f t="shared" ref="AF554:AF556" si="171">(Z549-Z554)/Z549*100</f>
        <v>33.215848620132391</v>
      </c>
    </row>
    <row r="555" spans="12:32" x14ac:dyDescent="0.3">
      <c r="L555" s="50"/>
      <c r="M555" s="47"/>
      <c r="N555" s="47"/>
      <c r="O555" s="47">
        <v>5.4880334259313499E-3</v>
      </c>
      <c r="P555" s="47">
        <v>-1.6177185324007502E-2</v>
      </c>
      <c r="Q555" s="48">
        <v>1.4129781168721999E-2</v>
      </c>
      <c r="R555" s="47">
        <v>-5.0977478442049595E-4</v>
      </c>
      <c r="S555" s="47">
        <v>5.4643060449895003E-3</v>
      </c>
      <c r="T555" s="47"/>
      <c r="U555" s="52">
        <f t="shared" si="170"/>
        <v>44.427995749067755</v>
      </c>
      <c r="W555" s="50"/>
      <c r="X555" s="47"/>
      <c r="Y555" s="47"/>
      <c r="Z555" s="47">
        <v>2.7291258385176601E-2</v>
      </c>
      <c r="AA555" s="47">
        <v>-7.9819040152687801E-2</v>
      </c>
      <c r="AB555" s="48">
        <v>7.0348380349617406E-2</v>
      </c>
      <c r="AC555" s="47">
        <v>-2.6764095441906498E-3</v>
      </c>
      <c r="AD555" s="47">
        <v>2.7159705745796299E-2</v>
      </c>
      <c r="AE555" s="47"/>
      <c r="AF555" s="52">
        <f t="shared" si="171"/>
        <v>44.430989147130362</v>
      </c>
    </row>
    <row r="556" spans="12:32" x14ac:dyDescent="0.3">
      <c r="L556" s="50"/>
      <c r="M556" s="47"/>
      <c r="N556" s="53"/>
      <c r="O556" s="46">
        <f>SQRT(O553*O553+O554*O554+O555*O555)</f>
        <v>9.9555393318539499E-3</v>
      </c>
      <c r="P556" s="47"/>
      <c r="Q556" s="47"/>
      <c r="R556" s="47"/>
      <c r="S556" s="47"/>
      <c r="T556" s="47"/>
      <c r="U556" s="52">
        <f t="shared" si="170"/>
        <v>41.518894495002286</v>
      </c>
      <c r="W556" s="50"/>
      <c r="X556" s="47"/>
      <c r="Y556" s="53"/>
      <c r="Z556" s="46">
        <f>SQRT(Z553*Z553+Z554*Z554+Z555*Z555)</f>
        <v>4.9690856470966042E-2</v>
      </c>
      <c r="AA556" s="47"/>
      <c r="AB556" s="47"/>
      <c r="AC556" s="47"/>
      <c r="AD556" s="47"/>
      <c r="AE556" s="47"/>
      <c r="AF556" s="52">
        <f t="shared" si="171"/>
        <v>41.299264070867117</v>
      </c>
    </row>
    <row r="557" spans="12:32" x14ac:dyDescent="0.3">
      <c r="L557" s="50"/>
      <c r="M557" s="47"/>
      <c r="N557" s="53" t="s">
        <v>32</v>
      </c>
      <c r="O557" s="53"/>
      <c r="P557" s="53"/>
      <c r="Q557" s="53"/>
      <c r="R557" s="53"/>
      <c r="S557" s="53"/>
      <c r="T557" s="47"/>
      <c r="U557" s="54" t="s">
        <v>1</v>
      </c>
      <c r="W557" s="50"/>
      <c r="X557" s="47"/>
      <c r="Y557" s="53" t="s">
        <v>32</v>
      </c>
      <c r="Z557" s="53"/>
      <c r="AA557" s="53"/>
      <c r="AB557" s="53"/>
      <c r="AC557" s="53"/>
      <c r="AD557" s="53"/>
      <c r="AE557" s="47"/>
      <c r="AF557" s="54" t="s">
        <v>1</v>
      </c>
    </row>
    <row r="558" spans="12:32" x14ac:dyDescent="0.3">
      <c r="L558" s="50"/>
      <c r="M558" s="47"/>
      <c r="N558" s="47" t="s">
        <v>35</v>
      </c>
      <c r="O558" s="47">
        <v>9.8113308084867307E-3</v>
      </c>
      <c r="P558" s="47">
        <v>-2.6835412856093099E-2</v>
      </c>
      <c r="Q558" s="48">
        <v>2.4849499043298001E-2</v>
      </c>
      <c r="R558" s="47">
        <v>2.34544585665215E-4</v>
      </c>
      <c r="S558" s="47">
        <v>9.8085269572395998E-3</v>
      </c>
      <c r="T558" s="47"/>
      <c r="U558" s="52">
        <f>-(O553-O558)/O558*100</f>
        <v>48.245081935145848</v>
      </c>
      <c r="W558" s="50"/>
      <c r="X558" s="47"/>
      <c r="Y558" s="47" t="s">
        <v>35</v>
      </c>
      <c r="Z558" s="47">
        <v>4.9056654042433603E-2</v>
      </c>
      <c r="AA558" s="47">
        <v>-0.134177064280465</v>
      </c>
      <c r="AB558" s="48">
        <v>0.12424749521649001</v>
      </c>
      <c r="AC558" s="48">
        <v>1.1727229283260701E-3</v>
      </c>
      <c r="AD558" s="47">
        <v>4.9042634786197997E-2</v>
      </c>
      <c r="AE558" s="47"/>
      <c r="AF558" s="52">
        <f>-(Z553-Z558)/Z558*100</f>
        <v>47.378180188794843</v>
      </c>
    </row>
    <row r="559" spans="12:32" x14ac:dyDescent="0.3">
      <c r="L559" s="50"/>
      <c r="M559" s="47"/>
      <c r="N559" s="47"/>
      <c r="O559" s="47">
        <v>9.8031339871953102E-3</v>
      </c>
      <c r="P559" s="47">
        <v>-2.4907626215012101E-2</v>
      </c>
      <c r="Q559" s="48">
        <v>3.4807163890125198E-2</v>
      </c>
      <c r="R559" s="47">
        <v>1.03107930661747E-3</v>
      </c>
      <c r="S559" s="47">
        <v>9.7487594818196806E-3</v>
      </c>
      <c r="T559" s="47"/>
      <c r="U559" s="52">
        <f t="shared" ref="U559:U561" si="172">-(O554-O559)/O559*100</f>
        <v>32.945822602106631</v>
      </c>
      <c r="W559" s="50"/>
      <c r="X559" s="47"/>
      <c r="Y559" s="47"/>
      <c r="Z559" s="47">
        <v>4.9015669935976502E-2</v>
      </c>
      <c r="AA559" s="47">
        <v>-0.124538131075061</v>
      </c>
      <c r="AB559" s="48">
        <v>0.17403581945062599</v>
      </c>
      <c r="AC559" s="47">
        <v>5.1553965330873404E-3</v>
      </c>
      <c r="AD559" s="47">
        <v>4.8743797409098399E-2</v>
      </c>
      <c r="AE559" s="47"/>
      <c r="AF559" s="52">
        <f t="shared" ref="AF559:AF561" si="173">-(Z554-Z559)/Z559*100</f>
        <v>33.640401874427234</v>
      </c>
    </row>
    <row r="560" spans="12:32" x14ac:dyDescent="0.3">
      <c r="L560" s="50"/>
      <c r="M560" s="47"/>
      <c r="N560" s="47"/>
      <c r="O560" s="47">
        <v>9.8777745510924397E-3</v>
      </c>
      <c r="P560" s="47">
        <v>-3.0320887282995299E-2</v>
      </c>
      <c r="Q560" s="48">
        <v>2.3650274633125499E-2</v>
      </c>
      <c r="R560" s="48">
        <v>-5.3661185118899905E-4</v>
      </c>
      <c r="S560" s="47">
        <v>9.8631880141956604E-3</v>
      </c>
      <c r="T560" s="47"/>
      <c r="U560" s="52">
        <f t="shared" si="172"/>
        <v>44.440588337538067</v>
      </c>
      <c r="W560" s="50"/>
      <c r="X560" s="47"/>
      <c r="Y560" s="47"/>
      <c r="Z560" s="47">
        <v>4.93888727554622E-2</v>
      </c>
      <c r="AA560" s="47">
        <v>-0.15160443641497701</v>
      </c>
      <c r="AB560" s="48">
        <v>0.118251373165628</v>
      </c>
      <c r="AC560" s="48">
        <v>-2.6830592559449898E-3</v>
      </c>
      <c r="AD560" s="47">
        <v>4.9315940070978302E-2</v>
      </c>
      <c r="AE560" s="47"/>
      <c r="AF560" s="52">
        <f t="shared" si="173"/>
        <v>44.742090955784562</v>
      </c>
    </row>
    <row r="561" spans="12:32" x14ac:dyDescent="0.3">
      <c r="L561" s="50"/>
      <c r="M561" s="47"/>
      <c r="N561" s="53"/>
      <c r="O561" s="46">
        <f>SQRT(O558*O558+O559*O559+O560*O560)</f>
        <v>1.7027450727771145E-2</v>
      </c>
      <c r="P561" s="47"/>
      <c r="Q561" s="47"/>
      <c r="R561" s="47"/>
      <c r="S561" s="47"/>
      <c r="T561" s="47"/>
      <c r="U561" s="52">
        <f t="shared" si="172"/>
        <v>41.532414387687339</v>
      </c>
      <c r="W561" s="50"/>
      <c r="X561" s="47"/>
      <c r="Y561" s="53"/>
      <c r="Z561" s="46">
        <f>SQRT(Z558*Z558+Z559*Z559+Z560*Z560)</f>
        <v>8.5137253638855673E-2</v>
      </c>
      <c r="AA561" s="47"/>
      <c r="AB561" s="47"/>
      <c r="AC561" s="47"/>
      <c r="AD561" s="47"/>
      <c r="AE561" s="47"/>
      <c r="AF561" s="52">
        <f t="shared" si="173"/>
        <v>41.634414610377213</v>
      </c>
    </row>
    <row r="562" spans="12:32" x14ac:dyDescent="0.3">
      <c r="L562" s="50"/>
      <c r="M562" s="47"/>
      <c r="N562" s="53" t="s">
        <v>30</v>
      </c>
      <c r="O562" s="47"/>
      <c r="P562" s="47"/>
      <c r="Q562" s="47"/>
      <c r="R562" s="47"/>
      <c r="S562" s="47"/>
      <c r="T562" s="47"/>
      <c r="U562" s="49"/>
      <c r="W562" s="50"/>
      <c r="X562" s="47"/>
      <c r="Y562" s="53" t="s">
        <v>30</v>
      </c>
      <c r="Z562" s="47"/>
      <c r="AA562" s="47"/>
      <c r="AB562" s="47"/>
      <c r="AC562" s="47"/>
      <c r="AD562" s="47"/>
      <c r="AE562" s="47"/>
      <c r="AF562" s="49"/>
    </row>
    <row r="563" spans="12:32" x14ac:dyDescent="0.3">
      <c r="L563" s="50"/>
      <c r="M563" s="47" t="s">
        <v>36</v>
      </c>
      <c r="N563" s="47"/>
      <c r="O563" s="47">
        <v>6.9382402593640397E-2</v>
      </c>
      <c r="P563" s="47">
        <v>-0.162901681310685</v>
      </c>
      <c r="Q563" s="48">
        <v>0.21269621314988901</v>
      </c>
      <c r="R563" s="47">
        <v>4.4250933304131497E-3</v>
      </c>
      <c r="S563" s="47">
        <v>6.9241146283717206E-2</v>
      </c>
      <c r="T563" s="47"/>
      <c r="U563" s="52"/>
      <c r="W563" s="50"/>
      <c r="X563" s="47" t="s">
        <v>36</v>
      </c>
      <c r="Y563" s="47"/>
      <c r="Z563" s="47">
        <v>0.34471636045805698</v>
      </c>
      <c r="AA563" s="47">
        <v>-0.76853535424643604</v>
      </c>
      <c r="AB563" s="48">
        <v>1.0506593992408</v>
      </c>
      <c r="AC563" s="47">
        <v>4.4639956760348203E-2</v>
      </c>
      <c r="AD563" s="47">
        <v>0.34181375546909099</v>
      </c>
      <c r="AE563" s="47"/>
      <c r="AF563" s="52"/>
    </row>
    <row r="564" spans="12:32" x14ac:dyDescent="0.3">
      <c r="L564" s="50"/>
      <c r="M564" s="47"/>
      <c r="N564" s="47"/>
      <c r="O564" s="47">
        <v>6.6438014281038502E-2</v>
      </c>
      <c r="P564" s="47">
        <v>-0.194007094018113</v>
      </c>
      <c r="Q564" s="48">
        <v>0.20132063379228199</v>
      </c>
      <c r="R564" s="47">
        <v>1.804767197182E-3</v>
      </c>
      <c r="S564" s="47">
        <v>6.6413496798252203E-2</v>
      </c>
      <c r="T564" s="47"/>
      <c r="U564" s="52"/>
      <c r="W564" s="50"/>
      <c r="X564" s="47"/>
      <c r="Y564" s="47"/>
      <c r="Z564" s="47">
        <v>0.323760689285225</v>
      </c>
      <c r="AA564" s="47">
        <v>-0.95236617890559305</v>
      </c>
      <c r="AB564" s="48">
        <v>0.95656065258367196</v>
      </c>
      <c r="AC564" s="47">
        <v>1.34493597458731E-2</v>
      </c>
      <c r="AD564" s="47">
        <v>0.323481218386586</v>
      </c>
      <c r="AE564" s="47"/>
      <c r="AF564" s="52"/>
    </row>
    <row r="565" spans="12:32" x14ac:dyDescent="0.3">
      <c r="L565" s="50"/>
      <c r="M565" s="47"/>
      <c r="N565" s="47"/>
      <c r="O565" s="47">
        <v>6.5362740127687793E-2</v>
      </c>
      <c r="P565" s="47">
        <v>-0.16574472977402699</v>
      </c>
      <c r="Q565" s="47">
        <v>0.16147063645056101</v>
      </c>
      <c r="R565" s="47">
        <v>-1.20527558255051E-3</v>
      </c>
      <c r="S565" s="47">
        <v>6.5351626665062904E-2</v>
      </c>
      <c r="T565" s="47"/>
      <c r="U565" s="52"/>
      <c r="W565" s="50"/>
      <c r="X565" s="47"/>
      <c r="Y565" s="47"/>
      <c r="Z565" s="47">
        <v>0.32128599041330702</v>
      </c>
      <c r="AA565" s="47">
        <v>-0.80511747563337799</v>
      </c>
      <c r="AB565" s="47">
        <v>0.82169122375109804</v>
      </c>
      <c r="AC565" s="47">
        <v>-7.2645838255096899E-3</v>
      </c>
      <c r="AD565" s="47">
        <v>0.321203850315811</v>
      </c>
      <c r="AE565" s="47"/>
      <c r="AF565" s="52"/>
    </row>
    <row r="566" spans="12:32" x14ac:dyDescent="0.3">
      <c r="L566" s="50"/>
      <c r="M566" s="47"/>
      <c r="N566" s="46"/>
      <c r="O566" s="46">
        <f>SQRT(O563*O563+O564*O564+O565*O565)</f>
        <v>0.11619042700787842</v>
      </c>
      <c r="P566" s="47"/>
      <c r="Q566" s="47"/>
      <c r="R566" s="47"/>
      <c r="S566" s="47"/>
      <c r="T566" s="47"/>
      <c r="U566" s="52"/>
      <c r="W566" s="50"/>
      <c r="X566" s="47"/>
      <c r="Y566" s="46"/>
      <c r="Z566" s="46">
        <f>SQRT(Z563*Z563+Z564*Z564+Z565*Z565)</f>
        <v>0.57172986692121719</v>
      </c>
      <c r="AA566" s="47"/>
      <c r="AB566" s="47"/>
      <c r="AC566" s="47"/>
      <c r="AD566" s="47"/>
      <c r="AE566" s="47"/>
      <c r="AF566" s="52"/>
    </row>
    <row r="567" spans="12:32" x14ac:dyDescent="0.3">
      <c r="L567" s="50"/>
      <c r="M567" s="47"/>
      <c r="N567" s="53" t="s">
        <v>31</v>
      </c>
      <c r="O567" s="47"/>
      <c r="P567" s="47"/>
      <c r="Q567" s="47"/>
      <c r="R567" s="47"/>
      <c r="S567" s="47"/>
      <c r="T567" s="47"/>
      <c r="U567" s="52"/>
      <c r="W567" s="50"/>
      <c r="X567" s="47"/>
      <c r="Y567" s="53" t="s">
        <v>31</v>
      </c>
      <c r="Z567" s="47"/>
      <c r="AA567" s="47"/>
      <c r="AB567" s="47"/>
      <c r="AC567" s="47"/>
      <c r="AD567" s="47"/>
      <c r="AE567" s="47"/>
      <c r="AF567" s="52"/>
    </row>
    <row r="568" spans="12:32" x14ac:dyDescent="0.3">
      <c r="L568" s="11"/>
      <c r="M568" s="8" t="s">
        <v>37</v>
      </c>
      <c r="N568" s="47"/>
      <c r="O568" s="47">
        <v>4.1968088446583299E-2</v>
      </c>
      <c r="P568" s="47">
        <v>-8.7244826803241998E-2</v>
      </c>
      <c r="Q568" s="47">
        <v>0.10879071763104201</v>
      </c>
      <c r="R568" s="47">
        <v>-9.3541710850191008E-3</v>
      </c>
      <c r="S568" s="47">
        <v>4.0912344483938198E-2</v>
      </c>
      <c r="T568" s="47"/>
      <c r="U568" s="52">
        <f>(O563-O568)/O563*100</f>
        <v>39.511912419086357</v>
      </c>
      <c r="W568" s="11"/>
      <c r="X568" s="8" t="s">
        <v>37</v>
      </c>
      <c r="Y568" s="47"/>
      <c r="Z568" s="47">
        <v>0.31410487332296599</v>
      </c>
      <c r="AA568" s="47">
        <v>-0.59101637311045196</v>
      </c>
      <c r="AB568" s="47">
        <v>0.57104987325710799</v>
      </c>
      <c r="AC568" s="47">
        <v>-0.13772558209421501</v>
      </c>
      <c r="AD568" s="47">
        <v>0.28230043478897798</v>
      </c>
      <c r="AE568" s="47"/>
      <c r="AF568" s="52">
        <f>(Z563-Z568)/Z563*100</f>
        <v>8.8801956177579235</v>
      </c>
    </row>
    <row r="569" spans="12:32" x14ac:dyDescent="0.3">
      <c r="L569" s="11"/>
      <c r="M569" s="8"/>
      <c r="N569" s="47"/>
      <c r="O569" s="47">
        <v>3.5095835564035803E-2</v>
      </c>
      <c r="P569" s="47">
        <v>-9.1393573499407896E-2</v>
      </c>
      <c r="Q569" s="47">
        <v>7.6258121326916201E-2</v>
      </c>
      <c r="R569" s="47">
        <v>-7.6484116045344901E-3</v>
      </c>
      <c r="S569" s="47">
        <v>3.42522915126195E-2</v>
      </c>
      <c r="T569" s="47"/>
      <c r="U569" s="52">
        <f t="shared" ref="U569:U571" si="174">(O564-O569)/O564*100</f>
        <v>47.175068454669031</v>
      </c>
      <c r="W569" s="11"/>
      <c r="X569" s="8"/>
      <c r="Y569" s="47"/>
      <c r="Z569" s="47">
        <v>0.21299682068140599</v>
      </c>
      <c r="AA569" s="47">
        <v>-0.52625059277451203</v>
      </c>
      <c r="AB569" s="47">
        <v>0.54911268057112395</v>
      </c>
      <c r="AC569" s="47">
        <v>-1.37857151021589E-2</v>
      </c>
      <c r="AD569" s="47">
        <v>0.212550228603757</v>
      </c>
      <c r="AE569" s="47"/>
      <c r="AF569" s="52">
        <f t="shared" ref="AF569:AF571" si="175">(Z564-Z569)/Z564*100</f>
        <v>34.211648377805012</v>
      </c>
    </row>
    <row r="570" spans="12:32" x14ac:dyDescent="0.3">
      <c r="L570" s="11"/>
      <c r="M570" s="8"/>
      <c r="N570" s="47"/>
      <c r="O570" s="47">
        <v>3.9731714298366798E-2</v>
      </c>
      <c r="P570" s="47">
        <v>-9.9095957325196493E-2</v>
      </c>
      <c r="Q570" s="47">
        <v>3.6719988920194402E-2</v>
      </c>
      <c r="R570" s="47">
        <v>-2.8785988123855199E-2</v>
      </c>
      <c r="S570" s="47">
        <v>2.7385689854745501E-2</v>
      </c>
      <c r="T570" s="47"/>
      <c r="U570" s="52">
        <f t="shared" si="174"/>
        <v>39.213511825315351</v>
      </c>
      <c r="W570" s="11"/>
      <c r="X570" s="8"/>
      <c r="Y570" s="47"/>
      <c r="Z570" s="47">
        <v>0.27872240248194502</v>
      </c>
      <c r="AA570" s="47">
        <v>-0.57818515222155997</v>
      </c>
      <c r="AB570" s="47">
        <v>0.12204950704419799</v>
      </c>
      <c r="AC570" s="47">
        <v>-0.23781066014968899</v>
      </c>
      <c r="AD570" s="47">
        <v>0.145369417569435</v>
      </c>
      <c r="AE570" s="47"/>
      <c r="AF570" s="52">
        <f t="shared" si="175"/>
        <v>13.247881700850877</v>
      </c>
    </row>
    <row r="571" spans="12:32" ht="14.5" thickBot="1" x14ac:dyDescent="0.35">
      <c r="L571" s="14"/>
      <c r="M571" s="15"/>
      <c r="N571" s="56"/>
      <c r="O571" s="57">
        <f>SQRT(O568*O568+O569*O569+O570*O570)</f>
        <v>6.7613957456172644E-2</v>
      </c>
      <c r="P571" s="56"/>
      <c r="Q571" s="56"/>
      <c r="R571" s="56"/>
      <c r="S571" s="56"/>
      <c r="T571" s="56"/>
      <c r="U571" s="58">
        <f t="shared" si="174"/>
        <v>41.807634933996752</v>
      </c>
      <c r="W571" s="14"/>
      <c r="X571" s="15"/>
      <c r="Y571" s="56"/>
      <c r="Z571" s="57">
        <f>SQRT(Z568*Z568+Z569*Z569+Z570*Z570)</f>
        <v>0.47086696073406009</v>
      </c>
      <c r="AA571" s="56"/>
      <c r="AB571" s="56"/>
      <c r="AC571" s="56"/>
      <c r="AD571" s="56"/>
      <c r="AE571" s="56"/>
      <c r="AF571" s="58">
        <f t="shared" si="175"/>
        <v>17.641706691012477</v>
      </c>
    </row>
    <row r="572" spans="12:32" ht="14.5" thickBot="1" x14ac:dyDescent="0.35"/>
    <row r="573" spans="12:32" x14ac:dyDescent="0.3">
      <c r="L573" s="40" t="s">
        <v>22</v>
      </c>
      <c r="M573" s="43">
        <v>1000</v>
      </c>
      <c r="N573" s="42" t="s">
        <v>28</v>
      </c>
      <c r="O573" s="42" t="s">
        <v>9</v>
      </c>
      <c r="P573" s="42" t="s">
        <v>13</v>
      </c>
      <c r="Q573" s="42" t="s">
        <v>12</v>
      </c>
      <c r="R573" s="42" t="s">
        <v>11</v>
      </c>
      <c r="S573" s="42" t="s">
        <v>10</v>
      </c>
      <c r="T573" s="43"/>
      <c r="U573" s="44"/>
      <c r="W573" s="40" t="s">
        <v>22</v>
      </c>
      <c r="X573" s="43">
        <v>1000</v>
      </c>
      <c r="Y573" s="42" t="s">
        <v>28</v>
      </c>
      <c r="Z573" s="42" t="s">
        <v>9</v>
      </c>
      <c r="AA573" s="42" t="s">
        <v>13</v>
      </c>
      <c r="AB573" s="42" t="s">
        <v>12</v>
      </c>
      <c r="AC573" s="42" t="s">
        <v>11</v>
      </c>
      <c r="AD573" s="42" t="s">
        <v>10</v>
      </c>
      <c r="AE573" s="43"/>
      <c r="AF573" s="44"/>
    </row>
    <row r="574" spans="12:32" x14ac:dyDescent="0.3">
      <c r="L574" s="45" t="s">
        <v>8</v>
      </c>
      <c r="M574" s="46">
        <v>26</v>
      </c>
      <c r="N574" s="47" t="s">
        <v>33</v>
      </c>
      <c r="O574" s="47">
        <v>9.79102601400615E-3</v>
      </c>
      <c r="P574" s="47">
        <v>-2.6825222531987099E-2</v>
      </c>
      <c r="Q574" s="48">
        <v>2.4840647902650202E-2</v>
      </c>
      <c r="R574" s="47">
        <v>1.6334068288854201E-4</v>
      </c>
      <c r="S574" s="47">
        <v>9.7896634379461001E-3</v>
      </c>
      <c r="T574" s="47"/>
      <c r="U574" s="49"/>
      <c r="W574" s="45" t="s">
        <v>8</v>
      </c>
      <c r="X574" s="46">
        <v>26</v>
      </c>
      <c r="Y574" s="47" t="s">
        <v>33</v>
      </c>
      <c r="Z574" s="47">
        <v>4.8713500798278402E-2</v>
      </c>
      <c r="AA574" s="47">
        <v>-0.13292042455606301</v>
      </c>
      <c r="AB574" s="48">
        <v>0.123155088941116</v>
      </c>
      <c r="AC574" s="48">
        <v>7.9570429844755296E-4</v>
      </c>
      <c r="AD574" s="47">
        <v>4.8707001700918698E-2</v>
      </c>
      <c r="AE574" s="47"/>
      <c r="AF574" s="49"/>
    </row>
    <row r="575" spans="12:32" x14ac:dyDescent="0.3">
      <c r="L575" s="45" t="s">
        <v>6</v>
      </c>
      <c r="M575" s="46">
        <v>1E-4</v>
      </c>
      <c r="N575" s="47"/>
      <c r="O575" s="47">
        <v>9.6831898081931704E-3</v>
      </c>
      <c r="P575" s="47">
        <v>-2.48994822339682E-2</v>
      </c>
      <c r="Q575" s="47">
        <v>3.4785479029012897E-2</v>
      </c>
      <c r="R575" s="47">
        <v>9.0879358354392301E-4</v>
      </c>
      <c r="S575" s="47">
        <v>9.6404491121526801E-3</v>
      </c>
      <c r="T575" s="47"/>
      <c r="U575" s="49"/>
      <c r="W575" s="45" t="s">
        <v>6</v>
      </c>
      <c r="X575" s="46">
        <v>1E-3</v>
      </c>
      <c r="Y575" s="47"/>
      <c r="Z575" s="47">
        <v>4.8123868112302903E-2</v>
      </c>
      <c r="AA575" s="47">
        <v>-0.123531960252951</v>
      </c>
      <c r="AB575" s="47">
        <v>0.17138451699701501</v>
      </c>
      <c r="AC575" s="47">
        <v>4.4949755398495904E-3</v>
      </c>
      <c r="AD575" s="47">
        <v>4.7913483248314098E-2</v>
      </c>
      <c r="AE575" s="47"/>
      <c r="AF575" s="49"/>
    </row>
    <row r="576" spans="12:32" x14ac:dyDescent="0.3">
      <c r="L576" s="45" t="s">
        <v>7</v>
      </c>
      <c r="M576" s="46">
        <v>0.01</v>
      </c>
      <c r="N576" s="47"/>
      <c r="O576" s="47">
        <v>9.8888399602178201E-3</v>
      </c>
      <c r="P576" s="47">
        <v>-3.0302034329882401E-2</v>
      </c>
      <c r="Q576" s="47">
        <v>2.3643021501565501E-2</v>
      </c>
      <c r="R576" s="48">
        <v>-4.9815502257387898E-4</v>
      </c>
      <c r="S576" s="47">
        <v>9.8762845914992393E-3</v>
      </c>
      <c r="T576" s="47"/>
      <c r="U576" s="49"/>
      <c r="W576" s="45" t="s">
        <v>7</v>
      </c>
      <c r="X576" s="46">
        <v>0.05</v>
      </c>
      <c r="Y576" s="47"/>
      <c r="Z576" s="47">
        <v>4.9178978135204499E-2</v>
      </c>
      <c r="AA576" s="47">
        <v>-0.149299279157521</v>
      </c>
      <c r="AB576" s="47">
        <v>0.117354619339017</v>
      </c>
      <c r="AC576" s="48">
        <v>-2.4704613775304298E-3</v>
      </c>
      <c r="AD576" s="47">
        <v>4.9116888246356301E-2</v>
      </c>
      <c r="AE576" s="47"/>
      <c r="AF576" s="49"/>
    </row>
    <row r="577" spans="12:32" ht="14.5" x14ac:dyDescent="0.3">
      <c r="L577" s="50"/>
      <c r="M577" s="47"/>
      <c r="N577" s="46"/>
      <c r="O577" s="46">
        <f>SQRT(O574*O574+O575*O575+O576*O576)</f>
        <v>1.6953392316207457E-2</v>
      </c>
      <c r="P577" s="46"/>
      <c r="Q577" s="46"/>
      <c r="R577" s="47"/>
      <c r="S577" s="47"/>
      <c r="T577" s="47"/>
      <c r="U577" s="123" t="s">
        <v>20</v>
      </c>
      <c r="W577" s="50"/>
      <c r="X577" s="47"/>
      <c r="Y577" s="46"/>
      <c r="Z577" s="46">
        <f>SQRT(Z574*Z574+Z575*Z575+Z576*Z576)</f>
        <v>8.4305893818505465E-2</v>
      </c>
      <c r="AA577" s="46"/>
      <c r="AB577" s="46"/>
      <c r="AC577" s="47"/>
      <c r="AD577" s="47"/>
      <c r="AE577" s="47"/>
      <c r="AF577" s="123" t="s">
        <v>20</v>
      </c>
    </row>
    <row r="578" spans="12:32" x14ac:dyDescent="0.3">
      <c r="L578" s="50"/>
      <c r="M578" s="47"/>
      <c r="N578" s="53" t="s">
        <v>29</v>
      </c>
      <c r="O578" s="53"/>
      <c r="P578" s="53"/>
      <c r="Q578" s="53"/>
      <c r="R578" s="53"/>
      <c r="S578" s="53"/>
      <c r="T578" s="47"/>
      <c r="U578" s="54" t="s">
        <v>1</v>
      </c>
      <c r="W578" s="50"/>
      <c r="X578" s="47"/>
      <c r="Y578" s="53" t="s">
        <v>29</v>
      </c>
      <c r="Z578" s="53"/>
      <c r="AA578" s="53"/>
      <c r="AB578" s="53"/>
      <c r="AC578" s="53"/>
      <c r="AD578" s="53"/>
      <c r="AE578" s="47"/>
      <c r="AF578" s="54" t="s">
        <v>1</v>
      </c>
    </row>
    <row r="579" spans="12:32" x14ac:dyDescent="0.3">
      <c r="L579" s="50"/>
      <c r="M579" s="47"/>
      <c r="N579" s="47" t="s">
        <v>34</v>
      </c>
      <c r="O579" s="47">
        <v>4.8632905865178197E-3</v>
      </c>
      <c r="P579" s="47">
        <v>-1.22970252303207E-2</v>
      </c>
      <c r="Q579" s="48">
        <v>1.3839641901043601E-2</v>
      </c>
      <c r="R579" s="47">
        <v>2.6107793418673201E-4</v>
      </c>
      <c r="S579" s="47">
        <v>4.8562777557707298E-3</v>
      </c>
      <c r="T579" s="47"/>
      <c r="U579" s="52">
        <f>(O574-O579)/O574*100</f>
        <v>50.32910157157341</v>
      </c>
      <c r="W579" s="50"/>
      <c r="X579" s="47"/>
      <c r="Y579" s="47" t="s">
        <v>34</v>
      </c>
      <c r="Z579" s="47">
        <v>2.4797829737900502E-2</v>
      </c>
      <c r="AA579" s="47">
        <v>-6.0876622671148503E-2</v>
      </c>
      <c r="AB579" s="48">
        <v>7.1374312710332399E-2</v>
      </c>
      <c r="AC579" s="48">
        <v>2.23682288665812E-3</v>
      </c>
      <c r="AD579" s="47">
        <v>2.4696740333161899E-2</v>
      </c>
      <c r="AE579" s="47"/>
      <c r="AF579" s="52">
        <f>(Z574-Z579)/Z574*100</f>
        <v>49.094543952840091</v>
      </c>
    </row>
    <row r="580" spans="12:32" x14ac:dyDescent="0.3">
      <c r="L580" s="50"/>
      <c r="M580" s="47"/>
      <c r="N580" s="47"/>
      <c r="O580" s="47">
        <v>6.3837624113687302E-3</v>
      </c>
      <c r="P580" s="47">
        <v>-1.33593190317074E-2</v>
      </c>
      <c r="Q580" s="48">
        <v>1.6532159827073099E-2</v>
      </c>
      <c r="R580" s="47">
        <v>1.1500284207018199E-3</v>
      </c>
      <c r="S580" s="47">
        <v>6.2793198004546897E-3</v>
      </c>
      <c r="T580" s="47"/>
      <c r="U580" s="52">
        <f t="shared" ref="U580:U582" si="176">(O575-O580)/O575*100</f>
        <v>34.073765589441592</v>
      </c>
      <c r="W580" s="50"/>
      <c r="X580" s="47"/>
      <c r="Y580" s="47"/>
      <c r="Z580" s="47">
        <v>3.1748453891373103E-2</v>
      </c>
      <c r="AA580" s="47">
        <v>-6.5940160180876395E-2</v>
      </c>
      <c r="AB580" s="48">
        <v>8.2964446835147296E-2</v>
      </c>
      <c r="AC580" s="47">
        <v>5.8961884900563498E-3</v>
      </c>
      <c r="AD580" s="47">
        <v>3.11961421618503E-2</v>
      </c>
      <c r="AE580" s="47"/>
      <c r="AF580" s="52">
        <f t="shared" ref="AF580:AF582" si="177">(Z575-Z580)/Z575*100</f>
        <v>34.027635066066964</v>
      </c>
    </row>
    <row r="581" spans="12:32" x14ac:dyDescent="0.3">
      <c r="L581" s="50"/>
      <c r="M581" s="47"/>
      <c r="N581" s="47"/>
      <c r="O581" s="47">
        <v>5.4117854007692196E-3</v>
      </c>
      <c r="P581" s="47">
        <v>-1.5923810653762801E-2</v>
      </c>
      <c r="Q581" s="48">
        <v>1.45172976891198E-2</v>
      </c>
      <c r="R581" s="47">
        <v>-5.0025430520401701E-4</v>
      </c>
      <c r="S581" s="47">
        <v>5.3886145579456401E-3</v>
      </c>
      <c r="T581" s="47"/>
      <c r="U581" s="52">
        <f t="shared" si="176"/>
        <v>45.273809440333842</v>
      </c>
      <c r="W581" s="50"/>
      <c r="X581" s="47"/>
      <c r="Y581" s="47"/>
      <c r="Z581" s="47">
        <v>2.6845401491798499E-2</v>
      </c>
      <c r="AA581" s="47">
        <v>-7.9713341090878395E-2</v>
      </c>
      <c r="AB581" s="48">
        <v>6.9068686515596306E-2</v>
      </c>
      <c r="AC581" s="47">
        <v>-2.6626619682616299E-3</v>
      </c>
      <c r="AD581" s="47">
        <v>2.67130270186407E-2</v>
      </c>
      <c r="AE581" s="47"/>
      <c r="AF581" s="52">
        <f t="shared" si="177"/>
        <v>45.412852178436445</v>
      </c>
    </row>
    <row r="582" spans="12:32" x14ac:dyDescent="0.3">
      <c r="L582" s="50"/>
      <c r="M582" s="47"/>
      <c r="N582" s="53"/>
      <c r="O582" s="46">
        <f>SQRT(O579*O579+O580*O580+O581*O581)</f>
        <v>9.6794338201000168E-3</v>
      </c>
      <c r="P582" s="47"/>
      <c r="Q582" s="47"/>
      <c r="R582" s="47"/>
      <c r="S582" s="47"/>
      <c r="T582" s="47"/>
      <c r="U582" s="52">
        <f t="shared" si="176"/>
        <v>42.90562242904938</v>
      </c>
      <c r="W582" s="50"/>
      <c r="X582" s="47"/>
      <c r="Y582" s="53"/>
      <c r="Z582" s="46">
        <f>SQRT(Z579*Z579+Z580*Z580+Z581*Z581)</f>
        <v>4.8410456158338395E-2</v>
      </c>
      <c r="AA582" s="47"/>
      <c r="AB582" s="47"/>
      <c r="AC582" s="47"/>
      <c r="AD582" s="47"/>
      <c r="AE582" s="47"/>
      <c r="AF582" s="52">
        <f t="shared" si="177"/>
        <v>42.577613538435536</v>
      </c>
    </row>
    <row r="583" spans="12:32" x14ac:dyDescent="0.3">
      <c r="L583" s="50"/>
      <c r="M583" s="47"/>
      <c r="N583" s="53" t="s">
        <v>32</v>
      </c>
      <c r="O583" s="53"/>
      <c r="P583" s="53"/>
      <c r="Q583" s="53"/>
      <c r="R583" s="53"/>
      <c r="S583" s="53"/>
      <c r="T583" s="47"/>
      <c r="U583" s="54" t="s">
        <v>1</v>
      </c>
      <c r="W583" s="50"/>
      <c r="X583" s="47"/>
      <c r="Y583" s="53" t="s">
        <v>32</v>
      </c>
      <c r="Z583" s="53"/>
      <c r="AA583" s="53"/>
      <c r="AB583" s="53"/>
      <c r="AC583" s="53"/>
      <c r="AD583" s="53"/>
      <c r="AE583" s="47"/>
      <c r="AF583" s="54" t="s">
        <v>1</v>
      </c>
    </row>
    <row r="584" spans="12:32" x14ac:dyDescent="0.3">
      <c r="L584" s="50"/>
      <c r="M584" s="47"/>
      <c r="N584" s="47" t="s">
        <v>35</v>
      </c>
      <c r="O584" s="47">
        <v>9.7930601596112905E-3</v>
      </c>
      <c r="P584" s="47">
        <v>-2.6835412856093099E-2</v>
      </c>
      <c r="Q584" s="48">
        <v>2.4849499043298001E-2</v>
      </c>
      <c r="R584" s="47">
        <v>1.63518353816959E-4</v>
      </c>
      <c r="S584" s="47">
        <v>9.79169490117676E-3</v>
      </c>
      <c r="T584" s="47"/>
      <c r="U584" s="52">
        <f>-(O579-O584)/O584*100</f>
        <v>50.339418861378107</v>
      </c>
      <c r="W584" s="50"/>
      <c r="X584" s="47"/>
      <c r="Y584" s="47" t="s">
        <v>35</v>
      </c>
      <c r="Z584" s="47">
        <v>4.8965300798056499E-2</v>
      </c>
      <c r="AA584" s="47">
        <v>-0.134177064280465</v>
      </c>
      <c r="AB584" s="48">
        <v>0.12424749521649001</v>
      </c>
      <c r="AC584" s="48">
        <v>8.1759176908479303E-4</v>
      </c>
      <c r="AD584" s="47">
        <v>4.8958474505883802E-2</v>
      </c>
      <c r="AE584" s="47"/>
      <c r="AF584" s="52">
        <f>-(Z579-Z584)/Z584*100</f>
        <v>49.356321040133871</v>
      </c>
    </row>
    <row r="585" spans="12:32" x14ac:dyDescent="0.3">
      <c r="L585" s="50"/>
      <c r="M585" s="47"/>
      <c r="N585" s="47"/>
      <c r="O585" s="47">
        <v>9.6856609258919295E-3</v>
      </c>
      <c r="P585" s="47">
        <v>-2.4907626215012101E-2</v>
      </c>
      <c r="Q585" s="48">
        <v>3.4807163890125198E-2</v>
      </c>
      <c r="R585" s="47">
        <v>9.0920951661261295E-4</v>
      </c>
      <c r="S585" s="47">
        <v>9.6428919742082998E-3</v>
      </c>
      <c r="T585" s="47"/>
      <c r="U585" s="52">
        <f t="shared" ref="U585:U587" si="178">-(O580-O585)/O585*100</f>
        <v>34.090585451907458</v>
      </c>
      <c r="W585" s="50"/>
      <c r="X585" s="47"/>
      <c r="Y585" s="47"/>
      <c r="Z585" s="47">
        <v>4.8428304629459601E-2</v>
      </c>
      <c r="AA585" s="47">
        <v>-0.124538131075061</v>
      </c>
      <c r="AB585" s="48">
        <v>0.17403581945062599</v>
      </c>
      <c r="AC585" s="47">
        <v>4.5460475830630702E-3</v>
      </c>
      <c r="AD585" s="47">
        <v>4.8214459871041497E-2</v>
      </c>
      <c r="AE585" s="47"/>
      <c r="AF585" s="52">
        <f t="shared" ref="AF585:AF587" si="179">-(Z580-Z585)/Z585*100</f>
        <v>34.44235941297007</v>
      </c>
    </row>
    <row r="586" spans="12:32" x14ac:dyDescent="0.3">
      <c r="L586" s="50"/>
      <c r="M586" s="47"/>
      <c r="N586" s="47"/>
      <c r="O586" s="47">
        <v>9.8910774912887699E-3</v>
      </c>
      <c r="P586" s="47">
        <v>-3.0320887282995299E-2</v>
      </c>
      <c r="Q586" s="48">
        <v>2.3650274633125499E-2</v>
      </c>
      <c r="R586" s="48">
        <v>-4.9832799725817503E-4</v>
      </c>
      <c r="S586" s="47">
        <v>9.8785162421199599E-3</v>
      </c>
      <c r="T586" s="47"/>
      <c r="U586" s="52">
        <f t="shared" si="178"/>
        <v>45.286189441590508</v>
      </c>
      <c r="W586" s="50"/>
      <c r="X586" s="47"/>
      <c r="Y586" s="47"/>
      <c r="Z586" s="47">
        <v>4.9455387456443803E-2</v>
      </c>
      <c r="AA586" s="47">
        <v>-0.15160443641497701</v>
      </c>
      <c r="AB586" s="48">
        <v>0.118251373165628</v>
      </c>
      <c r="AC586" s="48">
        <v>-2.4916399862908701E-3</v>
      </c>
      <c r="AD586" s="47">
        <v>4.9392581210599799E-2</v>
      </c>
      <c r="AE586" s="47"/>
      <c r="AF586" s="52">
        <f t="shared" si="179"/>
        <v>45.717943236332545</v>
      </c>
    </row>
    <row r="587" spans="12:32" x14ac:dyDescent="0.3">
      <c r="L587" s="50"/>
      <c r="M587" s="47"/>
      <c r="N587" s="53"/>
      <c r="O587" s="46">
        <f>SQRT(O584*O584+O585*O585+O586*O586)</f>
        <v>1.6957283650390325E-2</v>
      </c>
      <c r="P587" s="47"/>
      <c r="Q587" s="47"/>
      <c r="R587" s="47"/>
      <c r="S587" s="47"/>
      <c r="T587" s="47"/>
      <c r="U587" s="52">
        <f t="shared" si="178"/>
        <v>42.918724368467977</v>
      </c>
      <c r="W587" s="50"/>
      <c r="X587" s="47"/>
      <c r="Y587" s="53"/>
      <c r="Z587" s="46">
        <f>SQRT(Z584*Z584+Z585*Z585+Z586*Z586)</f>
        <v>8.4786418251951601E-2</v>
      </c>
      <c r="AA587" s="47"/>
      <c r="AB587" s="47"/>
      <c r="AC587" s="47"/>
      <c r="AD587" s="47"/>
      <c r="AE587" s="47"/>
      <c r="AF587" s="52">
        <f t="shared" si="179"/>
        <v>42.903053158252632</v>
      </c>
    </row>
    <row r="588" spans="12:32" x14ac:dyDescent="0.3">
      <c r="L588" s="50"/>
      <c r="M588" s="47"/>
      <c r="N588" s="53" t="s">
        <v>30</v>
      </c>
      <c r="O588" s="47"/>
      <c r="P588" s="47"/>
      <c r="Q588" s="47"/>
      <c r="R588" s="47"/>
      <c r="S588" s="47"/>
      <c r="T588" s="47"/>
      <c r="U588" s="49"/>
      <c r="W588" s="50"/>
      <c r="X588" s="47"/>
      <c r="Y588" s="53" t="s">
        <v>30</v>
      </c>
      <c r="Z588" s="47"/>
      <c r="AA588" s="47"/>
      <c r="AB588" s="47"/>
      <c r="AC588" s="47"/>
      <c r="AD588" s="47"/>
      <c r="AE588" s="47"/>
      <c r="AF588" s="49"/>
    </row>
    <row r="589" spans="12:32" x14ac:dyDescent="0.3">
      <c r="L589" s="50"/>
      <c r="M589" s="47" t="s">
        <v>36</v>
      </c>
      <c r="N589" s="47"/>
      <c r="O589" s="47">
        <v>6.5260736625491506E-2</v>
      </c>
      <c r="P589" s="47">
        <v>-0.15943841327493799</v>
      </c>
      <c r="Q589" s="48">
        <v>0.19868904488355399</v>
      </c>
      <c r="R589" s="47">
        <v>4.3141287098940996E-3</v>
      </c>
      <c r="S589" s="47">
        <v>6.5117985521484206E-2</v>
      </c>
      <c r="T589" s="47"/>
      <c r="U589" s="52"/>
      <c r="W589" s="50"/>
      <c r="X589" s="47" t="s">
        <v>36</v>
      </c>
      <c r="Y589" s="47"/>
      <c r="Z589" s="47">
        <v>0.32536262310451802</v>
      </c>
      <c r="AA589" s="47">
        <v>-0.73652280759962396</v>
      </c>
      <c r="AB589" s="48">
        <v>1.0057182703159999</v>
      </c>
      <c r="AC589" s="47">
        <v>4.44311726571954E-2</v>
      </c>
      <c r="AD589" s="47">
        <v>0.322314609364451</v>
      </c>
      <c r="AE589" s="47"/>
      <c r="AF589" s="52"/>
    </row>
    <row r="590" spans="12:32" x14ac:dyDescent="0.3">
      <c r="L590" s="50"/>
      <c r="M590" s="47"/>
      <c r="N590" s="47"/>
      <c r="O590" s="47">
        <v>6.43205218807677E-2</v>
      </c>
      <c r="P590" s="47">
        <v>-0.223320373796146</v>
      </c>
      <c r="Q590" s="48">
        <v>0.17509204384204799</v>
      </c>
      <c r="R590" s="47">
        <v>2.0361441887039198E-3</v>
      </c>
      <c r="S590" s="47">
        <v>6.42882854947706E-2</v>
      </c>
      <c r="T590" s="47"/>
      <c r="U590" s="52"/>
      <c r="W590" s="50"/>
      <c r="X590" s="47"/>
      <c r="Y590" s="47"/>
      <c r="Z590" s="47">
        <v>0.31584546068974001</v>
      </c>
      <c r="AA590" s="47">
        <v>-1.06915977250552</v>
      </c>
      <c r="AB590" s="48">
        <v>0.81415408049846705</v>
      </c>
      <c r="AC590" s="47">
        <v>1.44544174191763E-2</v>
      </c>
      <c r="AD590" s="47">
        <v>0.31551453984782801</v>
      </c>
      <c r="AE590" s="47"/>
      <c r="AF590" s="52"/>
    </row>
    <row r="591" spans="12:32" x14ac:dyDescent="0.3">
      <c r="L591" s="50"/>
      <c r="M591" s="47"/>
      <c r="N591" s="47"/>
      <c r="O591" s="47">
        <v>6.43980473621584E-2</v>
      </c>
      <c r="P591" s="47">
        <v>-0.15706014863201601</v>
      </c>
      <c r="Q591" s="47">
        <v>0.165373170344638</v>
      </c>
      <c r="R591" s="47">
        <v>-1.01939318280288E-3</v>
      </c>
      <c r="S591" s="47">
        <v>6.4389978580503104E-2</v>
      </c>
      <c r="T591" s="47"/>
      <c r="U591" s="52"/>
      <c r="W591" s="50"/>
      <c r="X591" s="47"/>
      <c r="Y591" s="47"/>
      <c r="Z591" s="47">
        <v>0.31539630190356999</v>
      </c>
      <c r="AA591" s="47">
        <v>-0.76389302224862499</v>
      </c>
      <c r="AB591" s="47">
        <v>0.78992109250473597</v>
      </c>
      <c r="AC591" s="47">
        <v>-6.3964009571129904E-3</v>
      </c>
      <c r="AD591" s="47">
        <v>0.315331434064611</v>
      </c>
      <c r="AE591" s="47"/>
      <c r="AF591" s="52"/>
    </row>
    <row r="592" spans="12:32" x14ac:dyDescent="0.3">
      <c r="L592" s="50"/>
      <c r="M592" s="47"/>
      <c r="N592" s="46"/>
      <c r="O592" s="46">
        <f>SQRT(O589*O589+O590*O590+O591*O591)</f>
        <v>0.1119964364789116</v>
      </c>
      <c r="P592" s="47"/>
      <c r="Q592" s="47"/>
      <c r="R592" s="47"/>
      <c r="S592" s="47"/>
      <c r="T592" s="47"/>
      <c r="U592" s="52"/>
      <c r="W592" s="50"/>
      <c r="X592" s="47"/>
      <c r="Y592" s="46"/>
      <c r="Z592" s="46">
        <f>SQRT(Z589*Z589+Z590*Z590+Z591*Z591)</f>
        <v>0.55235316492821385</v>
      </c>
      <c r="AA592" s="47"/>
      <c r="AB592" s="47"/>
      <c r="AC592" s="47"/>
      <c r="AD592" s="47"/>
      <c r="AE592" s="47"/>
      <c r="AF592" s="52"/>
    </row>
    <row r="593" spans="12:32" x14ac:dyDescent="0.3">
      <c r="L593" s="50"/>
      <c r="M593" s="47"/>
      <c r="N593" s="53" t="s">
        <v>31</v>
      </c>
      <c r="O593" s="47"/>
      <c r="P593" s="47"/>
      <c r="Q593" s="47"/>
      <c r="R593" s="47"/>
      <c r="S593" s="47"/>
      <c r="T593" s="47"/>
      <c r="U593" s="52"/>
      <c r="W593" s="50"/>
      <c r="X593" s="47"/>
      <c r="Y593" s="53" t="s">
        <v>31</v>
      </c>
      <c r="Z593" s="47"/>
      <c r="AA593" s="47"/>
      <c r="AB593" s="47"/>
      <c r="AC593" s="47"/>
      <c r="AD593" s="47"/>
      <c r="AE593" s="47"/>
      <c r="AF593" s="52"/>
    </row>
    <row r="594" spans="12:32" x14ac:dyDescent="0.3">
      <c r="L594" s="11"/>
      <c r="M594" s="8" t="s">
        <v>37</v>
      </c>
      <c r="N594" s="47"/>
      <c r="O594" s="47">
        <v>4.0572938276847E-2</v>
      </c>
      <c r="P594" s="47">
        <v>-8.6814249932396698E-2</v>
      </c>
      <c r="Q594" s="47">
        <v>0.10553204831738899</v>
      </c>
      <c r="R594" s="47">
        <v>-9.8083564989789908E-3</v>
      </c>
      <c r="S594" s="47">
        <v>3.9369524548891498E-2</v>
      </c>
      <c r="T594" s="47"/>
      <c r="U594" s="52">
        <f>(O589-O594)/O589*100</f>
        <v>37.829481592154139</v>
      </c>
      <c r="W594" s="11"/>
      <c r="X594" s="8" t="s">
        <v>37</v>
      </c>
      <c r="Y594" s="47"/>
      <c r="Z594" s="47">
        <v>0.30866396712535898</v>
      </c>
      <c r="AA594" s="47">
        <v>-0.66309883811332704</v>
      </c>
      <c r="AB594" s="47">
        <v>0.55611505067191802</v>
      </c>
      <c r="AC594" s="47">
        <v>-0.14153945265808501</v>
      </c>
      <c r="AD594" s="47">
        <v>0.27429915775082903</v>
      </c>
      <c r="AE594" s="47"/>
      <c r="AF594" s="52">
        <f>(Z589-Z594)/Z589*100</f>
        <v>5.1323215370669164</v>
      </c>
    </row>
    <row r="595" spans="12:32" x14ac:dyDescent="0.3">
      <c r="L595" s="11"/>
      <c r="M595" s="8"/>
      <c r="N595" s="47"/>
      <c r="O595" s="47">
        <v>3.3564373768929699E-2</v>
      </c>
      <c r="P595" s="47">
        <v>-8.7738148951477496E-2</v>
      </c>
      <c r="Q595" s="47">
        <v>7.9420623295499204E-2</v>
      </c>
      <c r="R595" s="47">
        <v>-7.3064560774096596E-3</v>
      </c>
      <c r="S595" s="47">
        <v>3.27594701741237E-2</v>
      </c>
      <c r="T595" s="47"/>
      <c r="U595" s="52">
        <f t="shared" ref="U595:U597" si="180">(O590-O595)/O590*100</f>
        <v>47.817006474001126</v>
      </c>
      <c r="W595" s="11"/>
      <c r="X595" s="8"/>
      <c r="Y595" s="47"/>
      <c r="Z595" s="47">
        <v>0.207331926456407</v>
      </c>
      <c r="AA595" s="47">
        <v>-0.50693693285415697</v>
      </c>
      <c r="AB595" s="47">
        <v>0.53428096989524698</v>
      </c>
      <c r="AC595" s="47">
        <v>-1.1774661605825401E-2</v>
      </c>
      <c r="AD595" s="47">
        <v>0.20699730692014601</v>
      </c>
      <c r="AE595" s="47"/>
      <c r="AF595" s="52">
        <f t="shared" ref="AF595:AF597" si="181">(Z590-Z595)/Z590*100</f>
        <v>34.356528029993619</v>
      </c>
    </row>
    <row r="596" spans="12:32" x14ac:dyDescent="0.3">
      <c r="L596" s="11"/>
      <c r="M596" s="8"/>
      <c r="N596" s="47"/>
      <c r="O596" s="47">
        <v>3.8995442749534599E-2</v>
      </c>
      <c r="P596" s="47">
        <v>-9.3435951981042098E-2</v>
      </c>
      <c r="Q596" s="47">
        <v>3.2305439794618702E-2</v>
      </c>
      <c r="R596" s="47">
        <v>-2.8668978260671201E-2</v>
      </c>
      <c r="S596" s="47">
        <v>2.6433581685450701E-2</v>
      </c>
      <c r="T596" s="47"/>
      <c r="U596" s="52">
        <f t="shared" si="180"/>
        <v>39.44623424646084</v>
      </c>
      <c r="W596" s="11"/>
      <c r="X596" s="8"/>
      <c r="Y596" s="47"/>
      <c r="Z596" s="47">
        <v>0.27565378063076101</v>
      </c>
      <c r="AA596" s="47">
        <v>-0.54387532338908895</v>
      </c>
      <c r="AB596" s="47">
        <v>0.107890794844722</v>
      </c>
      <c r="AC596" s="47">
        <v>-0.236834722167692</v>
      </c>
      <c r="AD596" s="47">
        <v>0.14104723021663301</v>
      </c>
      <c r="AE596" s="47"/>
      <c r="AF596" s="52">
        <f t="shared" si="181"/>
        <v>12.600820311761279</v>
      </c>
    </row>
    <row r="597" spans="12:32" ht="14.5" thickBot="1" x14ac:dyDescent="0.35">
      <c r="L597" s="14"/>
      <c r="M597" s="15"/>
      <c r="N597" s="56"/>
      <c r="O597" s="57">
        <f>SQRT(O594*O594+O595*O595+O596*O596)</f>
        <v>6.5523851093700861E-2</v>
      </c>
      <c r="P597" s="56"/>
      <c r="Q597" s="56"/>
      <c r="R597" s="56"/>
      <c r="S597" s="56"/>
      <c r="T597" s="56"/>
      <c r="U597" s="58">
        <f t="shared" si="180"/>
        <v>41.494700051426463</v>
      </c>
      <c r="W597" s="14"/>
      <c r="X597" s="15"/>
      <c r="Y597" s="56"/>
      <c r="Z597" s="57">
        <f>SQRT(Z594*Z594+Z595*Z595+Z596*Z596)</f>
        <v>0.46286604877191129</v>
      </c>
      <c r="AA597" s="56"/>
      <c r="AB597" s="56"/>
      <c r="AC597" s="56"/>
      <c r="AD597" s="56"/>
      <c r="AE597" s="56"/>
      <c r="AF597" s="58">
        <f t="shared" si="181"/>
        <v>16.201068779597321</v>
      </c>
    </row>
    <row r="598" spans="12:32" ht="14.5" thickBot="1" x14ac:dyDescent="0.35"/>
    <row r="599" spans="12:32" x14ac:dyDescent="0.3">
      <c r="W599" s="40" t="s">
        <v>22</v>
      </c>
      <c r="X599" s="43">
        <v>1000</v>
      </c>
      <c r="Y599" s="42" t="s">
        <v>28</v>
      </c>
      <c r="Z599" s="42" t="s">
        <v>9</v>
      </c>
      <c r="AA599" s="42" t="s">
        <v>13</v>
      </c>
      <c r="AB599" s="42" t="s">
        <v>12</v>
      </c>
      <c r="AC599" s="42" t="s">
        <v>11</v>
      </c>
      <c r="AD599" s="42" t="s">
        <v>10</v>
      </c>
      <c r="AE599" s="43"/>
      <c r="AF599" s="44"/>
    </row>
    <row r="600" spans="12:32" x14ac:dyDescent="0.3">
      <c r="W600" s="45" t="s">
        <v>8</v>
      </c>
      <c r="X600" s="46">
        <v>27</v>
      </c>
      <c r="Y600" s="47" t="s">
        <v>33</v>
      </c>
      <c r="Z600" s="47">
        <v>4.8782165542705397E-2</v>
      </c>
      <c r="AA600" s="47">
        <v>-0.13292042455606301</v>
      </c>
      <c r="AB600" s="48">
        <v>0.123155088941116</v>
      </c>
      <c r="AC600" s="48">
        <v>1.00177632720137E-3</v>
      </c>
      <c r="AD600" s="47">
        <v>4.8771878364751997E-2</v>
      </c>
      <c r="AE600" s="47"/>
      <c r="AF600" s="49"/>
    </row>
    <row r="601" spans="12:32" x14ac:dyDescent="0.3">
      <c r="W601" s="45" t="s">
        <v>6</v>
      </c>
      <c r="X601" s="46">
        <v>1E-3</v>
      </c>
      <c r="Y601" s="47"/>
      <c r="Z601" s="47">
        <v>4.8199103769061301E-2</v>
      </c>
      <c r="AA601" s="47">
        <v>-0.123531960252951</v>
      </c>
      <c r="AB601" s="47">
        <v>0.17138451699701501</v>
      </c>
      <c r="AC601" s="47">
        <v>4.3325693653843596E-3</v>
      </c>
      <c r="AD601" s="47">
        <v>4.80039836558891E-2</v>
      </c>
      <c r="AE601" s="47"/>
      <c r="AF601" s="49"/>
    </row>
    <row r="602" spans="12:32" x14ac:dyDescent="0.3">
      <c r="W602" s="45" t="s">
        <v>7</v>
      </c>
      <c r="X602" s="46">
        <v>0.05</v>
      </c>
      <c r="Y602" s="47"/>
      <c r="Z602" s="47">
        <v>4.9309560466423999E-2</v>
      </c>
      <c r="AA602" s="47">
        <v>-0.149299279157521</v>
      </c>
      <c r="AB602" s="47">
        <v>0.117354619339017</v>
      </c>
      <c r="AC602" s="48">
        <v>-2.5651782197991099E-3</v>
      </c>
      <c r="AD602" s="47">
        <v>4.9242792509082901E-2</v>
      </c>
      <c r="AE602" s="47"/>
      <c r="AF602" s="49"/>
    </row>
    <row r="603" spans="12:32" ht="14.5" x14ac:dyDescent="0.3">
      <c r="W603" s="50"/>
      <c r="X603" s="47"/>
      <c r="Y603" s="46"/>
      <c r="Z603" s="46">
        <f>SQRT(Z600*Z600+Z601*Z601+Z602*Z602)</f>
        <v>8.446470287977445E-2</v>
      </c>
      <c r="AA603" s="46"/>
      <c r="AB603" s="46"/>
      <c r="AC603" s="47"/>
      <c r="AD603" s="47"/>
      <c r="AE603" s="47"/>
      <c r="AF603" s="123" t="s">
        <v>20</v>
      </c>
    </row>
    <row r="604" spans="12:32" x14ac:dyDescent="0.3">
      <c r="W604" s="50"/>
      <c r="X604" s="47"/>
      <c r="Y604" s="53" t="s">
        <v>29</v>
      </c>
      <c r="Z604" s="53"/>
      <c r="AA604" s="53"/>
      <c r="AB604" s="53"/>
      <c r="AC604" s="53"/>
      <c r="AD604" s="53"/>
      <c r="AE604" s="47"/>
      <c r="AF604" s="54" t="s">
        <v>1</v>
      </c>
    </row>
    <row r="605" spans="12:32" x14ac:dyDescent="0.3">
      <c r="W605" s="50"/>
      <c r="X605" s="47"/>
      <c r="Y605" s="47" t="s">
        <v>34</v>
      </c>
      <c r="Z605" s="47">
        <v>2.3939047894437401E-2</v>
      </c>
      <c r="AA605" s="47">
        <v>-6.3439890023356593E-2</v>
      </c>
      <c r="AB605" s="48">
        <v>6.4605020175232397E-2</v>
      </c>
      <c r="AC605" s="48">
        <v>2.4030691801591201E-3</v>
      </c>
      <c r="AD605" s="47">
        <v>2.3818129074457899E-2</v>
      </c>
      <c r="AE605" s="47"/>
      <c r="AF605" s="52">
        <f>(Z600-Z605)/Z600*100</f>
        <v>50.92663962718008</v>
      </c>
    </row>
    <row r="606" spans="12:32" x14ac:dyDescent="0.3">
      <c r="W606" s="50"/>
      <c r="X606" s="47"/>
      <c r="Y606" s="47"/>
      <c r="Z606" s="47">
        <v>3.0975719541691E-2</v>
      </c>
      <c r="AA606" s="47">
        <v>-5.5415150297553901E-2</v>
      </c>
      <c r="AB606" s="48">
        <v>8.6665801101121501E-2</v>
      </c>
      <c r="AC606" s="47">
        <v>5.6357106103150098E-3</v>
      </c>
      <c r="AD606" s="47">
        <v>3.0458725630634599E-2</v>
      </c>
      <c r="AE606" s="47"/>
      <c r="AF606" s="52">
        <f t="shared" ref="AF606:AF608" si="182">(Z601-Z606)/Z601*100</f>
        <v>35.733826732325845</v>
      </c>
    </row>
    <row r="607" spans="12:32" x14ac:dyDescent="0.3">
      <c r="W607" s="50"/>
      <c r="X607" s="47"/>
      <c r="Y607" s="47"/>
      <c r="Z607" s="47">
        <v>2.640871676226E-2</v>
      </c>
      <c r="AA607" s="47">
        <v>-8.4196535215868701E-2</v>
      </c>
      <c r="AB607" s="48">
        <v>7.0559248433006705E-2</v>
      </c>
      <c r="AC607" s="47">
        <v>-2.6781572534932902E-3</v>
      </c>
      <c r="AD607" s="47">
        <v>2.6272567342283702E-2</v>
      </c>
      <c r="AE607" s="47"/>
      <c r="AF607" s="52">
        <f t="shared" si="182"/>
        <v>46.443009200533645</v>
      </c>
    </row>
    <row r="608" spans="12:32" x14ac:dyDescent="0.3">
      <c r="W608" s="50"/>
      <c r="X608" s="47"/>
      <c r="Y608" s="53"/>
      <c r="Z608" s="46">
        <f>SQRT(Z605*Z605+Z606*Z606+Z607*Z607)</f>
        <v>4.7222807373629723E-2</v>
      </c>
      <c r="AA608" s="47"/>
      <c r="AB608" s="47"/>
      <c r="AC608" s="47"/>
      <c r="AD608" s="47"/>
      <c r="AE608" s="47"/>
      <c r="AF608" s="52">
        <f t="shared" si="182"/>
        <v>44.091666976149995</v>
      </c>
    </row>
    <row r="609" spans="23:32" x14ac:dyDescent="0.3">
      <c r="W609" s="50"/>
      <c r="X609" s="47"/>
      <c r="Y609" s="53" t="s">
        <v>32</v>
      </c>
      <c r="Z609" s="53"/>
      <c r="AA609" s="53"/>
      <c r="AB609" s="53"/>
      <c r="AC609" s="53"/>
      <c r="AD609" s="53"/>
      <c r="AE609" s="47"/>
      <c r="AF609" s="54" t="s">
        <v>1</v>
      </c>
    </row>
    <row r="610" spans="23:32" x14ac:dyDescent="0.3">
      <c r="W610" s="50"/>
      <c r="X610" s="47"/>
      <c r="Y610" s="47" t="s">
        <v>35</v>
      </c>
      <c r="Z610" s="47">
        <v>4.90348852868078E-2</v>
      </c>
      <c r="AA610" s="47">
        <v>-0.134177064280465</v>
      </c>
      <c r="AB610" s="48">
        <v>0.12424749521649001</v>
      </c>
      <c r="AC610" s="48">
        <v>1.02403966488044E-3</v>
      </c>
      <c r="AD610" s="47">
        <v>4.9024191149422802E-2</v>
      </c>
      <c r="AE610" s="47"/>
      <c r="AF610" s="52">
        <f>-(Z605-Z610)/Z610*100</f>
        <v>51.179557667125017</v>
      </c>
    </row>
    <row r="611" spans="23:32" x14ac:dyDescent="0.3">
      <c r="W611" s="50"/>
      <c r="X611" s="47"/>
      <c r="Y611" s="47"/>
      <c r="Z611" s="47">
        <v>4.8504662783566202E-2</v>
      </c>
      <c r="AA611" s="47">
        <v>-0.124538131075061</v>
      </c>
      <c r="AB611" s="48">
        <v>0.17403581945062599</v>
      </c>
      <c r="AC611" s="47">
        <v>4.3837034659528597E-3</v>
      </c>
      <c r="AD611" s="47">
        <v>4.8306163744081997E-2</v>
      </c>
      <c r="AE611" s="47"/>
      <c r="AF611" s="52">
        <f t="shared" ref="AF611:AF613" si="183">-(Z606-Z611)/Z611*100</f>
        <v>36.138676646596871</v>
      </c>
    </row>
    <row r="612" spans="23:32" x14ac:dyDescent="0.3">
      <c r="W612" s="50"/>
      <c r="X612" s="47"/>
      <c r="Y612" s="47"/>
      <c r="Z612" s="47">
        <v>4.9586802995736499E-2</v>
      </c>
      <c r="AA612" s="47">
        <v>-0.15160443641497701</v>
      </c>
      <c r="AB612" s="48">
        <v>0.118251373165628</v>
      </c>
      <c r="AC612" s="48">
        <v>-2.5865787997020801E-3</v>
      </c>
      <c r="AD612" s="47">
        <v>4.9519295647766602E-2</v>
      </c>
      <c r="AE612" s="47"/>
      <c r="AF612" s="52">
        <f t="shared" si="183"/>
        <v>46.742449267135378</v>
      </c>
    </row>
    <row r="613" spans="23:32" x14ac:dyDescent="0.3">
      <c r="W613" s="50"/>
      <c r="X613" s="47"/>
      <c r="Y613" s="53"/>
      <c r="Z613" s="46">
        <f>SQRT(Z610*Z610+Z611*Z611+Z612*Z612)</f>
        <v>8.4946885276482351E-2</v>
      </c>
      <c r="AA613" s="47"/>
      <c r="AB613" s="47"/>
      <c r="AC613" s="47"/>
      <c r="AD613" s="47"/>
      <c r="AE613" s="47"/>
      <c r="AF613" s="52">
        <f t="shared" si="183"/>
        <v>44.409018388454776</v>
      </c>
    </row>
    <row r="614" spans="23:32" x14ac:dyDescent="0.3">
      <c r="W614" s="50"/>
      <c r="X614" s="47"/>
      <c r="Y614" s="53" t="s">
        <v>30</v>
      </c>
      <c r="Z614" s="47"/>
      <c r="AA614" s="47"/>
      <c r="AB614" s="47"/>
      <c r="AC614" s="47"/>
      <c r="AD614" s="47"/>
      <c r="AE614" s="47"/>
      <c r="AF614" s="49"/>
    </row>
    <row r="615" spans="23:32" x14ac:dyDescent="0.3">
      <c r="W615" s="50"/>
      <c r="X615" s="47" t="s">
        <v>36</v>
      </c>
      <c r="Y615" s="47"/>
      <c r="Z615" s="47">
        <v>0.30790125708173699</v>
      </c>
      <c r="AA615" s="47">
        <v>-0.72132668495181695</v>
      </c>
      <c r="AB615" s="48">
        <v>0.99369208243419704</v>
      </c>
      <c r="AC615" s="47">
        <v>4.5256727812566303E-2</v>
      </c>
      <c r="AD615" s="47">
        <v>0.304557076260286</v>
      </c>
      <c r="AE615" s="47"/>
      <c r="AF615" s="52"/>
    </row>
    <row r="616" spans="23:32" x14ac:dyDescent="0.3">
      <c r="W616" s="50"/>
      <c r="X616" s="47"/>
      <c r="Y616" s="47"/>
      <c r="Z616" s="47">
        <v>0.30317211173707198</v>
      </c>
      <c r="AA616" s="47">
        <v>-0.99061478935244496</v>
      </c>
      <c r="AB616" s="48">
        <v>0.711971906002133</v>
      </c>
      <c r="AC616" s="47">
        <v>1.3023567406214E-2</v>
      </c>
      <c r="AD616" s="47">
        <v>0.30289225151385402</v>
      </c>
      <c r="AE616" s="47"/>
      <c r="AF616" s="52"/>
    </row>
    <row r="617" spans="23:32" x14ac:dyDescent="0.3">
      <c r="W617" s="50"/>
      <c r="X617" s="47"/>
      <c r="Y617" s="47"/>
      <c r="Z617" s="47">
        <v>0.29548529565397202</v>
      </c>
      <c r="AA617" s="47">
        <v>-0.67224166111407102</v>
      </c>
      <c r="AB617" s="47">
        <v>0.75555707533981797</v>
      </c>
      <c r="AC617" s="47">
        <v>-6.82756619436226E-3</v>
      </c>
      <c r="AD617" s="47">
        <v>0.29540640529206003</v>
      </c>
      <c r="AE617" s="47"/>
      <c r="AF617" s="52"/>
    </row>
    <row r="618" spans="23:32" x14ac:dyDescent="0.3">
      <c r="W618" s="50"/>
      <c r="X618" s="47"/>
      <c r="Y618" s="46"/>
      <c r="Z618" s="46">
        <f>SQRT(Z615*Z615+Z616*Z616+Z617*Z617)</f>
        <v>0.52347690817775794</v>
      </c>
      <c r="AA618" s="47"/>
      <c r="AB618" s="47"/>
      <c r="AC618" s="47"/>
      <c r="AD618" s="47"/>
      <c r="AE618" s="47"/>
      <c r="AF618" s="52"/>
    </row>
    <row r="619" spans="23:32" x14ac:dyDescent="0.3">
      <c r="W619" s="50"/>
      <c r="X619" s="47"/>
      <c r="Y619" s="53" t="s">
        <v>31</v>
      </c>
      <c r="Z619" s="47"/>
      <c r="AA619" s="47"/>
      <c r="AB619" s="47"/>
      <c r="AC619" s="47"/>
      <c r="AD619" s="47"/>
      <c r="AE619" s="47"/>
      <c r="AF619" s="52"/>
    </row>
    <row r="620" spans="23:32" x14ac:dyDescent="0.3">
      <c r="W620" s="11"/>
      <c r="X620" s="8" t="s">
        <v>37</v>
      </c>
      <c r="Y620" s="47"/>
      <c r="Z620" s="47">
        <v>0.30589855682466699</v>
      </c>
      <c r="AA620" s="47">
        <v>-0.69310839660368795</v>
      </c>
      <c r="AB620" s="47">
        <v>0.49393581823111599</v>
      </c>
      <c r="AC620" s="47">
        <v>-0.145711187857304</v>
      </c>
      <c r="AD620" s="47">
        <v>0.268965010364969</v>
      </c>
      <c r="AE620" s="47"/>
      <c r="AF620" s="52">
        <f>(Z615-Z620)/Z615*100</f>
        <v>0.65043588196145408</v>
      </c>
    </row>
    <row r="621" spans="23:32" x14ac:dyDescent="0.3">
      <c r="W621" s="11"/>
      <c r="X621" s="8"/>
      <c r="Y621" s="47"/>
      <c r="Z621" s="47">
        <v>0.20422348300685</v>
      </c>
      <c r="AA621" s="47">
        <v>-0.50860187492621001</v>
      </c>
      <c r="AB621" s="47">
        <v>0.45567125035906397</v>
      </c>
      <c r="AC621" s="47">
        <v>-1.03497683251914E-2</v>
      </c>
      <c r="AD621" s="47">
        <v>0.203961058310316</v>
      </c>
      <c r="AE621" s="47"/>
      <c r="AF621" s="52">
        <f t="shared" ref="AF621:AF623" si="184">(Z616-Z621)/Z616*100</f>
        <v>32.637774023237284</v>
      </c>
    </row>
    <row r="622" spans="23:32" x14ac:dyDescent="0.3">
      <c r="W622" s="11"/>
      <c r="X622" s="8"/>
      <c r="Y622" s="47"/>
      <c r="Z622" s="47">
        <v>0.273897971301375</v>
      </c>
      <c r="AA622" s="47">
        <v>-0.57547360267557901</v>
      </c>
      <c r="AB622" s="47">
        <v>5.9161019211755601E-2</v>
      </c>
      <c r="AC622" s="47">
        <v>-0.235289864206913</v>
      </c>
      <c r="AD622" s="47">
        <v>0.14020976600972199</v>
      </c>
      <c r="AE622" s="47"/>
      <c r="AF622" s="52">
        <f t="shared" si="184"/>
        <v>7.3057186499990365</v>
      </c>
    </row>
    <row r="623" spans="23:32" ht="14.5" thickBot="1" x14ac:dyDescent="0.35">
      <c r="W623" s="14"/>
      <c r="X623" s="15"/>
      <c r="Y623" s="56"/>
      <c r="Z623" s="57">
        <f>SQRT(Z620*Z620+Z621*Z621+Z622*Z622)</f>
        <v>0.45858614977108936</v>
      </c>
      <c r="AA623" s="56"/>
      <c r="AB623" s="56"/>
      <c r="AC623" s="56"/>
      <c r="AD623" s="56"/>
      <c r="AE623" s="56"/>
      <c r="AF623" s="58">
        <f t="shared" si="184"/>
        <v>12.39610714301719</v>
      </c>
    </row>
    <row r="624" spans="23:32" ht="14.5" thickBot="1" x14ac:dyDescent="0.35"/>
    <row r="625" spans="23:32" x14ac:dyDescent="0.3">
      <c r="W625" s="40" t="s">
        <v>22</v>
      </c>
      <c r="X625" s="43">
        <v>1000</v>
      </c>
      <c r="Y625" s="42" t="s">
        <v>28</v>
      </c>
      <c r="Z625" s="42" t="s">
        <v>9</v>
      </c>
      <c r="AA625" s="42" t="s">
        <v>13</v>
      </c>
      <c r="AB625" s="42" t="s">
        <v>12</v>
      </c>
      <c r="AC625" s="42" t="s">
        <v>11</v>
      </c>
      <c r="AD625" s="42" t="s">
        <v>10</v>
      </c>
      <c r="AE625" s="43"/>
      <c r="AF625" s="44"/>
    </row>
    <row r="626" spans="23:32" x14ac:dyDescent="0.3">
      <c r="W626" s="45" t="s">
        <v>8</v>
      </c>
      <c r="X626" s="46">
        <v>10</v>
      </c>
      <c r="Y626" s="47" t="s">
        <v>33</v>
      </c>
      <c r="Z626" s="47"/>
      <c r="AA626" s="47"/>
      <c r="AB626" s="48"/>
      <c r="AC626" s="48"/>
      <c r="AD626" s="47"/>
      <c r="AE626" s="47"/>
      <c r="AF626" s="49"/>
    </row>
    <row r="627" spans="23:32" x14ac:dyDescent="0.3">
      <c r="W627" s="45" t="s">
        <v>6</v>
      </c>
      <c r="X627" s="46">
        <v>1E-3</v>
      </c>
      <c r="Y627" s="47"/>
      <c r="Z627" s="47"/>
      <c r="AA627" s="47"/>
      <c r="AB627" s="47"/>
      <c r="AC627" s="47"/>
      <c r="AD627" s="47"/>
      <c r="AE627" s="47"/>
      <c r="AF627" s="49"/>
    </row>
    <row r="628" spans="23:32" x14ac:dyDescent="0.3">
      <c r="W628" s="45" t="s">
        <v>7</v>
      </c>
      <c r="X628" s="46">
        <v>0.05</v>
      </c>
      <c r="Y628" s="47"/>
      <c r="Z628" s="47"/>
      <c r="AA628" s="47"/>
      <c r="AB628" s="47"/>
      <c r="AC628" s="48"/>
      <c r="AD628" s="47"/>
      <c r="AE628" s="47"/>
      <c r="AF628" s="49"/>
    </row>
    <row r="629" spans="23:32" ht="14.5" x14ac:dyDescent="0.3">
      <c r="W629" s="50"/>
      <c r="X629" s="47"/>
      <c r="Y629" s="46"/>
      <c r="Z629" s="46">
        <f>SQRT(Z626*Z626+Z627*Z627+Z628*Z628)</f>
        <v>0</v>
      </c>
      <c r="AA629" s="46"/>
      <c r="AB629" s="46"/>
      <c r="AC629" s="47"/>
      <c r="AD629" s="47"/>
      <c r="AE629" s="47"/>
      <c r="AF629" s="123" t="s">
        <v>20</v>
      </c>
    </row>
    <row r="630" spans="23:32" x14ac:dyDescent="0.3">
      <c r="W630" s="50"/>
      <c r="X630" s="47"/>
      <c r="Y630" s="53" t="s">
        <v>29</v>
      </c>
      <c r="Z630" s="53"/>
      <c r="AA630" s="53"/>
      <c r="AB630" s="53"/>
      <c r="AC630" s="53"/>
      <c r="AD630" s="53"/>
      <c r="AE630" s="47"/>
      <c r="AF630" s="54" t="s">
        <v>1</v>
      </c>
    </row>
    <row r="631" spans="23:32" x14ac:dyDescent="0.3">
      <c r="W631" s="50"/>
      <c r="X631" s="47"/>
      <c r="Y631" s="47" t="s">
        <v>34</v>
      </c>
      <c r="Z631" s="47"/>
      <c r="AA631" s="47"/>
      <c r="AB631" s="48"/>
      <c r="AC631" s="48"/>
      <c r="AD631" s="47"/>
      <c r="AE631" s="47"/>
      <c r="AF631" s="52" t="e">
        <f>(Z626-Z631)/Z626*100</f>
        <v>#DIV/0!</v>
      </c>
    </row>
    <row r="632" spans="23:32" x14ac:dyDescent="0.3">
      <c r="W632" s="50"/>
      <c r="X632" s="47"/>
      <c r="Y632" s="47"/>
      <c r="Z632" s="47"/>
      <c r="AA632" s="47"/>
      <c r="AB632" s="48"/>
      <c r="AC632" s="47"/>
      <c r="AD632" s="47"/>
      <c r="AE632" s="47"/>
      <c r="AF632" s="52" t="e">
        <f t="shared" ref="AF632:AF634" si="185">(Z627-Z632)/Z627*100</f>
        <v>#DIV/0!</v>
      </c>
    </row>
    <row r="633" spans="23:32" x14ac:dyDescent="0.3">
      <c r="W633" s="50"/>
      <c r="X633" s="47"/>
      <c r="Y633" s="47"/>
      <c r="Z633" s="47"/>
      <c r="AA633" s="47"/>
      <c r="AB633" s="48"/>
      <c r="AC633" s="47"/>
      <c r="AD633" s="47"/>
      <c r="AE633" s="47"/>
      <c r="AF633" s="52" t="e">
        <f t="shared" si="185"/>
        <v>#DIV/0!</v>
      </c>
    </row>
    <row r="634" spans="23:32" x14ac:dyDescent="0.3">
      <c r="W634" s="50"/>
      <c r="X634" s="47"/>
      <c r="Y634" s="53"/>
      <c r="Z634" s="46">
        <f>SQRT(Z631*Z631+Z632*Z632+Z633*Z633)</f>
        <v>0</v>
      </c>
      <c r="AA634" s="47"/>
      <c r="AB634" s="47"/>
      <c r="AC634" s="47"/>
      <c r="AD634" s="47"/>
      <c r="AE634" s="47"/>
      <c r="AF634" s="52" t="e">
        <f t="shared" si="185"/>
        <v>#DIV/0!</v>
      </c>
    </row>
    <row r="635" spans="23:32" x14ac:dyDescent="0.3">
      <c r="W635" s="50"/>
      <c r="X635" s="47"/>
      <c r="Y635" s="53" t="s">
        <v>32</v>
      </c>
      <c r="Z635" s="53"/>
      <c r="AA635" s="53"/>
      <c r="AB635" s="53"/>
      <c r="AC635" s="53"/>
      <c r="AD635" s="53"/>
      <c r="AE635" s="47"/>
      <c r="AF635" s="54" t="s">
        <v>1</v>
      </c>
    </row>
    <row r="636" spans="23:32" x14ac:dyDescent="0.3">
      <c r="W636" s="50"/>
      <c r="X636" s="47"/>
      <c r="Y636" s="47" t="s">
        <v>35</v>
      </c>
      <c r="Z636" s="47"/>
      <c r="AA636" s="47"/>
      <c r="AB636" s="48"/>
      <c r="AC636" s="48"/>
      <c r="AD636" s="47"/>
      <c r="AE636" s="47"/>
      <c r="AF636" s="52" t="e">
        <f>-(Z631-Z636)/Z636*100</f>
        <v>#DIV/0!</v>
      </c>
    </row>
    <row r="637" spans="23:32" x14ac:dyDescent="0.3">
      <c r="W637" s="50"/>
      <c r="X637" s="47"/>
      <c r="Y637" s="47"/>
      <c r="Z637" s="47"/>
      <c r="AA637" s="47"/>
      <c r="AB637" s="48"/>
      <c r="AC637" s="47"/>
      <c r="AD637" s="47"/>
      <c r="AE637" s="47"/>
      <c r="AF637" s="52" t="e">
        <f t="shared" ref="AF637:AF639" si="186">-(Z632-Z637)/Z637*100</f>
        <v>#DIV/0!</v>
      </c>
    </row>
    <row r="638" spans="23:32" x14ac:dyDescent="0.3">
      <c r="W638" s="50"/>
      <c r="X638" s="47"/>
      <c r="Y638" s="47"/>
      <c r="Z638" s="47"/>
      <c r="AA638" s="47"/>
      <c r="AB638" s="48"/>
      <c r="AC638" s="48"/>
      <c r="AD638" s="47"/>
      <c r="AE638" s="47"/>
      <c r="AF638" s="52" t="e">
        <f t="shared" si="186"/>
        <v>#DIV/0!</v>
      </c>
    </row>
    <row r="639" spans="23:32" x14ac:dyDescent="0.3">
      <c r="W639" s="50"/>
      <c r="X639" s="47"/>
      <c r="Y639" s="53"/>
      <c r="Z639" s="46">
        <f>SQRT(Z636*Z636+Z637*Z637+Z638*Z638)</f>
        <v>0</v>
      </c>
      <c r="AA639" s="47"/>
      <c r="AB639" s="47"/>
      <c r="AC639" s="47"/>
      <c r="AD639" s="47"/>
      <c r="AE639" s="47"/>
      <c r="AF639" s="52" t="e">
        <f t="shared" si="186"/>
        <v>#DIV/0!</v>
      </c>
    </row>
    <row r="640" spans="23:32" x14ac:dyDescent="0.3">
      <c r="W640" s="50"/>
      <c r="X640" s="47"/>
      <c r="Y640" s="53" t="s">
        <v>30</v>
      </c>
      <c r="Z640" s="47"/>
      <c r="AA640" s="47"/>
      <c r="AB640" s="47"/>
      <c r="AC640" s="47"/>
      <c r="AD640" s="47"/>
      <c r="AE640" s="47"/>
      <c r="AF640" s="49"/>
    </row>
    <row r="641" spans="23:32" x14ac:dyDescent="0.3">
      <c r="W641" s="50"/>
      <c r="X641" s="47" t="s">
        <v>36</v>
      </c>
      <c r="Y641" s="47"/>
      <c r="Z641" s="47"/>
      <c r="AA641" s="47"/>
      <c r="AB641" s="48"/>
      <c r="AC641" s="47"/>
      <c r="AD641" s="47"/>
      <c r="AE641" s="47"/>
      <c r="AF641" s="52"/>
    </row>
    <row r="642" spans="23:32" x14ac:dyDescent="0.3">
      <c r="W642" s="50"/>
      <c r="X642" s="47"/>
      <c r="Y642" s="47"/>
      <c r="Z642" s="47"/>
      <c r="AA642" s="47"/>
      <c r="AB642" s="48"/>
      <c r="AC642" s="47"/>
      <c r="AD642" s="47"/>
      <c r="AE642" s="47"/>
      <c r="AF642" s="52"/>
    </row>
    <row r="643" spans="23:32" x14ac:dyDescent="0.3">
      <c r="W643" s="50"/>
      <c r="X643" s="47"/>
      <c r="Y643" s="47"/>
      <c r="Z643" s="47"/>
      <c r="AA643" s="47"/>
      <c r="AB643" s="47"/>
      <c r="AC643" s="47"/>
      <c r="AD643" s="47"/>
      <c r="AE643" s="47"/>
      <c r="AF643" s="52"/>
    </row>
    <row r="644" spans="23:32" x14ac:dyDescent="0.3">
      <c r="W644" s="50"/>
      <c r="X644" s="47"/>
      <c r="Y644" s="46"/>
      <c r="Z644" s="46">
        <f>SQRT(Z641*Z641+Z642*Z642+Z643*Z643)</f>
        <v>0</v>
      </c>
      <c r="AA644" s="47"/>
      <c r="AB644" s="47"/>
      <c r="AC644" s="47"/>
      <c r="AD644" s="47"/>
      <c r="AE644" s="47"/>
      <c r="AF644" s="52"/>
    </row>
    <row r="645" spans="23:32" x14ac:dyDescent="0.3">
      <c r="W645" s="50"/>
      <c r="X645" s="47"/>
      <c r="Y645" s="53" t="s">
        <v>31</v>
      </c>
      <c r="Z645" s="47"/>
      <c r="AA645" s="47"/>
      <c r="AB645" s="47"/>
      <c r="AC645" s="47"/>
      <c r="AD645" s="47"/>
      <c r="AE645" s="47"/>
      <c r="AF645" s="52"/>
    </row>
    <row r="646" spans="23:32" x14ac:dyDescent="0.3">
      <c r="W646" s="11"/>
      <c r="X646" s="8" t="s">
        <v>37</v>
      </c>
      <c r="Y646" s="47"/>
      <c r="Z646" s="47"/>
      <c r="AA646" s="47"/>
      <c r="AB646" s="47"/>
      <c r="AC646" s="47"/>
      <c r="AD646" s="47"/>
      <c r="AE646" s="47"/>
      <c r="AF646" s="52" t="e">
        <f>(Z641-Z646)/Z641*100</f>
        <v>#DIV/0!</v>
      </c>
    </row>
    <row r="647" spans="23:32" x14ac:dyDescent="0.3">
      <c r="W647" s="11"/>
      <c r="X647" s="8"/>
      <c r="Y647" s="47"/>
      <c r="Z647" s="47"/>
      <c r="AA647" s="47"/>
      <c r="AB647" s="47"/>
      <c r="AC647" s="47"/>
      <c r="AD647" s="47"/>
      <c r="AE647" s="47"/>
      <c r="AF647" s="52" t="e">
        <f t="shared" ref="AF647:AF649" si="187">(Z642-Z647)/Z642*100</f>
        <v>#DIV/0!</v>
      </c>
    </row>
    <row r="648" spans="23:32" x14ac:dyDescent="0.3">
      <c r="W648" s="11"/>
      <c r="X648" s="8"/>
      <c r="Y648" s="47"/>
      <c r="Z648" s="47"/>
      <c r="AA648" s="47"/>
      <c r="AB648" s="47"/>
      <c r="AC648" s="47"/>
      <c r="AD648" s="47"/>
      <c r="AE648" s="47"/>
      <c r="AF648" s="52" t="e">
        <f t="shared" si="187"/>
        <v>#DIV/0!</v>
      </c>
    </row>
    <row r="649" spans="23:32" ht="14.5" thickBot="1" x14ac:dyDescent="0.35">
      <c r="W649" s="14"/>
      <c r="X649" s="15"/>
      <c r="Y649" s="56"/>
      <c r="Z649" s="57">
        <f>SQRT(Z646*Z646+Z647*Z647+Z648*Z648)</f>
        <v>0</v>
      </c>
      <c r="AA649" s="56"/>
      <c r="AB649" s="56"/>
      <c r="AC649" s="56"/>
      <c r="AD649" s="56"/>
      <c r="AE649" s="56"/>
      <c r="AF649" s="58" t="e">
        <f t="shared" si="187"/>
        <v>#DIV/0!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V467"/>
  <sheetViews>
    <sheetView topLeftCell="A260" workbookViewId="0">
      <selection activeCell="N283" sqref="N283"/>
    </sheetView>
  </sheetViews>
  <sheetFormatPr defaultRowHeight="14" x14ac:dyDescent="0.3"/>
  <cols>
    <col min="26" max="26" width="9" bestFit="1" customWidth="1"/>
    <col min="27" max="30" width="8.75" bestFit="1" customWidth="1"/>
  </cols>
  <sheetData>
    <row r="1" spans="2:178" x14ac:dyDescent="0.3">
      <c r="B1" s="40" t="s">
        <v>22</v>
      </c>
      <c r="C1" s="43">
        <v>996</v>
      </c>
      <c r="D1" s="42" t="s">
        <v>28</v>
      </c>
      <c r="E1" s="42" t="s">
        <v>9</v>
      </c>
      <c r="F1" s="42" t="s">
        <v>13</v>
      </c>
      <c r="G1" s="42" t="s">
        <v>12</v>
      </c>
      <c r="H1" s="42" t="s">
        <v>11</v>
      </c>
      <c r="I1" s="42" t="s">
        <v>10</v>
      </c>
      <c r="J1" s="43"/>
      <c r="K1" s="44"/>
    </row>
    <row r="2" spans="2:178" x14ac:dyDescent="0.3">
      <c r="B2" s="45" t="s">
        <v>8</v>
      </c>
      <c r="C2" s="46">
        <v>5</v>
      </c>
      <c r="D2" s="47" t="s">
        <v>33</v>
      </c>
      <c r="E2" s="47">
        <v>1.0641209335157499E-2</v>
      </c>
      <c r="F2" s="47">
        <v>-2.4655608616819601E-2</v>
      </c>
      <c r="G2" s="48">
        <v>3.24687088896548E-2</v>
      </c>
      <c r="H2" s="48">
        <v>1.80571101636117E-3</v>
      </c>
      <c r="I2" s="47">
        <v>1.04868843723975E-2</v>
      </c>
      <c r="J2" s="47"/>
      <c r="K2" s="49"/>
    </row>
    <row r="3" spans="2:178" x14ac:dyDescent="0.3">
      <c r="B3" s="45" t="s">
        <v>6</v>
      </c>
      <c r="C3" s="46">
        <v>1E-4</v>
      </c>
      <c r="D3" s="47"/>
      <c r="E3" s="47">
        <v>1.02718545950227E-2</v>
      </c>
      <c r="F3" s="47">
        <v>-3.1326056301359803E-2</v>
      </c>
      <c r="G3" s="47">
        <v>3.0921454225218602E-2</v>
      </c>
      <c r="H3" s="47">
        <v>-9.6836217987319897E-4</v>
      </c>
      <c r="I3" s="47">
        <v>1.0226107348834199E-2</v>
      </c>
      <c r="J3" s="47"/>
      <c r="K3" s="49"/>
    </row>
    <row r="4" spans="2:178" x14ac:dyDescent="0.3">
      <c r="B4" s="45" t="s">
        <v>7</v>
      </c>
      <c r="C4" s="46">
        <v>0.01</v>
      </c>
      <c r="D4" s="47"/>
      <c r="E4" s="47">
        <v>1.04008199614868E-2</v>
      </c>
      <c r="F4" s="47">
        <v>-2.41952377244407E-2</v>
      </c>
      <c r="G4" s="47">
        <v>2.6063643951179799E-2</v>
      </c>
      <c r="H4" s="48">
        <v>-8.2744101478199501E-4</v>
      </c>
      <c r="I4" s="47">
        <v>1.03678540324562E-2</v>
      </c>
      <c r="J4" s="47"/>
      <c r="K4" s="49"/>
    </row>
    <row r="5" spans="2:178" ht="14.5" x14ac:dyDescent="0.3">
      <c r="B5" s="50"/>
      <c r="C5" s="47"/>
      <c r="D5" s="46"/>
      <c r="E5" s="46">
        <f>SQRT(E2*E2+E3*E3+E4*E4)</f>
        <v>1.8081022891617452E-2</v>
      </c>
      <c r="F5" s="46"/>
      <c r="G5" s="46"/>
      <c r="H5" s="47"/>
      <c r="I5" s="47"/>
      <c r="J5" s="47"/>
      <c r="K5" s="123" t="s">
        <v>20</v>
      </c>
    </row>
    <row r="6" spans="2:178" x14ac:dyDescent="0.3">
      <c r="B6" s="50"/>
      <c r="C6" s="47"/>
      <c r="D6" s="53" t="s">
        <v>29</v>
      </c>
      <c r="E6" s="53"/>
      <c r="F6" s="53"/>
      <c r="G6" s="53"/>
      <c r="H6" s="53"/>
      <c r="I6" s="53"/>
      <c r="J6" s="47"/>
      <c r="K6" s="54" t="s">
        <v>1</v>
      </c>
    </row>
    <row r="7" spans="2:178" x14ac:dyDescent="0.3">
      <c r="B7" s="50"/>
      <c r="C7" s="47" t="s">
        <v>34</v>
      </c>
      <c r="E7" s="47">
        <v>1.04330608461676E-2</v>
      </c>
      <c r="F7" s="47">
        <v>-2.5155613545022298E-2</v>
      </c>
      <c r="G7" s="48">
        <v>3.4321260830403599E-2</v>
      </c>
      <c r="H7" s="48">
        <v>1.7943927963755099E-3</v>
      </c>
      <c r="I7" s="47">
        <v>1.02775927683554E-2</v>
      </c>
      <c r="J7" s="47"/>
      <c r="K7" s="52">
        <f>(E2-E7)/E2*100</f>
        <v>1.9560604667572603</v>
      </c>
      <c r="CM7" s="124"/>
      <c r="DA7" s="124"/>
      <c r="EE7" s="124"/>
      <c r="EF7" s="124"/>
    </row>
    <row r="8" spans="2:178" x14ac:dyDescent="0.3">
      <c r="B8" s="50"/>
      <c r="C8" s="47"/>
      <c r="D8" s="47"/>
      <c r="E8" s="47">
        <v>9.3776117025278893E-3</v>
      </c>
      <c r="F8" s="47">
        <v>-2.57864829481812E-2</v>
      </c>
      <c r="G8" s="48">
        <v>2.3568181407620101E-2</v>
      </c>
      <c r="H8" s="47">
        <v>-9.6024165200971903E-4</v>
      </c>
      <c r="I8" s="47">
        <v>9.3283190990195893E-3</v>
      </c>
      <c r="J8" s="47"/>
      <c r="K8" s="52">
        <f t="shared" ref="K8:K10" si="0">(E3-E8)/E3*100</f>
        <v>8.7057588697577799</v>
      </c>
    </row>
    <row r="9" spans="2:178" x14ac:dyDescent="0.3">
      <c r="B9" s="50"/>
      <c r="C9" s="47"/>
      <c r="D9" s="47"/>
      <c r="E9" s="47">
        <v>9.8514793991280498E-3</v>
      </c>
      <c r="F9" s="47">
        <v>-2.35550331319332E-2</v>
      </c>
      <c r="G9" s="48">
        <v>3.0897756750347002E-2</v>
      </c>
      <c r="H9" s="47">
        <v>-8.5936030232664602E-4</v>
      </c>
      <c r="I9" s="47">
        <v>9.8139261369866396E-3</v>
      </c>
      <c r="J9" s="47"/>
      <c r="K9" s="52">
        <f t="shared" si="0"/>
        <v>5.2817043693949497</v>
      </c>
      <c r="FV9" s="124"/>
    </row>
    <row r="10" spans="2:178" x14ac:dyDescent="0.3">
      <c r="B10" s="50"/>
      <c r="C10" s="47"/>
      <c r="D10" s="53"/>
      <c r="E10" s="46">
        <f>SQRT(E7*E7+E8*E8+E9*E9)</f>
        <v>1.714176205104562E-2</v>
      </c>
      <c r="F10" s="47"/>
      <c r="G10" s="47"/>
      <c r="H10" s="47"/>
      <c r="I10" s="47"/>
      <c r="J10" s="47"/>
      <c r="K10" s="52">
        <f t="shared" si="0"/>
        <v>5.1947328765746033</v>
      </c>
    </row>
    <row r="11" spans="2:178" x14ac:dyDescent="0.3">
      <c r="B11" s="50"/>
      <c r="C11" s="47"/>
      <c r="D11" s="53" t="s">
        <v>32</v>
      </c>
      <c r="E11" s="53"/>
      <c r="F11" s="53"/>
      <c r="G11" s="53"/>
      <c r="H11" s="53"/>
      <c r="I11" s="53"/>
      <c r="J11" s="47"/>
      <c r="K11" s="54" t="s">
        <v>1</v>
      </c>
    </row>
    <row r="12" spans="2:178" x14ac:dyDescent="0.3">
      <c r="B12" s="50"/>
      <c r="C12" s="47" t="s">
        <v>38</v>
      </c>
      <c r="D12" s="47"/>
      <c r="E12" s="47">
        <v>1.06441696329901E-2</v>
      </c>
      <c r="F12" s="47">
        <v>-2.4666870187262799E-2</v>
      </c>
      <c r="G12" s="48">
        <v>3.2491711987490401E-2</v>
      </c>
      <c r="H12" s="48">
        <v>1.8063516334755299E-3</v>
      </c>
      <c r="I12" s="47">
        <v>1.04897779267299E-2</v>
      </c>
      <c r="J12" s="47"/>
      <c r="K12" s="52">
        <f>-(E7-E12)/E12*100</f>
        <v>1.9833279072159604</v>
      </c>
    </row>
    <row r="13" spans="2:178" x14ac:dyDescent="0.3">
      <c r="B13" s="50"/>
      <c r="C13" s="47"/>
      <c r="D13" s="47"/>
      <c r="E13" s="47">
        <v>1.02747307509475E-2</v>
      </c>
      <c r="F13" s="47">
        <v>-3.1341621526598598E-2</v>
      </c>
      <c r="G13" s="48">
        <v>3.0940430190503999E-2</v>
      </c>
      <c r="H13" s="47">
        <v>-9.6866905471509001E-4</v>
      </c>
      <c r="I13" s="47">
        <v>1.02289673118504E-2</v>
      </c>
      <c r="J13" s="47"/>
      <c r="K13" s="52">
        <f t="shared" ref="K13:K15" si="1">-(E8-E13)/E13*100</f>
        <v>8.7313144272601129</v>
      </c>
    </row>
    <row r="14" spans="2:178" x14ac:dyDescent="0.3">
      <c r="B14" s="50"/>
      <c r="C14" s="47"/>
      <c r="D14" s="47"/>
      <c r="E14" s="47">
        <v>1.0403540289132301E-2</v>
      </c>
      <c r="F14" s="47">
        <v>-2.4209170566046601E-2</v>
      </c>
      <c r="G14" s="48">
        <v>2.6077696376213499E-2</v>
      </c>
      <c r="H14" s="48">
        <v>-8.2762370146036602E-4</v>
      </c>
      <c r="I14" s="47">
        <v>1.0370568429762099E-2</v>
      </c>
      <c r="J14" s="47"/>
      <c r="K14" s="52">
        <f t="shared" si="1"/>
        <v>5.3064713997497774</v>
      </c>
    </row>
    <row r="15" spans="2:178" x14ac:dyDescent="0.3">
      <c r="B15" s="50"/>
      <c r="C15" s="47"/>
      <c r="D15" s="53"/>
      <c r="E15" s="46">
        <f>SQRT(E12*E12+E13*E13+E14*E14)</f>
        <v>1.8085963887167687E-2</v>
      </c>
      <c r="F15" s="47"/>
      <c r="G15" s="47"/>
      <c r="H15" s="47"/>
      <c r="I15" s="47"/>
      <c r="J15" s="47"/>
      <c r="K15" s="52">
        <f t="shared" si="1"/>
        <v>5.2206332049130877</v>
      </c>
    </row>
    <row r="16" spans="2:178" x14ac:dyDescent="0.3">
      <c r="B16" s="50"/>
      <c r="C16" s="47"/>
      <c r="D16" s="53" t="s">
        <v>30</v>
      </c>
      <c r="E16" s="47"/>
      <c r="F16" s="47"/>
      <c r="G16" s="47"/>
      <c r="H16" s="47"/>
      <c r="I16" s="47"/>
      <c r="J16" s="47"/>
      <c r="K16" s="49"/>
    </row>
    <row r="17" spans="2:136" x14ac:dyDescent="0.3">
      <c r="B17" s="50"/>
      <c r="C17" s="47" t="s">
        <v>36</v>
      </c>
      <c r="D17" s="47"/>
      <c r="E17" s="47">
        <v>0.248770249992775</v>
      </c>
      <c r="F17" s="47">
        <v>-0.52840590298336598</v>
      </c>
      <c r="G17" s="48">
        <v>0.62981255894899701</v>
      </c>
      <c r="H17" s="47">
        <v>-1.1927480974971601E-3</v>
      </c>
      <c r="I17" s="47">
        <v>0.24876739061509501</v>
      </c>
      <c r="J17" s="47"/>
      <c r="K17" s="52"/>
    </row>
    <row r="18" spans="2:136" x14ac:dyDescent="0.3">
      <c r="B18" s="50"/>
      <c r="C18" s="47"/>
      <c r="D18" s="47"/>
      <c r="E18" s="47">
        <v>0.22726391468617599</v>
      </c>
      <c r="F18" s="47">
        <v>-0.641721154267064</v>
      </c>
      <c r="G18" s="48">
        <v>0.57632409225636005</v>
      </c>
      <c r="H18" s="47">
        <v>-1.9543992001747699E-3</v>
      </c>
      <c r="I18" s="47">
        <v>0.22725551091723101</v>
      </c>
      <c r="J18" s="47"/>
      <c r="K18" s="52"/>
    </row>
    <row r="19" spans="2:136" x14ac:dyDescent="0.3">
      <c r="B19" s="50"/>
      <c r="C19" s="47"/>
      <c r="D19" s="47"/>
      <c r="E19" s="47">
        <v>0.23756459103483399</v>
      </c>
      <c r="F19" s="47">
        <v>-0.58427471346077797</v>
      </c>
      <c r="G19" s="47">
        <v>0.60327670906119502</v>
      </c>
      <c r="H19" s="47">
        <v>1.80720605819887E-3</v>
      </c>
      <c r="I19" s="47">
        <v>0.23755771702853801</v>
      </c>
      <c r="J19" s="47"/>
      <c r="K19" s="52"/>
    </row>
    <row r="20" spans="2:136" x14ac:dyDescent="0.3">
      <c r="B20" s="50"/>
      <c r="C20" s="47"/>
      <c r="D20" s="46"/>
      <c r="E20" s="46">
        <f>SQRT(E17*E17+E18*E18+E19*E19)</f>
        <v>0.41227716297837935</v>
      </c>
      <c r="F20" s="47"/>
      <c r="G20" s="47"/>
      <c r="H20" s="47"/>
      <c r="I20" s="47"/>
      <c r="J20" s="47"/>
      <c r="K20" s="52"/>
    </row>
    <row r="21" spans="2:136" x14ac:dyDescent="0.3">
      <c r="B21" s="50"/>
      <c r="C21" s="47"/>
      <c r="D21" s="53" t="s">
        <v>31</v>
      </c>
      <c r="E21" s="47"/>
      <c r="F21" s="47"/>
      <c r="G21" s="47"/>
      <c r="H21" s="47"/>
      <c r="I21" s="47"/>
      <c r="J21" s="47"/>
      <c r="K21" s="52"/>
    </row>
    <row r="22" spans="2:136" x14ac:dyDescent="0.3">
      <c r="B22" s="11"/>
      <c r="C22" s="8" t="s">
        <v>37</v>
      </c>
      <c r="D22" s="47"/>
      <c r="E22">
        <v>0.252922528959652</v>
      </c>
      <c r="F22">
        <v>-0.58792435677921495</v>
      </c>
      <c r="G22">
        <v>0.70595359857704298</v>
      </c>
      <c r="H22">
        <v>-1.25009015731531E-2</v>
      </c>
      <c r="I22">
        <v>0.25261340644392599</v>
      </c>
      <c r="J22" s="47"/>
      <c r="K22" s="52">
        <f>(E17-E22)/E17*100</f>
        <v>-1.6691219979067429</v>
      </c>
      <c r="EF22" s="124"/>
    </row>
    <row r="23" spans="2:136" x14ac:dyDescent="0.3">
      <c r="B23" s="11"/>
      <c r="C23" s="8"/>
      <c r="D23" s="47"/>
      <c r="E23">
        <v>0.22806583767385899</v>
      </c>
      <c r="F23">
        <v>-0.76151381583658295</v>
      </c>
      <c r="G23">
        <v>0.53659644042620003</v>
      </c>
      <c r="H23">
        <v>-8.1127790868763205E-2</v>
      </c>
      <c r="I23">
        <v>0.21314855819975201</v>
      </c>
      <c r="J23" s="47"/>
      <c r="K23" s="52">
        <f>(E18-E23)/E18*100</f>
        <v>-0.3528597968535217</v>
      </c>
    </row>
    <row r="24" spans="2:136" x14ac:dyDescent="0.3">
      <c r="B24" s="11"/>
      <c r="C24" s="8"/>
      <c r="D24" s="47"/>
      <c r="E24">
        <v>0.231574493018327</v>
      </c>
      <c r="F24">
        <v>-0.43350154356412901</v>
      </c>
      <c r="G24">
        <v>0.61634851364626497</v>
      </c>
      <c r="H24">
        <v>4.6891368995461702E-2</v>
      </c>
      <c r="I24">
        <v>0.226777303384679</v>
      </c>
      <c r="J24" s="47"/>
      <c r="K24" s="52">
        <f>(E19-E24)/E19*100</f>
        <v>2.5214607911111906</v>
      </c>
    </row>
    <row r="25" spans="2:136" ht="14.5" thickBot="1" x14ac:dyDescent="0.35">
      <c r="B25" s="14"/>
      <c r="C25" s="15"/>
      <c r="D25" s="56"/>
      <c r="E25" s="57">
        <f>SQRT(E22*E22+E23*E23+E24*E24)</f>
        <v>0.41183804800664081</v>
      </c>
      <c r="F25" s="56"/>
      <c r="G25" s="56"/>
      <c r="H25" s="56"/>
      <c r="I25" s="56"/>
      <c r="J25" s="56"/>
      <c r="K25" s="58">
        <f t="shared" ref="K25" si="2">(E20-E25)/E20*100</f>
        <v>0.10650965204239782</v>
      </c>
    </row>
    <row r="26" spans="2:136" ht="14.5" thickBot="1" x14ac:dyDescent="0.35"/>
    <row r="27" spans="2:136" x14ac:dyDescent="0.3">
      <c r="B27" s="40" t="s">
        <v>22</v>
      </c>
      <c r="C27" s="43">
        <v>996</v>
      </c>
      <c r="D27" s="42" t="s">
        <v>28</v>
      </c>
      <c r="E27" s="42" t="s">
        <v>9</v>
      </c>
      <c r="F27" s="42" t="s">
        <v>13</v>
      </c>
      <c r="G27" s="42" t="s">
        <v>12</v>
      </c>
      <c r="H27" s="42" t="s">
        <v>11</v>
      </c>
      <c r="I27" s="42" t="s">
        <v>10</v>
      </c>
      <c r="J27" s="43"/>
      <c r="K27" s="44"/>
    </row>
    <row r="28" spans="2:136" x14ac:dyDescent="0.3">
      <c r="B28" s="45" t="s">
        <v>8</v>
      </c>
      <c r="C28" s="46">
        <v>6</v>
      </c>
      <c r="D28" s="47" t="s">
        <v>33</v>
      </c>
      <c r="E28" s="47">
        <v>1.06529018705258E-2</v>
      </c>
      <c r="F28" s="47">
        <v>-2.4655608616819601E-2</v>
      </c>
      <c r="G28" s="48">
        <v>3.24687088896548E-2</v>
      </c>
      <c r="H28" s="48">
        <v>1.8565553466594401E-3</v>
      </c>
      <c r="I28" s="47">
        <v>1.04898770492243E-2</v>
      </c>
      <c r="J28" s="47"/>
      <c r="K28" s="49"/>
    </row>
    <row r="29" spans="2:136" x14ac:dyDescent="0.3">
      <c r="B29" s="45" t="s">
        <v>6</v>
      </c>
      <c r="C29" s="46">
        <v>1E-4</v>
      </c>
      <c r="D29" s="47"/>
      <c r="E29" s="47">
        <v>1.02982477366927E-2</v>
      </c>
      <c r="F29" s="47">
        <v>-3.1326056301359803E-2</v>
      </c>
      <c r="G29" s="47">
        <v>3.0921454225218602E-2</v>
      </c>
      <c r="H29" s="47">
        <v>-9.7112749682178999E-4</v>
      </c>
      <c r="I29" s="47">
        <v>1.02523566964485E-2</v>
      </c>
      <c r="J29" s="47"/>
      <c r="K29" s="49"/>
    </row>
    <row r="30" spans="2:136" x14ac:dyDescent="0.3">
      <c r="B30" s="45" t="s">
        <v>7</v>
      </c>
      <c r="C30" s="46">
        <v>0.01</v>
      </c>
      <c r="D30" s="47"/>
      <c r="E30" s="47">
        <v>1.04227134785602E-2</v>
      </c>
      <c r="F30" s="47">
        <v>-2.41952377244407E-2</v>
      </c>
      <c r="G30" s="47">
        <v>2.6063643951179799E-2</v>
      </c>
      <c r="H30" s="48">
        <v>-8.0880867724687701E-4</v>
      </c>
      <c r="I30" s="47">
        <v>1.0391284077522401E-2</v>
      </c>
      <c r="J30" s="47"/>
      <c r="K30" s="49"/>
    </row>
    <row r="31" spans="2:136" ht="14.5" x14ac:dyDescent="0.3">
      <c r="B31" s="50"/>
      <c r="C31" s="47"/>
      <c r="D31" s="46"/>
      <c r="E31" s="46">
        <f>SQRT(E28*E28+E29*E29+E30*E30)</f>
        <v>1.8115495603640241E-2</v>
      </c>
      <c r="F31" s="46"/>
      <c r="G31" s="46"/>
      <c r="H31" s="47"/>
      <c r="I31" s="47"/>
      <c r="J31" s="47"/>
      <c r="K31" s="123" t="s">
        <v>20</v>
      </c>
    </row>
    <row r="32" spans="2:136" x14ac:dyDescent="0.3">
      <c r="B32" s="50"/>
      <c r="C32" s="47"/>
      <c r="D32" s="53" t="s">
        <v>29</v>
      </c>
      <c r="E32" s="53"/>
      <c r="F32" s="53"/>
      <c r="G32" s="53"/>
      <c r="H32" s="53"/>
      <c r="I32" s="53"/>
      <c r="J32" s="47"/>
      <c r="K32" s="54" t="s">
        <v>1</v>
      </c>
    </row>
    <row r="33" spans="2:11" x14ac:dyDescent="0.3">
      <c r="B33" s="50"/>
      <c r="C33" s="47" t="s">
        <v>34</v>
      </c>
      <c r="E33" s="47">
        <v>1.0019385930469599E-2</v>
      </c>
      <c r="F33" s="47">
        <v>-2.3772050072540098E-2</v>
      </c>
      <c r="G33" s="48">
        <v>3.0932799664026098E-2</v>
      </c>
      <c r="H33" s="48">
        <v>1.8310756022688001E-3</v>
      </c>
      <c r="I33" s="47">
        <v>9.85064751995866E-3</v>
      </c>
      <c r="J33" s="47"/>
      <c r="K33" s="52">
        <f>(E28-E33)/E28*100</f>
        <v>5.9468860950366755</v>
      </c>
    </row>
    <row r="34" spans="2:11" x14ac:dyDescent="0.3">
      <c r="B34" s="50"/>
      <c r="C34" s="47"/>
      <c r="D34" s="47"/>
      <c r="E34" s="47">
        <v>9.2829207728839808E-3</v>
      </c>
      <c r="F34" s="47">
        <v>-2.6742402682487999E-2</v>
      </c>
      <c r="G34" s="48">
        <v>2.26628824508191E-2</v>
      </c>
      <c r="H34" s="47">
        <v>-9.5577882188692496E-4</v>
      </c>
      <c r="I34" s="47">
        <v>9.2335857021675696E-3</v>
      </c>
      <c r="J34" s="47"/>
      <c r="K34" s="52">
        <f t="shared" ref="K34:K36" si="3">(E29-E34)/E29*100</f>
        <v>9.85922061469841</v>
      </c>
    </row>
    <row r="35" spans="2:11" x14ac:dyDescent="0.3">
      <c r="B35" s="50"/>
      <c r="C35" s="47"/>
      <c r="D35" s="47"/>
      <c r="E35" s="47">
        <v>9.3126805435920692E-3</v>
      </c>
      <c r="F35" s="47">
        <v>-2.5195192876161301E-2</v>
      </c>
      <c r="G35" s="48">
        <v>2.8825823246780499E-2</v>
      </c>
      <c r="H35" s="47">
        <v>-8.4944010697301402E-4</v>
      </c>
      <c r="I35" s="47">
        <v>9.27385952080707E-3</v>
      </c>
      <c r="J35" s="47"/>
      <c r="K35" s="52">
        <f t="shared" si="3"/>
        <v>10.650133837522239</v>
      </c>
    </row>
    <row r="36" spans="2:11" x14ac:dyDescent="0.3">
      <c r="B36" s="50"/>
      <c r="C36" s="47"/>
      <c r="D36" s="53"/>
      <c r="E36" s="46">
        <f>SQRT(E33*E33+E34*E34+E35*E35)</f>
        <v>1.653138625180391E-2</v>
      </c>
      <c r="F36" s="47"/>
      <c r="G36" s="47"/>
      <c r="H36" s="47"/>
      <c r="I36" s="47"/>
      <c r="J36" s="47"/>
      <c r="K36" s="52">
        <f t="shared" si="3"/>
        <v>8.7444991100216445</v>
      </c>
    </row>
    <row r="37" spans="2:11" x14ac:dyDescent="0.3">
      <c r="B37" s="50"/>
      <c r="C37" s="47"/>
      <c r="D37" s="53" t="s">
        <v>32</v>
      </c>
      <c r="E37" s="53"/>
      <c r="F37" s="53"/>
      <c r="G37" s="53"/>
      <c r="H37" s="53"/>
      <c r="I37" s="53"/>
      <c r="J37" s="47"/>
      <c r="K37" s="54" t="s">
        <v>1</v>
      </c>
    </row>
    <row r="38" spans="2:11" x14ac:dyDescent="0.3">
      <c r="B38" s="50"/>
      <c r="C38" s="47" t="s">
        <v>38</v>
      </c>
      <c r="D38" s="47"/>
      <c r="E38" s="47">
        <v>1.06558728277344E-2</v>
      </c>
      <c r="F38" s="47">
        <v>-2.4666870187262799E-2</v>
      </c>
      <c r="G38" s="48">
        <v>3.2491711987490401E-2</v>
      </c>
      <c r="H38" s="48">
        <v>1.85720102825931E-3</v>
      </c>
      <c r="I38" s="47">
        <v>1.04927799015076E-2</v>
      </c>
      <c r="J38" s="47"/>
      <c r="K38" s="52">
        <f>-(E33-E38)/E38*100</f>
        <v>5.9731089846361067</v>
      </c>
    </row>
    <row r="39" spans="2:11" x14ac:dyDescent="0.3">
      <c r="B39" s="50"/>
      <c r="C39" s="47"/>
      <c r="D39" s="47"/>
      <c r="E39" s="47">
        <v>1.0301131304969799E-2</v>
      </c>
      <c r="F39" s="47">
        <v>-3.1341621526598598E-2</v>
      </c>
      <c r="G39" s="48">
        <v>3.0940430190503999E-2</v>
      </c>
      <c r="H39" s="47">
        <v>-9.7143585903658805E-4</v>
      </c>
      <c r="I39" s="47">
        <v>1.02552239631325E-2</v>
      </c>
      <c r="J39" s="47"/>
      <c r="K39" s="52">
        <f t="shared" ref="K39:K41" si="4">-(E34-E39)/E39*100</f>
        <v>9.8844534832264568</v>
      </c>
    </row>
    <row r="40" spans="2:11" x14ac:dyDescent="0.3">
      <c r="B40" s="50"/>
      <c r="C40" s="47"/>
      <c r="D40" s="47"/>
      <c r="E40" s="47">
        <v>1.0425441670565E-2</v>
      </c>
      <c r="F40" s="47">
        <v>-2.4209170566046601E-2</v>
      </c>
      <c r="G40" s="48">
        <v>2.6077696376213499E-2</v>
      </c>
      <c r="H40" s="48">
        <v>-8.08991334101426E-4</v>
      </c>
      <c r="I40" s="47">
        <v>1.0394006304005299E-2</v>
      </c>
      <c r="J40" s="47"/>
      <c r="K40" s="52">
        <f t="shared" si="4"/>
        <v>10.673515445534361</v>
      </c>
    </row>
    <row r="41" spans="2:11" x14ac:dyDescent="0.3">
      <c r="B41" s="50"/>
      <c r="C41" s="47"/>
      <c r="D41" s="53"/>
      <c r="E41" s="46">
        <f>SQRT(E38*E38+E39*E39+E40*E40)</f>
        <v>1.8120451592314971E-2</v>
      </c>
      <c r="F41" s="47"/>
      <c r="G41" s="47"/>
      <c r="H41" s="47"/>
      <c r="I41" s="47"/>
      <c r="J41" s="47"/>
      <c r="K41" s="52">
        <f t="shared" si="4"/>
        <v>8.7694577169643857</v>
      </c>
    </row>
    <row r="42" spans="2:11" x14ac:dyDescent="0.3">
      <c r="B42" s="50"/>
      <c r="C42" s="47"/>
      <c r="D42" s="53" t="s">
        <v>30</v>
      </c>
      <c r="E42" s="47"/>
      <c r="F42" s="47"/>
      <c r="G42" s="47"/>
      <c r="H42" s="47"/>
      <c r="I42" s="47"/>
      <c r="J42" s="47"/>
      <c r="K42" s="49"/>
    </row>
    <row r="43" spans="2:11" x14ac:dyDescent="0.3">
      <c r="B43" s="50"/>
      <c r="C43" s="47" t="s">
        <v>36</v>
      </c>
      <c r="D43" s="47"/>
      <c r="E43" s="47">
        <v>0.221155215185523</v>
      </c>
      <c r="F43" s="47">
        <v>-0.54598066032255499</v>
      </c>
      <c r="G43" s="48">
        <v>0.62269895104662898</v>
      </c>
      <c r="H43" s="47">
        <v>-1.5565952535032701E-3</v>
      </c>
      <c r="I43" s="47">
        <v>0.221149737089991</v>
      </c>
      <c r="J43" s="47"/>
      <c r="K43" s="52"/>
    </row>
    <row r="44" spans="2:11" x14ac:dyDescent="0.3">
      <c r="B44" s="50"/>
      <c r="C44" s="47"/>
      <c r="D44" s="47"/>
      <c r="E44" s="47">
        <v>0.21444833324072299</v>
      </c>
      <c r="F44" s="47">
        <v>-0.59452987664340495</v>
      </c>
      <c r="G44" s="48">
        <v>0.50747965248471005</v>
      </c>
      <c r="H44" s="47">
        <v>-2.3323523448419599E-3</v>
      </c>
      <c r="I44" s="47">
        <v>0.21443564946683599</v>
      </c>
      <c r="J44" s="47"/>
      <c r="K44" s="52"/>
    </row>
    <row r="45" spans="2:11" x14ac:dyDescent="0.3">
      <c r="B45" s="50"/>
      <c r="C45" s="47"/>
      <c r="D45" s="47"/>
      <c r="E45" s="47">
        <v>0.204882843636808</v>
      </c>
      <c r="F45" s="47">
        <v>-0.55012528227076896</v>
      </c>
      <c r="G45" s="47">
        <v>0.57867062591570795</v>
      </c>
      <c r="H45" s="47">
        <v>3.3169711727697102E-3</v>
      </c>
      <c r="I45" s="47">
        <v>0.20485599165985799</v>
      </c>
      <c r="J45" s="47"/>
      <c r="K45" s="52"/>
    </row>
    <row r="46" spans="2:11" x14ac:dyDescent="0.3">
      <c r="B46" s="50"/>
      <c r="C46" s="47"/>
      <c r="D46" s="46"/>
      <c r="E46" s="46">
        <f>SQRT(E43*E43+E44*E44+E45*E45)</f>
        <v>0.36996580443357718</v>
      </c>
      <c r="F46" s="47"/>
      <c r="G46" s="47"/>
      <c r="H46" s="47"/>
      <c r="I46" s="47"/>
      <c r="J46" s="47"/>
      <c r="K46" s="52"/>
    </row>
    <row r="47" spans="2:11" x14ac:dyDescent="0.3">
      <c r="B47" s="50"/>
      <c r="C47" s="47"/>
      <c r="D47" s="53" t="s">
        <v>31</v>
      </c>
      <c r="E47" s="47"/>
      <c r="F47" s="47"/>
      <c r="G47" s="47"/>
      <c r="H47" s="47"/>
      <c r="I47" s="47"/>
      <c r="J47" s="47"/>
      <c r="K47" s="52"/>
    </row>
    <row r="48" spans="2:11" x14ac:dyDescent="0.3">
      <c r="B48" s="11"/>
      <c r="C48" s="8" t="s">
        <v>37</v>
      </c>
      <c r="D48" s="47"/>
      <c r="E48">
        <v>0.189725369160894</v>
      </c>
      <c r="F48">
        <v>-0.47487278351833501</v>
      </c>
      <c r="G48">
        <v>0.64715307686137702</v>
      </c>
      <c r="H48">
        <v>-1.39862078909717E-2</v>
      </c>
      <c r="I48">
        <v>0.18920914801369401</v>
      </c>
      <c r="J48" s="47"/>
      <c r="K48" s="52">
        <f>(E43-E48)/E43*100</f>
        <v>14.211668487339576</v>
      </c>
    </row>
    <row r="49" spans="2:11" x14ac:dyDescent="0.3">
      <c r="B49" s="11"/>
      <c r="C49" s="8"/>
      <c r="D49" s="47"/>
      <c r="E49">
        <v>0.192256330979613</v>
      </c>
      <c r="F49">
        <v>-0.60620664077078801</v>
      </c>
      <c r="G49">
        <v>0.35538997850543802</v>
      </c>
      <c r="H49">
        <v>-8.0590917227859896E-2</v>
      </c>
      <c r="I49">
        <v>0.17454970885714699</v>
      </c>
      <c r="J49" s="47"/>
      <c r="K49" s="52">
        <f>(E44-E49)/E44*100</f>
        <v>10.348414429595483</v>
      </c>
    </row>
    <row r="50" spans="2:11" x14ac:dyDescent="0.3">
      <c r="B50" s="11"/>
      <c r="C50" s="8"/>
      <c r="D50" s="47"/>
      <c r="E50">
        <v>0.173257529027772</v>
      </c>
      <c r="F50">
        <v>-0.351036508844772</v>
      </c>
      <c r="G50">
        <v>0.50915184941772396</v>
      </c>
      <c r="H50">
        <v>4.7130120815412201E-2</v>
      </c>
      <c r="I50">
        <v>0.166724092670298</v>
      </c>
      <c r="J50" s="47"/>
      <c r="K50" s="52">
        <f>(E45-E50)/E45*100</f>
        <v>15.435804212624854</v>
      </c>
    </row>
    <row r="51" spans="2:11" ht="14.5" thickBot="1" x14ac:dyDescent="0.35">
      <c r="B51" s="14"/>
      <c r="C51" s="15"/>
      <c r="D51" s="56"/>
      <c r="E51" s="57">
        <f>SQRT(E48*E48+E49*E49+E50*E50)</f>
        <v>0.32089933603824933</v>
      </c>
      <c r="F51" s="56"/>
      <c r="G51" s="56"/>
      <c r="H51" s="56"/>
      <c r="I51" s="56"/>
      <c r="J51" s="56"/>
      <c r="K51" s="58">
        <f t="shared" ref="K51" si="5">(E46-E51)/E46*100</f>
        <v>13.262433394472581</v>
      </c>
    </row>
    <row r="52" spans="2:11" ht="14.5" thickBot="1" x14ac:dyDescent="0.35"/>
    <row r="53" spans="2:11" x14ac:dyDescent="0.3">
      <c r="B53" s="40" t="s">
        <v>22</v>
      </c>
      <c r="C53" s="43">
        <v>996</v>
      </c>
      <c r="D53" s="42" t="s">
        <v>28</v>
      </c>
      <c r="E53" s="42" t="s">
        <v>9</v>
      </c>
      <c r="F53" s="42" t="s">
        <v>13</v>
      </c>
      <c r="G53" s="42" t="s">
        <v>12</v>
      </c>
      <c r="H53" s="42" t="s">
        <v>11</v>
      </c>
      <c r="I53" s="42" t="s">
        <v>10</v>
      </c>
      <c r="J53" s="43"/>
      <c r="K53" s="44"/>
    </row>
    <row r="54" spans="2:11" x14ac:dyDescent="0.3">
      <c r="B54" s="45" t="s">
        <v>8</v>
      </c>
      <c r="C54" s="46">
        <v>7</v>
      </c>
      <c r="D54" s="47" t="s">
        <v>33</v>
      </c>
      <c r="E54" s="47">
        <v>1.0680053880109499E-2</v>
      </c>
      <c r="F54" s="47">
        <v>-2.4655608616819601E-2</v>
      </c>
      <c r="G54" s="48">
        <v>3.24687088896548E-2</v>
      </c>
      <c r="H54" s="48">
        <v>1.87291538219483E-3</v>
      </c>
      <c r="I54" s="47">
        <v>1.0514548913442801E-2</v>
      </c>
      <c r="J54" s="47"/>
      <c r="K54" s="49"/>
    </row>
    <row r="55" spans="2:11" x14ac:dyDescent="0.3">
      <c r="B55" s="45" t="s">
        <v>6</v>
      </c>
      <c r="C55" s="46">
        <v>1E-4</v>
      </c>
      <c r="D55" s="47"/>
      <c r="E55" s="47">
        <v>1.0305969961242599E-2</v>
      </c>
      <c r="F55" s="47">
        <v>-3.1326056301359803E-2</v>
      </c>
      <c r="G55" s="47">
        <v>3.0921454225218602E-2</v>
      </c>
      <c r="H55" s="47">
        <v>-9.3118419714832798E-4</v>
      </c>
      <c r="I55" s="47">
        <v>1.0263815705331801E-2</v>
      </c>
      <c r="J55" s="47"/>
      <c r="K55" s="49"/>
    </row>
    <row r="56" spans="2:11" x14ac:dyDescent="0.3">
      <c r="B56" s="45" t="s">
        <v>7</v>
      </c>
      <c r="C56" s="46">
        <v>0.01</v>
      </c>
      <c r="D56" s="47"/>
      <c r="E56" s="47">
        <v>1.04227078574899E-2</v>
      </c>
      <c r="F56" s="47">
        <v>-2.41952377244407E-2</v>
      </c>
      <c r="G56" s="47">
        <v>2.6063643951179799E-2</v>
      </c>
      <c r="H56" s="48">
        <v>-8.6700871333822503E-4</v>
      </c>
      <c r="I56" s="47">
        <v>1.0386584374739299E-2</v>
      </c>
      <c r="J56" s="47"/>
      <c r="K56" s="49"/>
    </row>
    <row r="57" spans="2:11" ht="14.5" x14ac:dyDescent="0.3">
      <c r="B57" s="50"/>
      <c r="C57" s="47"/>
      <c r="D57" s="46"/>
      <c r="E57" s="46">
        <f>SQRT(E54*E54+E55*E55+E56*E56)</f>
        <v>1.8135859693068274E-2</v>
      </c>
      <c r="F57" s="46"/>
      <c r="G57" s="46"/>
      <c r="H57" s="47"/>
      <c r="I57" s="47"/>
      <c r="J57" s="47"/>
      <c r="K57" s="123" t="s">
        <v>20</v>
      </c>
    </row>
    <row r="58" spans="2:11" x14ac:dyDescent="0.3">
      <c r="B58" s="50"/>
      <c r="C58" s="47"/>
      <c r="D58" s="53" t="s">
        <v>29</v>
      </c>
      <c r="E58" s="53"/>
      <c r="F58" s="53"/>
      <c r="G58" s="53"/>
      <c r="H58" s="53"/>
      <c r="I58" s="53"/>
      <c r="J58" s="47"/>
      <c r="K58" s="54" t="s">
        <v>1</v>
      </c>
    </row>
    <row r="59" spans="2:11" x14ac:dyDescent="0.3">
      <c r="B59" s="50"/>
      <c r="C59" s="47" t="s">
        <v>34</v>
      </c>
      <c r="E59" s="47">
        <v>9.65353885906973E-3</v>
      </c>
      <c r="F59" s="47">
        <v>-2.1584883666511699E-2</v>
      </c>
      <c r="G59" s="48">
        <v>2.78802278203477E-2</v>
      </c>
      <c r="H59" s="48">
        <v>1.8656867437540599E-3</v>
      </c>
      <c r="I59" s="47">
        <v>9.47153765118155E-3</v>
      </c>
      <c r="J59" s="47"/>
      <c r="K59" s="52">
        <f>(E54-E59)/E54*100</f>
        <v>9.6115153777599183</v>
      </c>
    </row>
    <row r="60" spans="2:11" x14ac:dyDescent="0.3">
      <c r="B60" s="50"/>
      <c r="C60" s="47"/>
      <c r="D60" s="47"/>
      <c r="E60" s="47">
        <v>8.9934078332205292E-3</v>
      </c>
      <c r="F60" s="47">
        <v>-2.40259836969892E-2</v>
      </c>
      <c r="G60" s="48">
        <v>2.1829412914420698E-2</v>
      </c>
      <c r="H60" s="47">
        <v>-9.2702621819189702E-4</v>
      </c>
      <c r="I60" s="47">
        <v>8.9455020454649297E-3</v>
      </c>
      <c r="J60" s="47"/>
      <c r="K60" s="52">
        <f t="shared" ref="K60:K62" si="6">(E55-E60)/E55*100</f>
        <v>12.735939780129277</v>
      </c>
    </row>
    <row r="61" spans="2:11" x14ac:dyDescent="0.3">
      <c r="B61" s="50"/>
      <c r="C61" s="47"/>
      <c r="D61" s="47"/>
      <c r="E61" s="47">
        <v>9.0520747980017101E-3</v>
      </c>
      <c r="F61" s="47">
        <v>-2.4474421091463899E-2</v>
      </c>
      <c r="G61" s="48">
        <v>2.36069446378568E-2</v>
      </c>
      <c r="H61" s="47">
        <v>-8.8633381264071698E-4</v>
      </c>
      <c r="I61" s="47">
        <v>9.0085776081014896E-3</v>
      </c>
      <c r="J61" s="47"/>
      <c r="K61" s="52">
        <f t="shared" si="6"/>
        <v>13.15045071039993</v>
      </c>
    </row>
    <row r="62" spans="2:11" x14ac:dyDescent="0.3">
      <c r="B62" s="50"/>
      <c r="C62" s="47"/>
      <c r="D62" s="53"/>
      <c r="E62" s="46">
        <f>SQRT(E59*E59+E60*E60+E61*E61)</f>
        <v>1.6000382967504851E-2</v>
      </c>
      <c r="F62" s="47"/>
      <c r="G62" s="47"/>
      <c r="H62" s="47"/>
      <c r="I62" s="47"/>
      <c r="J62" s="47"/>
      <c r="K62" s="52">
        <f t="shared" si="6"/>
        <v>11.774885567622832</v>
      </c>
    </row>
    <row r="63" spans="2:11" x14ac:dyDescent="0.3">
      <c r="B63" s="50"/>
      <c r="C63" s="47"/>
      <c r="D63" s="53" t="s">
        <v>32</v>
      </c>
      <c r="E63" s="53"/>
      <c r="F63" s="53"/>
      <c r="G63" s="53"/>
      <c r="H63" s="53"/>
      <c r="I63" s="53"/>
      <c r="J63" s="47"/>
      <c r="K63" s="54" t="s">
        <v>1</v>
      </c>
    </row>
    <row r="64" spans="2:11" x14ac:dyDescent="0.3">
      <c r="B64" s="50"/>
      <c r="C64" s="47" t="s">
        <v>38</v>
      </c>
      <c r="D64" s="47"/>
      <c r="E64" s="47">
        <v>1.06830325623907E-2</v>
      </c>
      <c r="F64" s="47">
        <v>-2.4666870187262799E-2</v>
      </c>
      <c r="G64" s="48">
        <v>3.2491711987490401E-2</v>
      </c>
      <c r="H64" s="48">
        <v>1.87356503522345E-3</v>
      </c>
      <c r="I64" s="47">
        <v>1.05174587609312E-2</v>
      </c>
      <c r="J64" s="47"/>
      <c r="K64" s="52">
        <f>-(E59-E64)/E64*100</f>
        <v>9.6367178262216697</v>
      </c>
    </row>
    <row r="65" spans="2:11" x14ac:dyDescent="0.3">
      <c r="B65" s="50"/>
      <c r="C65" s="47"/>
      <c r="D65" s="47"/>
      <c r="E65" s="47">
        <v>1.03088627802398E-2</v>
      </c>
      <c r="F65" s="47">
        <v>-3.1341621526598598E-2</v>
      </c>
      <c r="G65" s="48">
        <v>3.0940430190503999E-2</v>
      </c>
      <c r="H65" s="47">
        <v>-9.31489980723979E-4</v>
      </c>
      <c r="I65" s="47">
        <v>1.0266692663054799E-2</v>
      </c>
      <c r="J65" s="47"/>
      <c r="K65" s="52">
        <f t="shared" ref="K65:K67" si="7">-(E60-E65)/E65*100</f>
        <v>12.760427362955658</v>
      </c>
    </row>
    <row r="66" spans="2:11" x14ac:dyDescent="0.3">
      <c r="B66" s="50"/>
      <c r="C66" s="47"/>
      <c r="D66" s="47"/>
      <c r="E66" s="47">
        <v>1.0425445170094E-2</v>
      </c>
      <c r="F66" s="47">
        <v>-2.4209170566046601E-2</v>
      </c>
      <c r="G66" s="48">
        <v>2.6077696376213499E-2</v>
      </c>
      <c r="H66" s="48">
        <v>-8.6719733189197202E-4</v>
      </c>
      <c r="I66" s="47">
        <v>1.03893154626373E-2</v>
      </c>
      <c r="J66" s="47"/>
      <c r="K66" s="52">
        <f t="shared" si="7"/>
        <v>13.173253992375148</v>
      </c>
    </row>
    <row r="67" spans="2:11" x14ac:dyDescent="0.3">
      <c r="B67" s="50"/>
      <c r="C67" s="47"/>
      <c r="D67" s="53"/>
      <c r="E67" s="46">
        <f>SQRT(E64*E64+E65*E65+E66*E66)</f>
        <v>1.8140830839450266E-2</v>
      </c>
      <c r="F67" s="47"/>
      <c r="G67" s="47"/>
      <c r="H67" s="47"/>
      <c r="I67" s="47"/>
      <c r="J67" s="47"/>
      <c r="K67" s="52">
        <f t="shared" si="7"/>
        <v>11.799061966283562</v>
      </c>
    </row>
    <row r="68" spans="2:11" x14ac:dyDescent="0.3">
      <c r="B68" s="50"/>
      <c r="C68" s="47"/>
      <c r="D68" s="53" t="s">
        <v>30</v>
      </c>
      <c r="E68" s="47"/>
      <c r="F68" s="47"/>
      <c r="G68" s="47"/>
      <c r="H68" s="47"/>
      <c r="I68" s="47"/>
      <c r="J68" s="47"/>
      <c r="K68" s="49"/>
    </row>
    <row r="69" spans="2:11" x14ac:dyDescent="0.3">
      <c r="B69" s="50"/>
      <c r="C69" s="47" t="s">
        <v>36</v>
      </c>
      <c r="D69" s="47"/>
      <c r="E69" s="47">
        <v>0.19993723315863501</v>
      </c>
      <c r="F69" s="47">
        <v>-0.41931978097164702</v>
      </c>
      <c r="G69" s="48">
        <v>0.66023658167018695</v>
      </c>
      <c r="H69" s="47">
        <v>-1.9233252528048799E-3</v>
      </c>
      <c r="I69" s="47">
        <v>0.19992798209130799</v>
      </c>
      <c r="J69" s="47"/>
      <c r="K69" s="52"/>
    </row>
    <row r="70" spans="2:11" x14ac:dyDescent="0.3">
      <c r="B70" s="50"/>
      <c r="C70" s="47"/>
      <c r="D70" s="47"/>
      <c r="E70" s="47">
        <v>0.193783116208569</v>
      </c>
      <c r="F70" s="47">
        <v>-0.610892587263967</v>
      </c>
      <c r="G70" s="48">
        <v>0.465304585994188</v>
      </c>
      <c r="H70" s="47">
        <v>-1.4238628627600699E-3</v>
      </c>
      <c r="I70" s="47">
        <v>0.19377788506961199</v>
      </c>
      <c r="J70" s="47"/>
      <c r="K70" s="52"/>
    </row>
    <row r="71" spans="2:11" x14ac:dyDescent="0.3">
      <c r="B71" s="50"/>
      <c r="C71" s="47"/>
      <c r="D71" s="47"/>
      <c r="E71" s="47">
        <v>0.18622694457201899</v>
      </c>
      <c r="F71" s="47">
        <v>-0.465343596838588</v>
      </c>
      <c r="G71" s="47">
        <v>0.44644689874707</v>
      </c>
      <c r="H71" s="47">
        <v>4.6610433537605002E-3</v>
      </c>
      <c r="I71" s="47">
        <v>0.18616860519293801</v>
      </c>
      <c r="J71" s="47"/>
      <c r="K71" s="52"/>
    </row>
    <row r="72" spans="2:11" x14ac:dyDescent="0.3">
      <c r="B72" s="50"/>
      <c r="C72" s="47"/>
      <c r="D72" s="46"/>
      <c r="E72" s="46">
        <f>SQRT(E69*E69+E70*E70+E71*E71)</f>
        <v>0.33497353360416993</v>
      </c>
      <c r="F72" s="47"/>
      <c r="G72" s="47"/>
      <c r="H72" s="47"/>
      <c r="I72" s="47"/>
      <c r="J72" s="47"/>
      <c r="K72" s="52"/>
    </row>
    <row r="73" spans="2:11" x14ac:dyDescent="0.3">
      <c r="B73" s="50"/>
      <c r="C73" s="47"/>
      <c r="D73" s="53" t="s">
        <v>31</v>
      </c>
      <c r="E73" s="47"/>
      <c r="F73" s="47"/>
      <c r="G73" s="47"/>
      <c r="H73" s="47"/>
      <c r="I73" s="47"/>
      <c r="J73" s="47"/>
      <c r="K73" s="52"/>
    </row>
    <row r="74" spans="2:11" x14ac:dyDescent="0.3">
      <c r="B74" s="11"/>
      <c r="C74" s="8" t="s">
        <v>37</v>
      </c>
      <c r="D74" s="47"/>
      <c r="E74">
        <v>0.15172021150115</v>
      </c>
      <c r="F74">
        <v>-0.390878524382752</v>
      </c>
      <c r="G74">
        <v>0.461574884482984</v>
      </c>
      <c r="H74">
        <v>-1.44138034038613E-2</v>
      </c>
      <c r="I74">
        <v>0.151033985742907</v>
      </c>
      <c r="J74" s="47"/>
      <c r="K74" s="52">
        <f>(E69-E74)/E69*100</f>
        <v>24.116079279354867</v>
      </c>
    </row>
    <row r="75" spans="2:11" x14ac:dyDescent="0.3">
      <c r="B75" s="11"/>
      <c r="C75" s="8"/>
      <c r="D75" s="47"/>
      <c r="E75">
        <v>0.16280212624652901</v>
      </c>
      <c r="F75">
        <v>-0.45827363937223597</v>
      </c>
      <c r="G75">
        <v>0.24639374883963699</v>
      </c>
      <c r="H75">
        <v>-8.0338628790131303E-2</v>
      </c>
      <c r="I75">
        <v>0.14159885958054999</v>
      </c>
      <c r="J75" s="47"/>
      <c r="K75" s="52">
        <f>(E70-E75)/E70*100</f>
        <v>15.987455753727851</v>
      </c>
    </row>
    <row r="76" spans="2:11" x14ac:dyDescent="0.3">
      <c r="B76" s="11"/>
      <c r="C76" s="8"/>
      <c r="D76" s="47"/>
      <c r="E76">
        <v>0.146726633597658</v>
      </c>
      <c r="F76">
        <v>-0.32969129172547101</v>
      </c>
      <c r="G76">
        <v>0.39779662315495501</v>
      </c>
      <c r="H76">
        <v>4.7107121208788398E-2</v>
      </c>
      <c r="I76">
        <v>0.138959073609181</v>
      </c>
      <c r="J76" s="47"/>
      <c r="K76" s="52">
        <f>(E71-E76)/E71*100</f>
        <v>21.210846295706233</v>
      </c>
    </row>
    <row r="77" spans="2:11" ht="14.5" thickBot="1" x14ac:dyDescent="0.35">
      <c r="B77" s="14"/>
      <c r="C77" s="15"/>
      <c r="D77" s="56"/>
      <c r="E77" s="57">
        <f>SQRT(E74*E74+E75*E75+E76*E76)</f>
        <v>0.2665562977970054</v>
      </c>
      <c r="F77" s="56"/>
      <c r="G77" s="56"/>
      <c r="H77" s="56"/>
      <c r="I77" s="56"/>
      <c r="J77" s="56"/>
      <c r="K77" s="58">
        <f t="shared" ref="K77" si="8">(E72-E77)/E72*100</f>
        <v>20.424669098786623</v>
      </c>
    </row>
    <row r="78" spans="2:11" ht="14.5" thickBot="1" x14ac:dyDescent="0.35"/>
    <row r="79" spans="2:11" x14ac:dyDescent="0.3">
      <c r="B79" s="40" t="s">
        <v>22</v>
      </c>
      <c r="C79" s="43">
        <v>996</v>
      </c>
      <c r="D79" s="42" t="s">
        <v>28</v>
      </c>
      <c r="E79" s="42" t="s">
        <v>9</v>
      </c>
      <c r="F79" s="42" t="s">
        <v>13</v>
      </c>
      <c r="G79" s="42" t="s">
        <v>12</v>
      </c>
      <c r="H79" s="42" t="s">
        <v>11</v>
      </c>
      <c r="I79" s="42" t="s">
        <v>10</v>
      </c>
      <c r="J79" s="43"/>
      <c r="K79" s="44"/>
    </row>
    <row r="80" spans="2:11" x14ac:dyDescent="0.3">
      <c r="B80" s="45" t="s">
        <v>8</v>
      </c>
      <c r="C80" s="46">
        <v>8</v>
      </c>
      <c r="D80" s="47" t="s">
        <v>33</v>
      </c>
      <c r="E80" s="47">
        <v>1.0707630334076099E-2</v>
      </c>
      <c r="F80" s="47">
        <v>-2.4655608616819601E-2</v>
      </c>
      <c r="G80" s="48">
        <v>3.24687088896548E-2</v>
      </c>
      <c r="H80" s="48">
        <v>1.87794626050467E-3</v>
      </c>
      <c r="I80" s="47">
        <v>1.0541663303951799E-2</v>
      </c>
      <c r="J80" s="47"/>
      <c r="K80" s="49"/>
    </row>
    <row r="81" spans="2:11" x14ac:dyDescent="0.3">
      <c r="B81" s="45" t="s">
        <v>6</v>
      </c>
      <c r="C81" s="46">
        <v>1E-4</v>
      </c>
      <c r="D81" s="47"/>
      <c r="E81" s="47">
        <v>1.0332492368523899E-2</v>
      </c>
      <c r="F81" s="47">
        <v>-3.1326056301359803E-2</v>
      </c>
      <c r="G81" s="47">
        <v>3.0921454225218602E-2</v>
      </c>
      <c r="H81" s="47">
        <v>-9.3053265079323601E-4</v>
      </c>
      <c r="I81" s="47">
        <v>1.0290505698526801E-2</v>
      </c>
      <c r="J81" s="47"/>
      <c r="K81" s="49"/>
    </row>
    <row r="82" spans="2:11" x14ac:dyDescent="0.3">
      <c r="B82" s="45" t="s">
        <v>7</v>
      </c>
      <c r="C82" s="46">
        <v>0.01</v>
      </c>
      <c r="D82" s="47"/>
      <c r="E82" s="47">
        <v>1.03716862379919E-2</v>
      </c>
      <c r="F82" s="47">
        <v>-2.41952377244407E-2</v>
      </c>
      <c r="G82" s="47">
        <v>2.6063643951179799E-2</v>
      </c>
      <c r="H82" s="48">
        <v>-9.6357169096738301E-4</v>
      </c>
      <c r="I82" s="47">
        <v>1.0326829378648501E-2</v>
      </c>
      <c r="J82" s="47"/>
      <c r="K82" s="49"/>
    </row>
    <row r="83" spans="2:11" ht="14.5" x14ac:dyDescent="0.3">
      <c r="B83" s="50"/>
      <c r="C83" s="47"/>
      <c r="D83" s="46"/>
      <c r="E83" s="46">
        <f>SQRT(E80*E80+E81*E81+E82*E82)</f>
        <v>1.8137960782187774E-2</v>
      </c>
      <c r="F83" s="46"/>
      <c r="G83" s="46"/>
      <c r="H83" s="47"/>
      <c r="I83" s="47"/>
      <c r="J83" s="47"/>
      <c r="K83" s="123" t="s">
        <v>20</v>
      </c>
    </row>
    <row r="84" spans="2:11" x14ac:dyDescent="0.3">
      <c r="B84" s="50"/>
      <c r="C84" s="47"/>
      <c r="D84" s="53" t="s">
        <v>29</v>
      </c>
      <c r="E84" s="53"/>
      <c r="F84" s="53"/>
      <c r="G84" s="53"/>
      <c r="H84" s="53"/>
      <c r="I84" s="53"/>
      <c r="J84" s="47"/>
      <c r="K84" s="54" t="s">
        <v>1</v>
      </c>
    </row>
    <row r="85" spans="2:11" x14ac:dyDescent="0.3">
      <c r="B85" s="50"/>
      <c r="C85" s="47" t="s">
        <v>34</v>
      </c>
      <c r="E85" s="47">
        <v>9.3687399698242999E-3</v>
      </c>
      <c r="F85" s="47">
        <v>-2.3369790573629E-2</v>
      </c>
      <c r="G85" s="48">
        <v>2.77826089087993E-2</v>
      </c>
      <c r="H85" s="48">
        <v>1.87217085820525E-3</v>
      </c>
      <c r="I85" s="47">
        <v>9.17977477391849E-3</v>
      </c>
      <c r="J85" s="47"/>
      <c r="K85" s="52">
        <f>(E80-E85)/E80*100</f>
        <v>12.504077209229925</v>
      </c>
    </row>
    <row r="86" spans="2:11" x14ac:dyDescent="0.3">
      <c r="B86" s="50"/>
      <c r="C86" s="47"/>
      <c r="D86" s="47"/>
      <c r="E86" s="47">
        <v>8.6785582061915407E-3</v>
      </c>
      <c r="F86" s="47">
        <v>-2.40141429735969E-2</v>
      </c>
      <c r="G86" s="48">
        <v>1.8897760408474601E-2</v>
      </c>
      <c r="H86" s="47">
        <v>-8.9954590103699097E-4</v>
      </c>
      <c r="I86" s="47">
        <v>8.6318126549515695E-3</v>
      </c>
      <c r="J86" s="47"/>
      <c r="K86" s="52">
        <f t="shared" ref="K86:K88" si="9">(E81-E86)/E81*100</f>
        <v>16.00711719246728</v>
      </c>
    </row>
    <row r="87" spans="2:11" x14ac:dyDescent="0.3">
      <c r="B87" s="50"/>
      <c r="C87" s="47"/>
      <c r="D87" s="47"/>
      <c r="E87" s="47">
        <v>8.9371670039721501E-3</v>
      </c>
      <c r="F87" s="47">
        <v>-2.29594873640886E-2</v>
      </c>
      <c r="G87" s="48">
        <v>2.57904806708905E-2</v>
      </c>
      <c r="H87" s="47">
        <v>-9.5870631089956697E-4</v>
      </c>
      <c r="I87" s="47">
        <v>8.8855971249168098E-3</v>
      </c>
      <c r="J87" s="47"/>
      <c r="K87" s="52">
        <f t="shared" si="9"/>
        <v>13.831109051149745</v>
      </c>
    </row>
    <row r="88" spans="2:11" x14ac:dyDescent="0.3">
      <c r="B88" s="50"/>
      <c r="C88" s="47"/>
      <c r="D88" s="53"/>
      <c r="E88" s="46">
        <f>SQRT(E85*E85+E86*E86+E87*E87)</f>
        <v>1.558729018198245E-2</v>
      </c>
      <c r="F88" s="47"/>
      <c r="G88" s="47"/>
      <c r="H88" s="47"/>
      <c r="I88" s="47"/>
      <c r="J88" s="47"/>
      <c r="K88" s="52">
        <f t="shared" si="9"/>
        <v>14.062609522842214</v>
      </c>
    </row>
    <row r="89" spans="2:11" x14ac:dyDescent="0.3">
      <c r="B89" s="50"/>
      <c r="C89" s="47"/>
      <c r="D89" s="53" t="s">
        <v>32</v>
      </c>
      <c r="E89" s="53"/>
      <c r="F89" s="53"/>
      <c r="G89" s="53"/>
      <c r="H89" s="53"/>
      <c r="I89" s="53"/>
      <c r="J89" s="47"/>
      <c r="K89" s="54" t="s">
        <v>1</v>
      </c>
    </row>
    <row r="90" spans="2:11" x14ac:dyDescent="0.3">
      <c r="B90" s="50"/>
      <c r="C90" s="47" t="s">
        <v>38</v>
      </c>
      <c r="D90" s="47"/>
      <c r="E90" s="47">
        <v>1.0710616756173699E-2</v>
      </c>
      <c r="F90" s="47">
        <v>-2.4666870187262799E-2</v>
      </c>
      <c r="G90" s="48">
        <v>3.2491711987490401E-2</v>
      </c>
      <c r="H90" s="48">
        <v>1.87859855466477E-3</v>
      </c>
      <c r="I90" s="47">
        <v>1.05445805401657E-2</v>
      </c>
      <c r="J90" s="47"/>
      <c r="K90" s="52">
        <f>-(E85-E90)/E90*100</f>
        <v>12.528473540759725</v>
      </c>
    </row>
    <row r="91" spans="2:11" x14ac:dyDescent="0.3">
      <c r="B91" s="50"/>
      <c r="C91" s="47"/>
      <c r="D91" s="47"/>
      <c r="E91" s="47">
        <v>1.0335392701652599E-2</v>
      </c>
      <c r="F91" s="47">
        <v>-3.1341621526598598E-2</v>
      </c>
      <c r="G91" s="48">
        <v>3.0940430190503999E-2</v>
      </c>
      <c r="H91" s="47">
        <v>-9.3083916229820204E-4</v>
      </c>
      <c r="I91" s="47">
        <v>1.0293390148600499E-2</v>
      </c>
      <c r="J91" s="47"/>
      <c r="K91" s="52">
        <f t="shared" ref="K91:K93" si="10">-(E86-E91)/E91*100</f>
        <v>16.030687399000676</v>
      </c>
    </row>
    <row r="92" spans="2:11" x14ac:dyDescent="0.3">
      <c r="B92" s="50"/>
      <c r="C92" s="47"/>
      <c r="D92" s="47"/>
      <c r="E92" s="47">
        <v>1.0374426690063601E-2</v>
      </c>
      <c r="F92" s="47">
        <v>-2.4209170566046601E-2</v>
      </c>
      <c r="G92" s="48">
        <v>2.6077696376213499E-2</v>
      </c>
      <c r="H92" s="48">
        <v>-9.6377575945938497E-4</v>
      </c>
      <c r="I92" s="47">
        <v>1.03295626932113E-2</v>
      </c>
      <c r="J92" s="47"/>
      <c r="K92" s="52">
        <f t="shared" si="10"/>
        <v>13.853870956243073</v>
      </c>
    </row>
    <row r="93" spans="2:11" x14ac:dyDescent="0.3">
      <c r="B93" s="50"/>
      <c r="C93" s="47"/>
      <c r="D93" s="53"/>
      <c r="E93" s="46">
        <f>SQRT(E90*E90+E91*E91+E92*E92)</f>
        <v>1.8142943056254864E-2</v>
      </c>
      <c r="F93" s="47"/>
      <c r="G93" s="47"/>
      <c r="H93" s="47"/>
      <c r="I93" s="47"/>
      <c r="J93" s="47"/>
      <c r="K93" s="52">
        <f t="shared" si="10"/>
        <v>14.086208981355647</v>
      </c>
    </row>
    <row r="94" spans="2:11" x14ac:dyDescent="0.3">
      <c r="B94" s="50"/>
      <c r="C94" s="47"/>
      <c r="D94" s="53" t="s">
        <v>30</v>
      </c>
      <c r="E94" s="47"/>
      <c r="F94" s="47"/>
      <c r="G94" s="47"/>
      <c r="H94" s="47"/>
      <c r="I94" s="47"/>
      <c r="J94" s="47"/>
      <c r="K94" s="49"/>
    </row>
    <row r="95" spans="2:11" x14ac:dyDescent="0.3">
      <c r="B95" s="50"/>
      <c r="C95" s="47" t="s">
        <v>36</v>
      </c>
      <c r="D95" s="47"/>
      <c r="E95" s="47">
        <v>0.181540032537546</v>
      </c>
      <c r="F95" s="47">
        <v>-0.40945123687780899</v>
      </c>
      <c r="G95" s="48">
        <v>0.54645983928428199</v>
      </c>
      <c r="H95" s="47">
        <v>-1.5446771802064599E-3</v>
      </c>
      <c r="I95" s="47">
        <v>0.18153346078930599</v>
      </c>
      <c r="J95" s="47"/>
      <c r="K95" s="52"/>
    </row>
    <row r="96" spans="2:11" x14ac:dyDescent="0.3">
      <c r="B96" s="50"/>
      <c r="C96" s="47"/>
      <c r="D96" s="47"/>
      <c r="E96" s="47">
        <v>0.171789442206912</v>
      </c>
      <c r="F96" s="47">
        <v>-0.48589565205038499</v>
      </c>
      <c r="G96" s="48">
        <v>0.43642181297702598</v>
      </c>
      <c r="H96" s="47">
        <v>-2.5531198203015298E-3</v>
      </c>
      <c r="I96" s="47">
        <v>0.17177046903628401</v>
      </c>
      <c r="J96" s="47"/>
      <c r="K96" s="52"/>
    </row>
    <row r="97" spans="2:11" x14ac:dyDescent="0.3">
      <c r="B97" s="50"/>
      <c r="C97" s="47"/>
      <c r="D97" s="47"/>
      <c r="E97" s="47">
        <v>0.172180527100013</v>
      </c>
      <c r="F97" s="47">
        <v>-0.46690245412810499</v>
      </c>
      <c r="G97" s="47">
        <v>0.58597028899094605</v>
      </c>
      <c r="H97" s="47">
        <v>2.9003874911392598E-3</v>
      </c>
      <c r="I97" s="47">
        <v>0.17215609679834001</v>
      </c>
      <c r="J97" s="47"/>
      <c r="K97" s="52"/>
    </row>
    <row r="98" spans="2:11" x14ac:dyDescent="0.3">
      <c r="B98" s="50"/>
      <c r="C98" s="47"/>
      <c r="D98" s="46"/>
      <c r="E98" s="46">
        <f>SQRT(E95*E95+E96*E96+E97*E97)</f>
        <v>0.30350375579213767</v>
      </c>
      <c r="F98" s="47"/>
      <c r="G98" s="47"/>
      <c r="H98" s="47"/>
      <c r="I98" s="47"/>
      <c r="J98" s="47"/>
      <c r="K98" s="52"/>
    </row>
    <row r="99" spans="2:11" x14ac:dyDescent="0.3">
      <c r="B99" s="50"/>
      <c r="C99" s="47"/>
      <c r="D99" s="53" t="s">
        <v>31</v>
      </c>
      <c r="E99" s="47"/>
      <c r="F99" s="47"/>
      <c r="G99" s="47"/>
      <c r="H99" s="47"/>
      <c r="I99" s="47"/>
      <c r="J99" s="47"/>
      <c r="K99" s="52"/>
    </row>
    <row r="100" spans="2:11" x14ac:dyDescent="0.3">
      <c r="B100" s="11"/>
      <c r="C100" s="8" t="s">
        <v>37</v>
      </c>
      <c r="D100" s="47"/>
      <c r="E100">
        <v>0.12970048348379701</v>
      </c>
      <c r="F100">
        <v>-0.37160345082921198</v>
      </c>
      <c r="G100">
        <v>0.32212347088795401</v>
      </c>
      <c r="H100">
        <v>-1.38238502861813E-2</v>
      </c>
      <c r="I100">
        <v>0.12896168647779099</v>
      </c>
      <c r="J100" s="47"/>
      <c r="K100" s="52">
        <f>(E95-E100)/E95*100</f>
        <v>28.555436687512746</v>
      </c>
    </row>
    <row r="101" spans="2:11" x14ac:dyDescent="0.3">
      <c r="B101" s="11"/>
      <c r="C101" s="8"/>
      <c r="D101" s="47"/>
      <c r="E101">
        <v>0.144970323113017</v>
      </c>
      <c r="F101">
        <v>-0.38773421089714399</v>
      </c>
      <c r="G101">
        <v>0.21776407753537</v>
      </c>
      <c r="H101">
        <v>-8.1085409735597996E-2</v>
      </c>
      <c r="I101">
        <v>0.120173004087868</v>
      </c>
      <c r="J101" s="47"/>
      <c r="K101" s="52">
        <f>(E96-E101)/E96*100</f>
        <v>15.611622431134437</v>
      </c>
    </row>
    <row r="102" spans="2:11" x14ac:dyDescent="0.3">
      <c r="B102" s="11"/>
      <c r="C102" s="8"/>
      <c r="D102" s="47"/>
      <c r="E102">
        <v>0.13244629231382099</v>
      </c>
      <c r="F102">
        <v>-0.30067189889316098</v>
      </c>
      <c r="G102">
        <v>0.355331431450709</v>
      </c>
      <c r="H102">
        <v>4.5785468126427198E-2</v>
      </c>
      <c r="I102">
        <v>0.124280775891213</v>
      </c>
      <c r="J102" s="47"/>
      <c r="K102" s="52">
        <f>(E97-E102)/E97*100</f>
        <v>23.077078143170006</v>
      </c>
    </row>
    <row r="103" spans="2:11" ht="14.5" thickBot="1" x14ac:dyDescent="0.35">
      <c r="B103" s="14"/>
      <c r="C103" s="15"/>
      <c r="D103" s="56"/>
      <c r="E103" s="57">
        <f>SQRT(E100*E100+E101*E101+E102*E102)</f>
        <v>0.23533089543683244</v>
      </c>
      <c r="F103" s="56"/>
      <c r="G103" s="56"/>
      <c r="H103" s="56"/>
      <c r="I103" s="56"/>
      <c r="J103" s="56"/>
      <c r="K103" s="58">
        <f t="shared" ref="K103" si="11">(E98-E103)/E98*100</f>
        <v>22.461949499562426</v>
      </c>
    </row>
    <row r="104" spans="2:11" ht="14.5" thickBot="1" x14ac:dyDescent="0.35"/>
    <row r="105" spans="2:11" x14ac:dyDescent="0.3">
      <c r="B105" s="40" t="s">
        <v>22</v>
      </c>
      <c r="C105" s="43">
        <v>996</v>
      </c>
      <c r="D105" s="42" t="s">
        <v>28</v>
      </c>
      <c r="E105" s="42" t="s">
        <v>9</v>
      </c>
      <c r="F105" s="42" t="s">
        <v>13</v>
      </c>
      <c r="G105" s="42" t="s">
        <v>12</v>
      </c>
      <c r="H105" s="42" t="s">
        <v>11</v>
      </c>
      <c r="I105" s="42" t="s">
        <v>10</v>
      </c>
      <c r="J105" s="43"/>
      <c r="K105" s="44"/>
    </row>
    <row r="106" spans="2:11" x14ac:dyDescent="0.3">
      <c r="B106" s="45" t="s">
        <v>8</v>
      </c>
      <c r="C106" s="46">
        <v>9</v>
      </c>
      <c r="D106" s="47" t="s">
        <v>33</v>
      </c>
      <c r="E106" s="47">
        <v>1.07253669628459E-2</v>
      </c>
      <c r="F106" s="47">
        <v>-2.4655608616819601E-2</v>
      </c>
      <c r="G106" s="48">
        <v>3.24687088896548E-2</v>
      </c>
      <c r="H106" s="48">
        <v>1.8538297421248301E-3</v>
      </c>
      <c r="I106" s="47">
        <v>1.05639392167373E-2</v>
      </c>
      <c r="J106" s="47"/>
      <c r="K106" s="49"/>
    </row>
    <row r="107" spans="2:11" x14ac:dyDescent="0.3">
      <c r="B107" s="45" t="s">
        <v>6</v>
      </c>
      <c r="C107" s="46">
        <v>1E-4</v>
      </c>
      <c r="D107" s="47"/>
      <c r="E107" s="47">
        <v>1.0303405145256701E-2</v>
      </c>
      <c r="F107" s="47">
        <v>-3.1326056301359803E-2</v>
      </c>
      <c r="G107" s="47">
        <v>3.0921454225218602E-2</v>
      </c>
      <c r="H107" s="47">
        <v>-8.5750019396194305E-4</v>
      </c>
      <c r="I107" s="47">
        <v>1.02676604445539E-2</v>
      </c>
      <c r="J107" s="47"/>
      <c r="K107" s="49"/>
    </row>
    <row r="108" spans="2:11" x14ac:dyDescent="0.3">
      <c r="B108" s="45" t="s">
        <v>7</v>
      </c>
      <c r="C108" s="46">
        <v>0.01</v>
      </c>
      <c r="D108" s="47"/>
      <c r="E108" s="47">
        <v>1.03885987241476E-2</v>
      </c>
      <c r="F108" s="47">
        <v>-2.41952377244407E-2</v>
      </c>
      <c r="G108" s="47">
        <v>2.6063643951179799E-2</v>
      </c>
      <c r="H108" s="48">
        <v>-9.3529318875906005E-4</v>
      </c>
      <c r="I108" s="47">
        <v>1.03464104936167E-2</v>
      </c>
      <c r="J108" s="47"/>
      <c r="K108" s="49"/>
    </row>
    <row r="109" spans="2:11" ht="14.5" x14ac:dyDescent="0.3">
      <c r="B109" s="50"/>
      <c r="C109" s="47"/>
      <c r="D109" s="46"/>
      <c r="E109" s="46">
        <f>SQRT(E106*E106+E107*E107+E108*E108)</f>
        <v>1.8141572079794235E-2</v>
      </c>
      <c r="F109" s="46"/>
      <c r="G109" s="46"/>
      <c r="H109" s="47"/>
      <c r="I109" s="47"/>
      <c r="J109" s="47"/>
      <c r="K109" s="123" t="s">
        <v>20</v>
      </c>
    </row>
    <row r="110" spans="2:11" x14ac:dyDescent="0.3">
      <c r="B110" s="50"/>
      <c r="C110" s="47"/>
      <c r="D110" s="53" t="s">
        <v>29</v>
      </c>
      <c r="E110" s="53"/>
      <c r="F110" s="53"/>
      <c r="G110" s="53"/>
      <c r="H110" s="53"/>
      <c r="I110" s="53"/>
      <c r="J110" s="47"/>
      <c r="K110" s="54" t="s">
        <v>1</v>
      </c>
    </row>
    <row r="111" spans="2:11" x14ac:dyDescent="0.3">
      <c r="B111" s="50"/>
      <c r="C111" s="47" t="s">
        <v>34</v>
      </c>
      <c r="E111" s="47">
        <v>9.2474475810062507E-3</v>
      </c>
      <c r="F111" s="47">
        <v>-2.3682819217410601E-2</v>
      </c>
      <c r="G111" s="48">
        <v>2.9622629024088999E-2</v>
      </c>
      <c r="H111" s="48">
        <v>1.85202115031274E-3</v>
      </c>
      <c r="I111" s="47">
        <v>9.0600940625499404E-3</v>
      </c>
      <c r="J111" s="47"/>
      <c r="K111" s="52">
        <f>(E106-E111)/E106*100</f>
        <v>13.779662616294242</v>
      </c>
    </row>
    <row r="112" spans="2:11" x14ac:dyDescent="0.3">
      <c r="B112" s="50"/>
      <c r="C112" s="47"/>
      <c r="D112" s="47"/>
      <c r="E112" s="47">
        <v>8.5718531282861603E-3</v>
      </c>
      <c r="F112" s="47">
        <v>-2.3576846493383201E-2</v>
      </c>
      <c r="G112" s="48">
        <v>2.03621402063596E-2</v>
      </c>
      <c r="H112" s="47">
        <v>-8.4774687392121797E-4</v>
      </c>
      <c r="I112" s="47">
        <v>8.52982949950736E-3</v>
      </c>
      <c r="J112" s="47"/>
      <c r="K112" s="52">
        <f t="shared" ref="K112:K114" si="12">(E107-E112)/E107*100</f>
        <v>16.805628746605986</v>
      </c>
    </row>
    <row r="113" spans="2:11" x14ac:dyDescent="0.3">
      <c r="B113" s="50"/>
      <c r="C113" s="47"/>
      <c r="D113" s="47"/>
      <c r="E113" s="47">
        <v>8.9313931580033198E-3</v>
      </c>
      <c r="F113" s="47">
        <v>-2.7341795215314699E-2</v>
      </c>
      <c r="G113" s="48">
        <v>2.6272720727987899E-2</v>
      </c>
      <c r="H113" s="47">
        <v>-9.8819459797863207E-4</v>
      </c>
      <c r="I113" s="47">
        <v>8.8765564933342405E-3</v>
      </c>
      <c r="J113" s="47"/>
      <c r="K113" s="52">
        <f t="shared" si="12"/>
        <v>14.026969419437712</v>
      </c>
    </row>
    <row r="114" spans="2:11" x14ac:dyDescent="0.3">
      <c r="B114" s="50"/>
      <c r="C114" s="47"/>
      <c r="D114" s="53"/>
      <c r="E114" s="46">
        <f>SQRT(E111*E111+E112*E112+E113*E113)</f>
        <v>1.5451916921831935E-2</v>
      </c>
      <c r="F114" s="47"/>
      <c r="G114" s="47"/>
      <c r="H114" s="47"/>
      <c r="I114" s="47"/>
      <c r="J114" s="47"/>
      <c r="K114" s="52">
        <f t="shared" si="12"/>
        <v>14.825921073058442</v>
      </c>
    </row>
    <row r="115" spans="2:11" x14ac:dyDescent="0.3">
      <c r="B115" s="50"/>
      <c r="C115" s="47"/>
      <c r="D115" s="53" t="s">
        <v>32</v>
      </c>
      <c r="E115" s="53"/>
      <c r="F115" s="53"/>
      <c r="G115" s="53"/>
      <c r="H115" s="53"/>
      <c r="I115" s="53"/>
      <c r="J115" s="47"/>
      <c r="K115" s="54" t="s">
        <v>1</v>
      </c>
    </row>
    <row r="116" spans="2:11" x14ac:dyDescent="0.3">
      <c r="B116" s="50"/>
      <c r="C116" s="47" t="s">
        <v>38</v>
      </c>
      <c r="D116" s="47"/>
      <c r="E116" s="47">
        <v>1.07283609359642E-2</v>
      </c>
      <c r="F116" s="47">
        <v>-2.4666870187262799E-2</v>
      </c>
      <c r="G116" s="48">
        <v>3.2491711987490401E-2</v>
      </c>
      <c r="H116" s="48">
        <v>1.8544802907120401E-3</v>
      </c>
      <c r="I116" s="47">
        <v>1.0566864777391801E-2</v>
      </c>
      <c r="J116" s="47"/>
      <c r="K116" s="52">
        <f>-(E111-E116)/E116*100</f>
        <v>13.803724201649015</v>
      </c>
    </row>
    <row r="117" spans="2:11" x14ac:dyDescent="0.3">
      <c r="B117" s="50"/>
      <c r="C117" s="47"/>
      <c r="D117" s="47"/>
      <c r="E117" s="47">
        <v>1.0306311790480799E-2</v>
      </c>
      <c r="F117" s="47">
        <v>-3.1341621526598598E-2</v>
      </c>
      <c r="G117" s="48">
        <v>3.0940430190503999E-2</v>
      </c>
      <c r="H117" s="47">
        <v>-8.57796467575822E-4</v>
      </c>
      <c r="I117" s="47">
        <v>1.02705524653164E-2</v>
      </c>
      <c r="J117" s="47"/>
      <c r="K117" s="52">
        <f t="shared" ref="K117:K119" si="13">-(E112-E117)/E117*100</f>
        <v>16.82909170084136</v>
      </c>
    </row>
    <row r="118" spans="2:11" x14ac:dyDescent="0.3">
      <c r="B118" s="50"/>
      <c r="C118" s="47"/>
      <c r="D118" s="47"/>
      <c r="E118" s="47">
        <v>1.0391345935659E-2</v>
      </c>
      <c r="F118" s="47">
        <v>-2.4209170566046601E-2</v>
      </c>
      <c r="G118" s="48">
        <v>2.6077696376213499E-2</v>
      </c>
      <c r="H118" s="48">
        <v>-9.3549326000483604E-4</v>
      </c>
      <c r="I118" s="47">
        <v>1.0349150820962201E-2</v>
      </c>
      <c r="J118" s="47"/>
      <c r="K118" s="52">
        <f t="shared" si="13"/>
        <v>14.049698534678726</v>
      </c>
    </row>
    <row r="119" spans="2:11" x14ac:dyDescent="0.3">
      <c r="B119" s="50"/>
      <c r="C119" s="47"/>
      <c r="D119" s="53"/>
      <c r="E119" s="46">
        <f>SQRT(E116*E116+E117*E117+E118*E118)</f>
        <v>1.8146566106276497E-2</v>
      </c>
      <c r="F119" s="47"/>
      <c r="G119" s="47"/>
      <c r="H119" s="47"/>
      <c r="I119" s="47"/>
      <c r="J119" s="47"/>
      <c r="K119" s="52">
        <f t="shared" si="13"/>
        <v>14.849361409002571</v>
      </c>
    </row>
    <row r="120" spans="2:11" x14ac:dyDescent="0.3">
      <c r="B120" s="50"/>
      <c r="C120" s="47"/>
      <c r="D120" s="53" t="s">
        <v>30</v>
      </c>
      <c r="E120" s="47"/>
      <c r="F120" s="47"/>
      <c r="G120" s="47"/>
      <c r="H120" s="47"/>
      <c r="I120" s="47"/>
      <c r="J120" s="47"/>
      <c r="K120" s="49"/>
    </row>
    <row r="121" spans="2:11" x14ac:dyDescent="0.3">
      <c r="B121" s="50"/>
      <c r="C121" s="47" t="s">
        <v>36</v>
      </c>
      <c r="D121" s="47"/>
      <c r="E121" s="47">
        <v>0.174938167815201</v>
      </c>
      <c r="F121" s="47">
        <v>-0.42978322325965601</v>
      </c>
      <c r="G121" s="48">
        <v>0.49766896167791003</v>
      </c>
      <c r="H121" s="47">
        <v>-5.4514796134345195E-4</v>
      </c>
      <c r="I121" s="47">
        <v>0.17493731840930801</v>
      </c>
      <c r="J121" s="47"/>
      <c r="K121" s="52"/>
    </row>
    <row r="122" spans="2:11" x14ac:dyDescent="0.3">
      <c r="B122" s="50"/>
      <c r="C122" s="47"/>
      <c r="D122" s="47"/>
      <c r="E122" s="47">
        <v>0.16416635583417699</v>
      </c>
      <c r="F122" s="47">
        <v>-0.49654225354974602</v>
      </c>
      <c r="G122" s="48">
        <v>0.39890449231944602</v>
      </c>
      <c r="H122" s="47">
        <v>-2.0082306691178802E-3</v>
      </c>
      <c r="I122" s="47">
        <v>0.164154072131803</v>
      </c>
      <c r="J122" s="47"/>
      <c r="K122" s="52"/>
    </row>
    <row r="123" spans="2:11" x14ac:dyDescent="0.3">
      <c r="B123" s="50"/>
      <c r="C123" s="47"/>
      <c r="D123" s="47"/>
      <c r="E123" s="47">
        <v>0.16009336815542399</v>
      </c>
      <c r="F123" s="47">
        <v>-0.49660729067443399</v>
      </c>
      <c r="G123" s="47">
        <v>0.45447923374656601</v>
      </c>
      <c r="H123" s="47">
        <v>2.1763678748035701E-3</v>
      </c>
      <c r="I123" s="47">
        <v>0.16007857430094</v>
      </c>
      <c r="J123" s="47"/>
      <c r="K123" s="52"/>
    </row>
    <row r="124" spans="2:11" x14ac:dyDescent="0.3">
      <c r="B124" s="50"/>
      <c r="C124" s="47"/>
      <c r="D124" s="46"/>
      <c r="E124" s="46">
        <f>SQRT(E121*E121+E122*E122+E123*E123)</f>
        <v>0.28841609087178399</v>
      </c>
      <c r="F124" s="47"/>
      <c r="G124" s="47"/>
      <c r="H124" s="47"/>
      <c r="I124" s="47"/>
      <c r="J124" s="47"/>
      <c r="K124" s="52"/>
    </row>
    <row r="125" spans="2:11" x14ac:dyDescent="0.3">
      <c r="B125" s="50"/>
      <c r="C125" s="47"/>
      <c r="D125" s="53" t="s">
        <v>31</v>
      </c>
      <c r="E125" s="47"/>
      <c r="F125" s="47"/>
      <c r="G125" s="47"/>
      <c r="H125" s="47"/>
      <c r="I125" s="47"/>
      <c r="J125" s="47"/>
      <c r="K125" s="52"/>
    </row>
    <row r="126" spans="2:11" x14ac:dyDescent="0.3">
      <c r="B126" s="11"/>
      <c r="C126" s="8" t="s">
        <v>37</v>
      </c>
      <c r="D126" s="47"/>
      <c r="E126">
        <v>0.114286590062183</v>
      </c>
      <c r="F126">
        <v>-0.31310262947897699</v>
      </c>
      <c r="G126">
        <v>0.28261241744463</v>
      </c>
      <c r="H126">
        <v>-1.3092633288430199E-2</v>
      </c>
      <c r="I126">
        <v>0.11353416940118199</v>
      </c>
      <c r="J126" s="47"/>
      <c r="K126" s="52">
        <f>(E121-E126)/E121*100</f>
        <v>34.670294373431624</v>
      </c>
    </row>
    <row r="127" spans="2:11" x14ac:dyDescent="0.3">
      <c r="B127" s="11"/>
      <c r="C127" s="8"/>
      <c r="D127" s="47"/>
      <c r="E127">
        <v>0.135120075622746</v>
      </c>
      <c r="F127">
        <v>-0.39580630667494299</v>
      </c>
      <c r="G127">
        <v>0.229401334403011</v>
      </c>
      <c r="H127">
        <v>-8.08471973010359E-2</v>
      </c>
      <c r="I127">
        <v>0.108264331729633</v>
      </c>
      <c r="J127" s="47"/>
      <c r="K127" s="52">
        <f>(E122-E127)/E122*100</f>
        <v>17.693199111254188</v>
      </c>
    </row>
    <row r="128" spans="2:11" x14ac:dyDescent="0.3">
      <c r="B128" s="11"/>
      <c r="C128" s="8"/>
      <c r="D128" s="47"/>
      <c r="E128">
        <v>0.12320957855940499</v>
      </c>
      <c r="F128">
        <v>-0.21968549916528199</v>
      </c>
      <c r="G128">
        <v>0.34817704886748801</v>
      </c>
      <c r="H128">
        <v>4.47926087688061E-2</v>
      </c>
      <c r="I128">
        <v>0.11477901571485501</v>
      </c>
      <c r="J128" s="47"/>
      <c r="K128" s="52">
        <f>(E123-E128)/E123*100</f>
        <v>23.03892411096691</v>
      </c>
    </row>
    <row r="129" spans="2:11" ht="14.5" thickBot="1" x14ac:dyDescent="0.35">
      <c r="B129" s="14"/>
      <c r="C129" s="15"/>
      <c r="D129" s="56"/>
      <c r="E129" s="57">
        <f>SQRT(E126*E126+E127*E127+E128*E128)</f>
        <v>0.21563733385739178</v>
      </c>
      <c r="F129" s="56"/>
      <c r="G129" s="56"/>
      <c r="H129" s="56"/>
      <c r="I129" s="56"/>
      <c r="J129" s="56"/>
      <c r="K129" s="58">
        <f t="shared" ref="K129" si="14">(E124-E129)/E124*100</f>
        <v>25.233944747814423</v>
      </c>
    </row>
    <row r="130" spans="2:11" ht="14.5" thickBot="1" x14ac:dyDescent="0.35"/>
    <row r="131" spans="2:11" x14ac:dyDescent="0.3">
      <c r="B131" s="40" t="s">
        <v>22</v>
      </c>
      <c r="C131" s="43">
        <v>996</v>
      </c>
      <c r="D131" s="42" t="s">
        <v>28</v>
      </c>
      <c r="E131" s="42" t="s">
        <v>9</v>
      </c>
      <c r="F131" s="42" t="s">
        <v>13</v>
      </c>
      <c r="G131" s="42" t="s">
        <v>12</v>
      </c>
      <c r="H131" s="42" t="s">
        <v>11</v>
      </c>
      <c r="I131" s="42" t="s">
        <v>10</v>
      </c>
      <c r="J131" s="43"/>
      <c r="K131" s="44"/>
    </row>
    <row r="132" spans="2:11" x14ac:dyDescent="0.3">
      <c r="B132" s="45" t="s">
        <v>8</v>
      </c>
      <c r="C132" s="46">
        <v>10</v>
      </c>
      <c r="D132" s="47" t="s">
        <v>33</v>
      </c>
      <c r="E132" s="47">
        <v>1.0705506170826801E-2</v>
      </c>
      <c r="F132" s="47">
        <v>-2.4655608616819601E-2</v>
      </c>
      <c r="G132" s="48">
        <v>3.24687088896548E-2</v>
      </c>
      <c r="H132" s="48">
        <v>1.7899205816693799E-3</v>
      </c>
      <c r="I132" s="47">
        <v>1.0554811541895401E-2</v>
      </c>
      <c r="J132" s="47"/>
      <c r="K132" s="49"/>
    </row>
    <row r="133" spans="2:11" x14ac:dyDescent="0.3">
      <c r="B133" s="45" t="s">
        <v>6</v>
      </c>
      <c r="C133" s="46">
        <v>1E-4</v>
      </c>
      <c r="D133" s="47"/>
      <c r="E133" s="47">
        <v>1.03302735202418E-2</v>
      </c>
      <c r="F133" s="47">
        <v>-3.1326056301359803E-2</v>
      </c>
      <c r="G133" s="47">
        <v>3.0921454225218602E-2</v>
      </c>
      <c r="H133" s="47">
        <v>-8.6679503712387598E-4</v>
      </c>
      <c r="I133" s="47">
        <v>1.0293843663405199E-2</v>
      </c>
      <c r="J133" s="47"/>
      <c r="K133" s="49"/>
    </row>
    <row r="134" spans="2:11" x14ac:dyDescent="0.3">
      <c r="B134" s="45" t="s">
        <v>7</v>
      </c>
      <c r="C134" s="46">
        <v>0.01</v>
      </c>
      <c r="D134" s="47"/>
      <c r="E134" s="47">
        <v>1.0399919100203599E-2</v>
      </c>
      <c r="F134" s="47">
        <v>-2.41952377244407E-2</v>
      </c>
      <c r="G134" s="47">
        <v>2.6063643951179799E-2</v>
      </c>
      <c r="H134" s="48">
        <v>-8.9837134431552902E-4</v>
      </c>
      <c r="I134" s="47">
        <v>1.03610446489962E-2</v>
      </c>
      <c r="J134" s="47"/>
      <c r="K134" s="49"/>
    </row>
    <row r="135" spans="2:11" ht="14.5" x14ac:dyDescent="0.3">
      <c r="B135" s="50"/>
      <c r="C135" s="47"/>
      <c r="D135" s="46"/>
      <c r="E135" s="46">
        <f>SQRT(E132*E132+E133*E133+E134*E134)</f>
        <v>1.8151604079733541E-2</v>
      </c>
      <c r="F135" s="46"/>
      <c r="G135" s="46"/>
      <c r="H135" s="47"/>
      <c r="I135" s="47"/>
      <c r="J135" s="47"/>
      <c r="K135" s="123" t="s">
        <v>20</v>
      </c>
    </row>
    <row r="136" spans="2:11" x14ac:dyDescent="0.3">
      <c r="B136" s="50"/>
      <c r="C136" s="47"/>
      <c r="D136" s="53" t="s">
        <v>29</v>
      </c>
      <c r="E136" s="53"/>
      <c r="F136" s="53"/>
      <c r="G136" s="53"/>
      <c r="H136" s="53"/>
      <c r="I136" s="53"/>
      <c r="J136" s="47"/>
      <c r="K136" s="54" t="s">
        <v>1</v>
      </c>
    </row>
    <row r="137" spans="2:11" x14ac:dyDescent="0.3">
      <c r="B137" s="50"/>
      <c r="C137" s="47" t="s">
        <v>34</v>
      </c>
      <c r="E137" s="47">
        <v>8.9463133795711705E-3</v>
      </c>
      <c r="F137" s="47">
        <v>-2.25536151181992E-2</v>
      </c>
      <c r="G137" s="48">
        <v>2.5165750208616899E-2</v>
      </c>
      <c r="H137" s="48">
        <v>1.8067594064990701E-3</v>
      </c>
      <c r="I137" s="47">
        <v>8.7619714409784104E-3</v>
      </c>
      <c r="J137" s="47"/>
      <c r="K137" s="52">
        <f>(E132-E137)/E132*100</f>
        <v>16.432597984479656</v>
      </c>
    </row>
    <row r="138" spans="2:11" x14ac:dyDescent="0.3">
      <c r="B138" s="50"/>
      <c r="C138" s="47"/>
      <c r="D138" s="47"/>
      <c r="E138" s="47">
        <v>8.4224249043510294E-3</v>
      </c>
      <c r="F138" s="47">
        <v>-2.3306196389352499E-2</v>
      </c>
      <c r="G138" s="48">
        <v>1.8707070307466999E-2</v>
      </c>
      <c r="H138" s="47">
        <v>-8.3780861192995495E-4</v>
      </c>
      <c r="I138" s="47">
        <v>8.3806514066156294E-3</v>
      </c>
      <c r="J138" s="47"/>
      <c r="K138" s="52">
        <f t="shared" ref="K138:K140" si="15">(E133-E138)/E133*100</f>
        <v>18.468519852377675</v>
      </c>
    </row>
    <row r="139" spans="2:11" x14ac:dyDescent="0.3">
      <c r="B139" s="50"/>
      <c r="C139" s="47"/>
      <c r="D139" s="47"/>
      <c r="E139" s="47">
        <v>8.9726481381391301E-3</v>
      </c>
      <c r="F139" s="47">
        <v>-2.83682242185763E-2</v>
      </c>
      <c r="G139" s="48">
        <v>2.6058069702903499E-2</v>
      </c>
      <c r="H139" s="47">
        <v>-9.7729972383615795E-4</v>
      </c>
      <c r="I139" s="47">
        <v>8.9192656570281203E-3</v>
      </c>
      <c r="J139" s="47"/>
      <c r="K139" s="52">
        <f t="shared" si="15"/>
        <v>13.723866006193525</v>
      </c>
    </row>
    <row r="140" spans="2:11" x14ac:dyDescent="0.3">
      <c r="B140" s="50"/>
      <c r="C140" s="47"/>
      <c r="D140" s="53"/>
      <c r="E140" s="46">
        <f>SQRT(E137*E137+E138*E138+E139*E139)</f>
        <v>1.5214538407910315E-2</v>
      </c>
      <c r="F140" s="47"/>
      <c r="G140" s="47"/>
      <c r="H140" s="47"/>
      <c r="I140" s="47"/>
      <c r="J140" s="47"/>
      <c r="K140" s="52">
        <f t="shared" si="15"/>
        <v>16.180749970755983</v>
      </c>
    </row>
    <row r="141" spans="2:11" x14ac:dyDescent="0.3">
      <c r="B141" s="50"/>
      <c r="C141" s="47"/>
      <c r="D141" s="53" t="s">
        <v>32</v>
      </c>
      <c r="E141" s="53"/>
      <c r="F141" s="53"/>
      <c r="G141" s="53"/>
      <c r="H141" s="53"/>
      <c r="I141" s="53"/>
      <c r="J141" s="47"/>
      <c r="K141" s="54" t="s">
        <v>1</v>
      </c>
    </row>
    <row r="142" spans="2:11" x14ac:dyDescent="0.3">
      <c r="B142" s="50"/>
      <c r="C142" s="47" t="s">
        <v>38</v>
      </c>
      <c r="D142" s="47"/>
      <c r="E142" s="47">
        <v>1.0708508964133201E-2</v>
      </c>
      <c r="F142" s="47">
        <v>-2.4666870187262799E-2</v>
      </c>
      <c r="G142" s="48">
        <v>3.2491711987490401E-2</v>
      </c>
      <c r="H142" s="48">
        <v>1.79056497797788E-3</v>
      </c>
      <c r="I142" s="47">
        <v>1.05577479272125E-2</v>
      </c>
      <c r="J142" s="47"/>
      <c r="K142" s="52">
        <f>-(E137-E142)/E142*100</f>
        <v>16.45603127815723</v>
      </c>
    </row>
    <row r="143" spans="2:11" x14ac:dyDescent="0.3">
      <c r="B143" s="50"/>
      <c r="C143" s="47"/>
      <c r="D143" s="47"/>
      <c r="E143" s="47">
        <v>1.0333187809140099E-2</v>
      </c>
      <c r="F143" s="47">
        <v>-3.1341621526598598E-2</v>
      </c>
      <c r="G143" s="48">
        <v>3.0940430190503999E-2</v>
      </c>
      <c r="H143" s="47">
        <v>-8.6709349166671904E-4</v>
      </c>
      <c r="I143" s="47">
        <v>1.02967431343931E-2</v>
      </c>
      <c r="J143" s="47"/>
      <c r="K143" s="52">
        <f t="shared" ref="K143:K145" si="16">-(E138-E143)/E143*100</f>
        <v>18.491514333059225</v>
      </c>
    </row>
    <row r="144" spans="2:11" x14ac:dyDescent="0.3">
      <c r="B144" s="50"/>
      <c r="C144" s="47"/>
      <c r="D144" s="47"/>
      <c r="E144" s="47">
        <v>1.04026736059478E-2</v>
      </c>
      <c r="F144" s="47">
        <v>-2.4209170566046601E-2</v>
      </c>
      <c r="G144" s="48">
        <v>2.6077696376213499E-2</v>
      </c>
      <c r="H144" s="48">
        <v>-8.9856702900764705E-4</v>
      </c>
      <c r="I144" s="47">
        <v>1.03637925223474E-2</v>
      </c>
      <c r="J144" s="47"/>
      <c r="K144" s="52">
        <f t="shared" si="16"/>
        <v>13.746710912769993</v>
      </c>
    </row>
    <row r="145" spans="2:11" x14ac:dyDescent="0.3">
      <c r="B145" s="50"/>
      <c r="C145" s="47"/>
      <c r="D145" s="53"/>
      <c r="E145" s="46">
        <f>SQRT(E142*E142+E143*E143+E144*E144)</f>
        <v>1.8156611817345375E-2</v>
      </c>
      <c r="F145" s="47"/>
      <c r="G145" s="47"/>
      <c r="H145" s="47"/>
      <c r="I145" s="47"/>
      <c r="J145" s="47"/>
      <c r="K145" s="52">
        <f t="shared" si="16"/>
        <v>16.203867985019311</v>
      </c>
    </row>
    <row r="146" spans="2:11" x14ac:dyDescent="0.3">
      <c r="B146" s="50"/>
      <c r="C146" s="47"/>
      <c r="D146" s="53" t="s">
        <v>30</v>
      </c>
      <c r="E146" s="47"/>
      <c r="F146" s="47"/>
      <c r="G146" s="47"/>
      <c r="H146" s="47"/>
      <c r="I146" s="47"/>
      <c r="J146" s="47"/>
      <c r="K146" s="49"/>
    </row>
    <row r="147" spans="2:11" x14ac:dyDescent="0.3">
      <c r="B147" s="50"/>
      <c r="C147" s="47" t="s">
        <v>36</v>
      </c>
      <c r="D147" s="47"/>
      <c r="E147" s="47">
        <v>0.16032370294891601</v>
      </c>
      <c r="F147" s="47">
        <v>-0.39261529998134198</v>
      </c>
      <c r="G147" s="48">
        <v>0.39709338809364902</v>
      </c>
      <c r="H147" s="47">
        <v>-1.2518912008573099E-4</v>
      </c>
      <c r="I147" s="47">
        <v>0.16032365407180699</v>
      </c>
      <c r="J147" s="47"/>
      <c r="K147" s="52"/>
    </row>
    <row r="148" spans="2:11" x14ac:dyDescent="0.3">
      <c r="B148" s="50"/>
      <c r="C148" s="47"/>
      <c r="D148" s="47"/>
      <c r="E148" s="47">
        <v>0.150887826138389</v>
      </c>
      <c r="F148" s="47">
        <v>-0.50161293062671197</v>
      </c>
      <c r="G148" s="48">
        <v>0.37558567562649198</v>
      </c>
      <c r="H148" s="47">
        <v>-8.3347143182080504E-4</v>
      </c>
      <c r="I148" s="47">
        <v>0.150885524163656</v>
      </c>
      <c r="J148" s="47"/>
      <c r="K148" s="52"/>
    </row>
    <row r="149" spans="2:11" x14ac:dyDescent="0.3">
      <c r="B149" s="50"/>
      <c r="C149" s="47"/>
      <c r="D149" s="47"/>
      <c r="E149" s="47">
        <v>0.15563251266323</v>
      </c>
      <c r="F149" s="47">
        <v>-0.39394477667703598</v>
      </c>
      <c r="G149" s="47">
        <v>0.39786716428563101</v>
      </c>
      <c r="H149" s="47">
        <v>1.76103624100685E-3</v>
      </c>
      <c r="I149" s="47">
        <v>0.15562254897420399</v>
      </c>
      <c r="J149" s="47"/>
      <c r="K149" s="52"/>
    </row>
    <row r="150" spans="2:11" x14ac:dyDescent="0.3">
      <c r="B150" s="50"/>
      <c r="C150" s="47"/>
      <c r="D150" s="46"/>
      <c r="E150" s="46">
        <f>SQRT(E147*E147+E148*E148+E149*E149)</f>
        <v>0.26961510492161117</v>
      </c>
      <c r="F150" s="47"/>
      <c r="G150" s="47"/>
      <c r="H150" s="47"/>
      <c r="I150" s="47"/>
      <c r="J150" s="47"/>
      <c r="K150" s="52"/>
    </row>
    <row r="151" spans="2:11" x14ac:dyDescent="0.3">
      <c r="B151" s="50"/>
      <c r="C151" s="47"/>
      <c r="D151" s="53" t="s">
        <v>31</v>
      </c>
      <c r="E151" s="47"/>
      <c r="F151" s="47"/>
      <c r="G151" s="47"/>
      <c r="H151" s="47"/>
      <c r="I151" s="47"/>
      <c r="J151" s="47"/>
      <c r="K151" s="52"/>
    </row>
    <row r="152" spans="2:11" x14ac:dyDescent="0.3">
      <c r="B152" s="11"/>
      <c r="C152" s="8" t="s">
        <v>37</v>
      </c>
      <c r="D152" s="47"/>
      <c r="E152">
        <v>9.8982220542381399E-2</v>
      </c>
      <c r="F152">
        <v>-0.33385131000534901</v>
      </c>
      <c r="G152">
        <v>0.20266902829081801</v>
      </c>
      <c r="H152">
        <v>-1.27124023442561E-2</v>
      </c>
      <c r="I152">
        <v>9.8162491870053895E-2</v>
      </c>
      <c r="J152" s="47"/>
      <c r="K152" s="52">
        <f>(E147-E152)/E147*100</f>
        <v>38.261018974892231</v>
      </c>
    </row>
    <row r="153" spans="2:11" x14ac:dyDescent="0.3">
      <c r="B153" s="11"/>
      <c r="C153" s="8"/>
      <c r="D153" s="47"/>
      <c r="E153">
        <v>0.126672149962232</v>
      </c>
      <c r="F153">
        <v>-0.323934630399972</v>
      </c>
      <c r="G153">
        <v>0.201115228872319</v>
      </c>
      <c r="H153">
        <v>-8.0305493719429605E-2</v>
      </c>
      <c r="I153">
        <v>9.7963571058495402E-2</v>
      </c>
      <c r="J153" s="47"/>
      <c r="K153" s="52">
        <f>(E148-E153)/E148*100</f>
        <v>16.048793859583629</v>
      </c>
    </row>
    <row r="154" spans="2:11" x14ac:dyDescent="0.3">
      <c r="B154" s="11"/>
      <c r="C154" s="8"/>
      <c r="D154" s="47"/>
      <c r="E154">
        <v>0.114123511349982</v>
      </c>
      <c r="F154">
        <v>-0.221040254674291</v>
      </c>
      <c r="G154">
        <v>0.30079660135453301</v>
      </c>
      <c r="H154">
        <v>4.3684229023154497E-2</v>
      </c>
      <c r="I154">
        <v>0.10543179775334401</v>
      </c>
      <c r="J154" s="47"/>
      <c r="K154" s="52">
        <f>(E149-E154)/E149*100</f>
        <v>26.671163115555728</v>
      </c>
    </row>
    <row r="155" spans="2:11" ht="14.5" thickBot="1" x14ac:dyDescent="0.35">
      <c r="B155" s="14"/>
      <c r="C155" s="15"/>
      <c r="D155" s="56"/>
      <c r="E155" s="57">
        <f>SQRT(E152*E152+E153*E153+E154*E154)</f>
        <v>0.19714839436932854</v>
      </c>
      <c r="F155" s="56"/>
      <c r="G155" s="56"/>
      <c r="H155" s="56"/>
      <c r="I155" s="56"/>
      <c r="J155" s="56"/>
      <c r="K155" s="58">
        <f t="shared" ref="K155" si="17">(E150-E155)/E150*100</f>
        <v>26.877837787816766</v>
      </c>
    </row>
    <row r="156" spans="2:11" ht="14.5" thickBot="1" x14ac:dyDescent="0.35"/>
    <row r="157" spans="2:11" x14ac:dyDescent="0.3">
      <c r="B157" s="40" t="s">
        <v>22</v>
      </c>
      <c r="C157" s="43">
        <v>996</v>
      </c>
      <c r="D157" s="42" t="s">
        <v>28</v>
      </c>
      <c r="E157" s="42" t="s">
        <v>9</v>
      </c>
      <c r="F157" s="42" t="s">
        <v>13</v>
      </c>
      <c r="G157" s="42" t="s">
        <v>12</v>
      </c>
      <c r="H157" s="42" t="s">
        <v>11</v>
      </c>
      <c r="I157" s="42" t="s">
        <v>10</v>
      </c>
      <c r="J157" s="43"/>
      <c r="K157" s="44"/>
    </row>
    <row r="158" spans="2:11" x14ac:dyDescent="0.3">
      <c r="B158" s="45" t="s">
        <v>8</v>
      </c>
      <c r="C158" s="46">
        <v>11</v>
      </c>
      <c r="D158" s="47" t="s">
        <v>33</v>
      </c>
      <c r="E158" s="47">
        <v>1.06904073036406E-2</v>
      </c>
      <c r="F158" s="47">
        <v>-2.4655608616819601E-2</v>
      </c>
      <c r="G158" s="48">
        <v>3.24687088896548E-2</v>
      </c>
      <c r="H158" s="48">
        <v>1.7292647628532E-3</v>
      </c>
      <c r="I158" s="47">
        <v>1.0549618556975801E-2</v>
      </c>
      <c r="J158" s="47"/>
      <c r="K158" s="49"/>
    </row>
    <row r="159" spans="2:11" x14ac:dyDescent="0.3">
      <c r="B159" s="45" t="s">
        <v>6</v>
      </c>
      <c r="C159" s="46">
        <v>1E-4</v>
      </c>
      <c r="D159" s="47"/>
      <c r="E159" s="47">
        <v>1.03358119437053E-2</v>
      </c>
      <c r="F159" s="47">
        <v>-3.1326056301359803E-2</v>
      </c>
      <c r="G159" s="47">
        <v>3.0921454225218602E-2</v>
      </c>
      <c r="H159" s="47">
        <v>-9.20185458758207E-4</v>
      </c>
      <c r="I159" s="47">
        <v>1.02947689268449E-2</v>
      </c>
      <c r="J159" s="47"/>
      <c r="K159" s="49"/>
    </row>
    <row r="160" spans="2:11" x14ac:dyDescent="0.3">
      <c r="B160" s="45" t="s">
        <v>7</v>
      </c>
      <c r="C160" s="46">
        <v>0.01</v>
      </c>
      <c r="D160" s="47"/>
      <c r="E160" s="47">
        <v>1.04075654285865E-2</v>
      </c>
      <c r="F160" s="47">
        <v>-2.41952377244407E-2</v>
      </c>
      <c r="G160" s="47">
        <v>2.6063643951179799E-2</v>
      </c>
      <c r="H160" s="48">
        <v>-8.5636930962830103E-4</v>
      </c>
      <c r="I160" s="47">
        <v>1.0372273123854499E-2</v>
      </c>
      <c r="J160" s="47"/>
      <c r="K160" s="49"/>
    </row>
    <row r="161" spans="2:11" ht="14.5" x14ac:dyDescent="0.3">
      <c r="B161" s="50"/>
      <c r="C161" s="47"/>
      <c r="D161" s="46"/>
      <c r="E161" s="46">
        <f>SQRT(E158*E158+E159*E159+E160*E160)</f>
        <v>1.8150240632115108E-2</v>
      </c>
      <c r="F161" s="46"/>
      <c r="G161" s="46"/>
      <c r="H161" s="47"/>
      <c r="I161" s="47"/>
      <c r="J161" s="47"/>
      <c r="K161" s="123" t="s">
        <v>20</v>
      </c>
    </row>
    <row r="162" spans="2:11" x14ac:dyDescent="0.3">
      <c r="B162" s="50"/>
      <c r="C162" s="47"/>
      <c r="D162" s="53" t="s">
        <v>29</v>
      </c>
      <c r="E162" s="53"/>
      <c r="F162" s="53"/>
      <c r="G162" s="53"/>
      <c r="H162" s="53"/>
      <c r="I162" s="53"/>
      <c r="J162" s="47"/>
      <c r="K162" s="54" t="s">
        <v>1</v>
      </c>
    </row>
    <row r="163" spans="2:11" x14ac:dyDescent="0.3">
      <c r="B163" s="50"/>
      <c r="C163" s="47" t="s">
        <v>34</v>
      </c>
      <c r="E163" s="47">
        <v>8.59254325183147E-3</v>
      </c>
      <c r="F163" s="47">
        <v>-1.8785623936883399E-2</v>
      </c>
      <c r="G163" s="48">
        <v>2.37780022203113E-2</v>
      </c>
      <c r="H163" s="48">
        <v>1.74966474933825E-3</v>
      </c>
      <c r="I163" s="47">
        <v>8.4125188142147797E-3</v>
      </c>
      <c r="J163" s="47"/>
      <c r="K163" s="52">
        <f>(E158-E163)/E158*100</f>
        <v>19.623799095986787</v>
      </c>
    </row>
    <row r="164" spans="2:11" x14ac:dyDescent="0.3">
      <c r="B164" s="50"/>
      <c r="C164" s="47"/>
      <c r="D164" s="47"/>
      <c r="E164" s="47">
        <v>8.2815684573928992E-3</v>
      </c>
      <c r="F164" s="47">
        <v>-2.3147026251664999E-2</v>
      </c>
      <c r="G164" s="48">
        <v>2.02838977420997E-2</v>
      </c>
      <c r="H164" s="47">
        <v>-8.59100757979497E-4</v>
      </c>
      <c r="I164" s="47">
        <v>8.2368878833042405E-3</v>
      </c>
      <c r="J164" s="47"/>
      <c r="K164" s="52">
        <f t="shared" ref="K164:K166" si="18">(E159-E164)/E159*100</f>
        <v>19.875008344781978</v>
      </c>
    </row>
    <row r="165" spans="2:11" x14ac:dyDescent="0.3">
      <c r="B165" s="50"/>
      <c r="C165" s="47"/>
      <c r="D165" s="47"/>
      <c r="E165" s="47">
        <v>8.8073366203245997E-3</v>
      </c>
      <c r="F165" s="47">
        <v>-2.5681142598882399E-2</v>
      </c>
      <c r="G165" s="48">
        <v>2.38300787704359E-2</v>
      </c>
      <c r="H165" s="47">
        <v>-9.4359748049311503E-4</v>
      </c>
      <c r="I165" s="47">
        <v>8.7566433145651098E-3</v>
      </c>
      <c r="J165" s="47"/>
      <c r="K165" s="52">
        <f t="shared" si="18"/>
        <v>15.375630537633189</v>
      </c>
    </row>
    <row r="166" spans="2:11" x14ac:dyDescent="0.3">
      <c r="B166" s="50"/>
      <c r="C166" s="47"/>
      <c r="D166" s="53"/>
      <c r="E166" s="46">
        <f>SQRT(E163*E163+E164*E164+E165*E165)</f>
        <v>1.4831903249171708E-2</v>
      </c>
      <c r="F166" s="47"/>
      <c r="G166" s="47"/>
      <c r="H166" s="47"/>
      <c r="I166" s="47"/>
      <c r="J166" s="47"/>
      <c r="K166" s="52">
        <f t="shared" si="18"/>
        <v>18.282608204499066</v>
      </c>
    </row>
    <row r="167" spans="2:11" x14ac:dyDescent="0.3">
      <c r="B167" s="50"/>
      <c r="C167" s="47"/>
      <c r="D167" s="53" t="s">
        <v>32</v>
      </c>
      <c r="E167" s="53"/>
      <c r="F167" s="53"/>
      <c r="G167" s="53"/>
      <c r="H167" s="53"/>
      <c r="I167" s="53"/>
      <c r="J167" s="47"/>
      <c r="K167" s="54" t="s">
        <v>1</v>
      </c>
    </row>
    <row r="168" spans="2:11" x14ac:dyDescent="0.3">
      <c r="B168" s="50"/>
      <c r="C168" s="47" t="s">
        <v>38</v>
      </c>
      <c r="D168" s="47"/>
      <c r="E168" s="47">
        <v>1.06934155144628E-2</v>
      </c>
      <c r="F168" s="47">
        <v>-2.4666870187262799E-2</v>
      </c>
      <c r="G168" s="48">
        <v>3.2491711987490401E-2</v>
      </c>
      <c r="H168" s="48">
        <v>1.72990068500941E-3</v>
      </c>
      <c r="I168" s="47">
        <v>1.0552562673822799E-2</v>
      </c>
      <c r="J168" s="47"/>
      <c r="K168" s="52">
        <f>-(E163-E168)/E168*100</f>
        <v>19.646410071598815</v>
      </c>
    </row>
    <row r="169" spans="2:11" x14ac:dyDescent="0.3">
      <c r="B169" s="50"/>
      <c r="C169" s="47"/>
      <c r="D169" s="47"/>
      <c r="E169" s="47">
        <v>1.0338732701209699E-2</v>
      </c>
      <c r="F169" s="47">
        <v>-3.1341621526598598E-2</v>
      </c>
      <c r="G169" s="48">
        <v>3.0940430190503999E-2</v>
      </c>
      <c r="H169" s="47">
        <v>-9.2049376282375098E-4</v>
      </c>
      <c r="I169" s="47">
        <v>1.0297673771277899E-2</v>
      </c>
      <c r="J169" s="47"/>
      <c r="K169" s="52">
        <f t="shared" ref="K169:K171" si="19">-(E164-E169)/E169*100</f>
        <v>19.89764416267478</v>
      </c>
    </row>
    <row r="170" spans="2:11" x14ac:dyDescent="0.3">
      <c r="B170" s="50"/>
      <c r="C170" s="47"/>
      <c r="D170" s="47"/>
      <c r="E170" s="47">
        <v>1.04103257464915E-2</v>
      </c>
      <c r="F170" s="47">
        <v>-2.4209170566046601E-2</v>
      </c>
      <c r="G170" s="48">
        <v>2.6077696376213499E-2</v>
      </c>
      <c r="H170" s="48">
        <v>-8.5655810649619597E-4</v>
      </c>
      <c r="I170" s="47">
        <v>1.0375027246145399E-2</v>
      </c>
      <c r="J170" s="47"/>
      <c r="K170" s="52">
        <f t="shared" si="19"/>
        <v>15.39806885204473</v>
      </c>
    </row>
    <row r="171" spans="2:11" x14ac:dyDescent="0.3">
      <c r="B171" s="50"/>
      <c r="C171" s="47"/>
      <c r="D171" s="53"/>
      <c r="E171" s="46">
        <f>SQRT(E168*E168+E169*E169+E170*E170)</f>
        <v>1.8155258504909268E-2</v>
      </c>
      <c r="F171" s="47"/>
      <c r="G171" s="47"/>
      <c r="H171" s="47"/>
      <c r="I171" s="47"/>
      <c r="J171" s="47"/>
      <c r="K171" s="52">
        <f t="shared" si="19"/>
        <v>18.305193808388402</v>
      </c>
    </row>
    <row r="172" spans="2:11" x14ac:dyDescent="0.3">
      <c r="B172" s="50"/>
      <c r="C172" s="47"/>
      <c r="D172" s="53" t="s">
        <v>30</v>
      </c>
      <c r="E172" s="47"/>
      <c r="F172" s="47"/>
      <c r="G172" s="47"/>
      <c r="H172" s="47"/>
      <c r="I172" s="47"/>
      <c r="J172" s="47"/>
      <c r="K172" s="49"/>
    </row>
    <row r="173" spans="2:11" x14ac:dyDescent="0.3">
      <c r="B173" s="50"/>
      <c r="C173" s="47" t="s">
        <v>36</v>
      </c>
      <c r="D173" s="47"/>
      <c r="E173" s="47">
        <v>0.14916512767064899</v>
      </c>
      <c r="F173" s="47">
        <v>-0.37975488219263498</v>
      </c>
      <c r="G173" s="48">
        <v>0.40223193246040301</v>
      </c>
      <c r="H173" s="47">
        <v>-1.78955361412531E-3</v>
      </c>
      <c r="I173" s="47">
        <v>0.149154392529564</v>
      </c>
      <c r="J173" s="47"/>
      <c r="K173" s="52"/>
    </row>
    <row r="174" spans="2:11" x14ac:dyDescent="0.3">
      <c r="B174" s="50"/>
      <c r="C174" s="47"/>
      <c r="D174" s="47"/>
      <c r="E174" s="47">
        <v>0.14057324804874499</v>
      </c>
      <c r="F174" s="47">
        <v>-0.38027166041204402</v>
      </c>
      <c r="G174" s="48">
        <v>0.37037207675966199</v>
      </c>
      <c r="H174" s="47">
        <v>-1.7587590829466399E-3</v>
      </c>
      <c r="I174" s="47">
        <v>0.14056224540559301</v>
      </c>
      <c r="J174" s="47"/>
      <c r="K174" s="52"/>
    </row>
    <row r="175" spans="2:11" x14ac:dyDescent="0.3">
      <c r="B175" s="50"/>
      <c r="C175" s="47"/>
      <c r="D175" s="47"/>
      <c r="E175" s="47">
        <v>0.14146842804771001</v>
      </c>
      <c r="F175" s="47">
        <v>-0.30353670592563697</v>
      </c>
      <c r="G175" s="47">
        <v>0.39357010303774298</v>
      </c>
      <c r="H175" s="47">
        <v>1.92719618554377E-3</v>
      </c>
      <c r="I175" s="47">
        <v>0.14145530053395799</v>
      </c>
      <c r="J175" s="47"/>
      <c r="K175" s="52"/>
    </row>
    <row r="176" spans="2:11" x14ac:dyDescent="0.3">
      <c r="B176" s="50"/>
      <c r="C176" s="47"/>
      <c r="D176" s="46"/>
      <c r="E176" s="46">
        <f>SQRT(E173*E173+E174*E174+E175*E175)</f>
        <v>0.24904696246745334</v>
      </c>
      <c r="F176" s="47"/>
      <c r="G176" s="47"/>
      <c r="H176" s="47"/>
      <c r="I176" s="47"/>
      <c r="J176" s="47"/>
      <c r="K176" s="52"/>
    </row>
    <row r="177" spans="2:11" x14ac:dyDescent="0.3">
      <c r="B177" s="50"/>
      <c r="C177" s="47"/>
      <c r="D177" s="53" t="s">
        <v>31</v>
      </c>
      <c r="E177" s="47"/>
      <c r="F177" s="47"/>
      <c r="G177" s="47"/>
      <c r="H177" s="47"/>
      <c r="I177" s="47"/>
      <c r="J177" s="47"/>
      <c r="K177" s="52"/>
    </row>
    <row r="178" spans="2:11" x14ac:dyDescent="0.3">
      <c r="B178" s="11"/>
      <c r="C178" s="8" t="s">
        <v>37</v>
      </c>
      <c r="D178" s="47"/>
      <c r="E178">
        <v>8.4623741907888295E-2</v>
      </c>
      <c r="F178">
        <v>-0.28278416189250299</v>
      </c>
      <c r="G178">
        <v>0.19109791048081901</v>
      </c>
      <c r="H178">
        <v>-1.2921222361584399E-2</v>
      </c>
      <c r="I178">
        <v>8.3631451662489795E-2</v>
      </c>
      <c r="J178" s="47"/>
      <c r="K178" s="52">
        <f>(E173-E178)/E173*100</f>
        <v>43.268414521969007</v>
      </c>
    </row>
    <row r="179" spans="2:11" x14ac:dyDescent="0.3">
      <c r="B179" s="11"/>
      <c r="C179" s="8"/>
      <c r="D179" s="47"/>
      <c r="E179">
        <v>0.12093141706795001</v>
      </c>
      <c r="F179">
        <v>-0.30435899946241102</v>
      </c>
      <c r="G179">
        <v>0.184432614145385</v>
      </c>
      <c r="H179">
        <v>-8.0410198708336295E-2</v>
      </c>
      <c r="I179">
        <v>9.0325010809566994E-2</v>
      </c>
      <c r="J179" s="47"/>
      <c r="K179" s="52">
        <f>(E174-E179)/E174*100</f>
        <v>13.972666388119602</v>
      </c>
    </row>
    <row r="180" spans="2:11" x14ac:dyDescent="0.3">
      <c r="B180" s="11"/>
      <c r="C180" s="8"/>
      <c r="D180" s="47"/>
      <c r="E180">
        <v>0.10555243129998899</v>
      </c>
      <c r="F180">
        <v>-0.2215355270405</v>
      </c>
      <c r="G180">
        <v>0.282699919724272</v>
      </c>
      <c r="H180">
        <v>4.2926219922702999E-2</v>
      </c>
      <c r="I180">
        <v>9.6429535913467396E-2</v>
      </c>
      <c r="J180" s="47"/>
      <c r="K180" s="52">
        <f>(E175-E180)/E175*100</f>
        <v>25.387994511120461</v>
      </c>
    </row>
    <row r="181" spans="2:11" ht="14.5" thickBot="1" x14ac:dyDescent="0.35">
      <c r="B181" s="14"/>
      <c r="C181" s="15"/>
      <c r="D181" s="56"/>
      <c r="E181" s="57">
        <f>SQRT(E178*E178+E179*E179+E180*E180)</f>
        <v>0.18145771155256604</v>
      </c>
      <c r="F181" s="56"/>
      <c r="G181" s="56"/>
      <c r="H181" s="56"/>
      <c r="I181" s="56"/>
      <c r="J181" s="56"/>
      <c r="K181" s="58">
        <f t="shared" ref="K181" si="20">(E176-E181)/E176*100</f>
        <v>27.139158914142627</v>
      </c>
    </row>
    <row r="182" spans="2:11" ht="14.5" thickBot="1" x14ac:dyDescent="0.35"/>
    <row r="183" spans="2:11" x14ac:dyDescent="0.3">
      <c r="B183" s="40" t="s">
        <v>22</v>
      </c>
      <c r="C183" s="43">
        <v>996</v>
      </c>
      <c r="D183" s="42" t="s">
        <v>28</v>
      </c>
      <c r="E183" s="42" t="s">
        <v>9</v>
      </c>
      <c r="F183" s="42" t="s">
        <v>13</v>
      </c>
      <c r="G183" s="42" t="s">
        <v>12</v>
      </c>
      <c r="H183" s="42" t="s">
        <v>11</v>
      </c>
      <c r="I183" s="42" t="s">
        <v>10</v>
      </c>
      <c r="J183" s="43"/>
      <c r="K183" s="44"/>
    </row>
    <row r="184" spans="2:11" x14ac:dyDescent="0.3">
      <c r="B184" s="45" t="s">
        <v>8</v>
      </c>
      <c r="C184" s="46">
        <v>12</v>
      </c>
      <c r="D184" s="47" t="s">
        <v>33</v>
      </c>
      <c r="E184" s="47">
        <v>1.06821408186944E-2</v>
      </c>
      <c r="F184" s="47">
        <v>-2.4655608616819601E-2</v>
      </c>
      <c r="G184" s="48">
        <v>3.24687088896548E-2</v>
      </c>
      <c r="H184" s="48">
        <v>1.8030637900556901E-3</v>
      </c>
      <c r="I184" s="47">
        <v>1.05288695233347E-2</v>
      </c>
      <c r="J184" s="47"/>
      <c r="K184" s="49"/>
    </row>
    <row r="185" spans="2:11" x14ac:dyDescent="0.3">
      <c r="B185" s="45" t="s">
        <v>6</v>
      </c>
      <c r="C185" s="46">
        <v>1E-4</v>
      </c>
      <c r="D185" s="47"/>
      <c r="E185" s="47">
        <v>1.0323999685987101E-2</v>
      </c>
      <c r="F185" s="47">
        <v>-3.1326056301359803E-2</v>
      </c>
      <c r="G185" s="47">
        <v>3.0921454225218602E-2</v>
      </c>
      <c r="H185" s="47">
        <v>-8.5934856351085995E-4</v>
      </c>
      <c r="I185" s="47">
        <v>1.0288172314004701E-2</v>
      </c>
      <c r="J185" s="47"/>
      <c r="K185" s="49"/>
    </row>
    <row r="186" spans="2:11" x14ac:dyDescent="0.3">
      <c r="B186" s="45" t="s">
        <v>7</v>
      </c>
      <c r="C186" s="46">
        <v>0.01</v>
      </c>
      <c r="D186" s="47"/>
      <c r="E186" s="47">
        <v>1.0434799545903499E-2</v>
      </c>
      <c r="F186" s="47">
        <v>-2.41952377244407E-2</v>
      </c>
      <c r="G186" s="47">
        <v>2.6063643951179799E-2</v>
      </c>
      <c r="H186" s="48">
        <v>-8.5418735544103399E-4</v>
      </c>
      <c r="I186" s="47">
        <v>1.03997791094327E-2</v>
      </c>
      <c r="J186" s="47"/>
      <c r="K186" s="49"/>
    </row>
    <row r="187" spans="2:11" ht="14.5" x14ac:dyDescent="0.3">
      <c r="B187" s="50"/>
      <c r="C187" s="47"/>
      <c r="D187" s="46"/>
      <c r="E187" s="46">
        <f>SQRT(E184*E184+E185*E185+E186*E186)</f>
        <v>1.8154287194761094E-2</v>
      </c>
      <c r="F187" s="46"/>
      <c r="G187" s="46"/>
      <c r="H187" s="47"/>
      <c r="I187" s="47"/>
      <c r="J187" s="47"/>
      <c r="K187" s="123" t="s">
        <v>20</v>
      </c>
    </row>
    <row r="188" spans="2:11" x14ac:dyDescent="0.3">
      <c r="B188" s="50"/>
      <c r="C188" s="47"/>
      <c r="D188" s="53" t="s">
        <v>29</v>
      </c>
      <c r="E188" s="53"/>
      <c r="F188" s="53"/>
      <c r="G188" s="53"/>
      <c r="H188" s="53"/>
      <c r="I188" s="53"/>
      <c r="J188" s="47"/>
      <c r="K188" s="54" t="s">
        <v>1</v>
      </c>
    </row>
    <row r="189" spans="2:11" x14ac:dyDescent="0.3">
      <c r="B189" s="50"/>
      <c r="C189" s="47" t="s">
        <v>34</v>
      </c>
      <c r="E189" s="47">
        <v>8.1763948550408298E-3</v>
      </c>
      <c r="F189" s="47">
        <v>-1.7558384909658099E-2</v>
      </c>
      <c r="G189" s="48">
        <v>2.1550920449735899E-2</v>
      </c>
      <c r="H189" s="48">
        <v>1.74769781213321E-3</v>
      </c>
      <c r="I189" s="47">
        <v>7.9874266934353098E-3</v>
      </c>
      <c r="J189" s="47"/>
      <c r="K189" s="52">
        <f>(E184-E189)/E184*100</f>
        <v>23.457338806733961</v>
      </c>
    </row>
    <row r="190" spans="2:11" x14ac:dyDescent="0.3">
      <c r="B190" s="50"/>
      <c r="C190" s="47"/>
      <c r="D190" s="47"/>
      <c r="E190" s="47">
        <v>8.1684990044250099E-3</v>
      </c>
      <c r="F190" s="47">
        <v>-2.3894673377714101E-2</v>
      </c>
      <c r="G190" s="48">
        <v>1.97685864155475E-2</v>
      </c>
      <c r="H190" s="47">
        <v>-8.3982946959463797E-4</v>
      </c>
      <c r="I190" s="47">
        <v>8.12521153246442E-3</v>
      </c>
      <c r="J190" s="47"/>
      <c r="K190" s="52">
        <f t="shared" ref="K190:K192" si="21">(E185-E190)/E185*100</f>
        <v>20.878542688138396</v>
      </c>
    </row>
    <row r="191" spans="2:11" x14ac:dyDescent="0.3">
      <c r="B191" s="50"/>
      <c r="C191" s="47"/>
      <c r="D191" s="47"/>
      <c r="E191" s="47">
        <v>8.6872687345750897E-3</v>
      </c>
      <c r="F191" s="47">
        <v>-2.4706743706493398E-2</v>
      </c>
      <c r="G191" s="48">
        <v>2.4288022151211001E-2</v>
      </c>
      <c r="H191" s="47">
        <v>-9.2607766035742996E-4</v>
      </c>
      <c r="I191" s="47">
        <v>8.6377669703293601E-3</v>
      </c>
      <c r="J191" s="47"/>
      <c r="K191" s="52">
        <f t="shared" si="21"/>
        <v>16.747143092120602</v>
      </c>
    </row>
    <row r="192" spans="2:11" x14ac:dyDescent="0.3">
      <c r="B192" s="50"/>
      <c r="C192" s="47"/>
      <c r="D192" s="53"/>
      <c r="E192" s="46">
        <f>SQRT(E189*E189+E190*E190+E191*E191)</f>
        <v>1.4458438604412179E-2</v>
      </c>
      <c r="F192" s="47"/>
      <c r="G192" s="47"/>
      <c r="H192" s="47"/>
      <c r="I192" s="47"/>
      <c r="J192" s="47"/>
      <c r="K192" s="52">
        <f t="shared" si="21"/>
        <v>20.357993407835099</v>
      </c>
    </row>
    <row r="193" spans="2:11" x14ac:dyDescent="0.3">
      <c r="B193" s="50"/>
      <c r="C193" s="47"/>
      <c r="D193" s="53" t="s">
        <v>32</v>
      </c>
      <c r="E193" s="53"/>
      <c r="F193" s="53"/>
      <c r="G193" s="53"/>
      <c r="H193" s="53"/>
      <c r="I193" s="53"/>
      <c r="J193" s="47"/>
      <c r="K193" s="54" t="s">
        <v>1</v>
      </c>
    </row>
    <row r="194" spans="2:11" x14ac:dyDescent="0.3">
      <c r="B194" s="50"/>
      <c r="C194" s="47" t="s">
        <v>38</v>
      </c>
      <c r="D194" s="47"/>
      <c r="E194" s="47">
        <v>1.0685156284172E-2</v>
      </c>
      <c r="F194" s="47">
        <v>-2.4666870187262799E-2</v>
      </c>
      <c r="G194" s="48">
        <v>3.2491711987490401E-2</v>
      </c>
      <c r="H194" s="48">
        <v>1.8037128456475501E-3</v>
      </c>
      <c r="I194" s="47">
        <v>1.05318177342577E-2</v>
      </c>
      <c r="J194" s="47"/>
      <c r="K194" s="52">
        <f>-(E189-E194)/E194*100</f>
        <v>23.478939965037444</v>
      </c>
    </row>
    <row r="195" spans="2:11" x14ac:dyDescent="0.3">
      <c r="B195" s="50"/>
      <c r="C195" s="47"/>
      <c r="D195" s="47"/>
      <c r="E195" s="47">
        <v>1.0326927462537799E-2</v>
      </c>
      <c r="F195" s="47">
        <v>-3.1341621526598598E-2</v>
      </c>
      <c r="G195" s="48">
        <v>3.0940430190503999E-2</v>
      </c>
      <c r="H195" s="47">
        <v>-8.5964858595413002E-4</v>
      </c>
      <c r="I195" s="47">
        <v>1.02910852258245E-2</v>
      </c>
      <c r="J195" s="47"/>
      <c r="K195" s="52">
        <f t="shared" ref="K195:K197" si="22">-(E190-E195)/E195*100</f>
        <v>20.900974330871929</v>
      </c>
    </row>
    <row r="196" spans="2:11" x14ac:dyDescent="0.3">
      <c r="B196" s="50"/>
      <c r="C196" s="47"/>
      <c r="D196" s="47"/>
      <c r="E196" s="47">
        <v>1.04375671803511E-2</v>
      </c>
      <c r="F196" s="47">
        <v>-2.4209170566046601E-2</v>
      </c>
      <c r="G196" s="48">
        <v>2.6077696376213499E-2</v>
      </c>
      <c r="H196" s="48">
        <v>-8.5437613964561897E-4</v>
      </c>
      <c r="I196" s="47">
        <v>1.0402540557784201E-2</v>
      </c>
      <c r="J196" s="47"/>
      <c r="K196" s="52">
        <f t="shared" si="22"/>
        <v>16.769218492514018</v>
      </c>
    </row>
    <row r="197" spans="2:11" x14ac:dyDescent="0.3">
      <c r="B197" s="50"/>
      <c r="C197" s="47"/>
      <c r="D197" s="53"/>
      <c r="E197" s="46">
        <f>SQRT(E194*E194+E195*E195+E196*E196)</f>
        <v>1.8159317285571068E-2</v>
      </c>
      <c r="F197" s="47"/>
      <c r="G197" s="47"/>
      <c r="H197" s="47"/>
      <c r="I197" s="47"/>
      <c r="J197" s="47"/>
      <c r="K197" s="52">
        <f t="shared" si="22"/>
        <v>20.38005406788896</v>
      </c>
    </row>
    <row r="198" spans="2:11" x14ac:dyDescent="0.3">
      <c r="B198" s="50"/>
      <c r="C198" s="47"/>
      <c r="D198" s="53" t="s">
        <v>30</v>
      </c>
      <c r="E198" s="47"/>
      <c r="F198" s="47"/>
      <c r="G198" s="47"/>
      <c r="H198" s="47"/>
      <c r="I198" s="47"/>
      <c r="J198" s="47"/>
      <c r="K198" s="49"/>
    </row>
    <row r="199" spans="2:11" x14ac:dyDescent="0.3">
      <c r="B199" s="50"/>
      <c r="C199" s="47" t="s">
        <v>36</v>
      </c>
      <c r="D199" s="47"/>
      <c r="E199" s="47">
        <v>0.13563071814328301</v>
      </c>
      <c r="F199" s="47">
        <v>-0.387431687532379</v>
      </c>
      <c r="G199" s="48">
        <v>0.34547416558294602</v>
      </c>
      <c r="H199" s="47">
        <v>-1.3980875580535601E-3</v>
      </c>
      <c r="I199" s="47">
        <v>0.135623512177065</v>
      </c>
      <c r="J199" s="47"/>
      <c r="K199" s="52"/>
    </row>
    <row r="200" spans="2:11" x14ac:dyDescent="0.3">
      <c r="B200" s="50"/>
      <c r="C200" s="47"/>
      <c r="D200" s="47"/>
      <c r="E200" s="47">
        <v>0.13622655088546101</v>
      </c>
      <c r="F200" s="47">
        <v>-0.45371705615805602</v>
      </c>
      <c r="G200" s="48">
        <v>0.33841921830409299</v>
      </c>
      <c r="H200" s="47">
        <v>-9.1799318201267498E-4</v>
      </c>
      <c r="I200" s="47">
        <v>0.13622345779882</v>
      </c>
      <c r="J200" s="47"/>
      <c r="K200" s="52"/>
    </row>
    <row r="201" spans="2:11" x14ac:dyDescent="0.3">
      <c r="B201" s="50"/>
      <c r="C201" s="47"/>
      <c r="D201" s="47"/>
      <c r="E201" s="47">
        <v>0.136324127120733</v>
      </c>
      <c r="F201" s="47">
        <v>-0.27739879211072299</v>
      </c>
      <c r="G201" s="47">
        <v>0.37323245130646299</v>
      </c>
      <c r="H201" s="47">
        <v>1.779499337524E-3</v>
      </c>
      <c r="I201" s="47">
        <v>0.13631251232861</v>
      </c>
      <c r="J201" s="47"/>
      <c r="K201" s="52"/>
    </row>
    <row r="202" spans="2:11" x14ac:dyDescent="0.3">
      <c r="B202" s="50"/>
      <c r="C202" s="47"/>
      <c r="D202" s="46"/>
      <c r="E202" s="46">
        <f>SQRT(E199*E199+E200*E200+E201*E201)</f>
        <v>0.23566423679769816</v>
      </c>
      <c r="F202" s="47"/>
      <c r="G202" s="47"/>
      <c r="H202" s="47"/>
      <c r="I202" s="47"/>
      <c r="J202" s="47"/>
      <c r="K202" s="52"/>
    </row>
    <row r="203" spans="2:11" x14ac:dyDescent="0.3">
      <c r="B203" s="50"/>
      <c r="C203" s="47"/>
      <c r="D203" s="53" t="s">
        <v>31</v>
      </c>
      <c r="E203" s="47"/>
      <c r="F203" s="47"/>
      <c r="G203" s="47"/>
      <c r="H203" s="47"/>
      <c r="I203" s="47"/>
      <c r="J203" s="47"/>
      <c r="K203" s="52"/>
    </row>
    <row r="204" spans="2:11" x14ac:dyDescent="0.3">
      <c r="B204" s="11"/>
      <c r="C204" s="8" t="s">
        <v>37</v>
      </c>
      <c r="D204" s="47"/>
      <c r="E204">
        <v>7.2994363963581596E-2</v>
      </c>
      <c r="F204">
        <v>-0.22127021791709001</v>
      </c>
      <c r="G204">
        <v>0.155926523707513</v>
      </c>
      <c r="H204">
        <v>-1.2959555480199799E-2</v>
      </c>
      <c r="I204">
        <v>7.1834720659326404E-2</v>
      </c>
      <c r="J204" s="47"/>
      <c r="K204" s="52">
        <f>(E199-E204)/E199*100</f>
        <v>46.181539873239565</v>
      </c>
    </row>
    <row r="205" spans="2:11" x14ac:dyDescent="0.3">
      <c r="B205" s="11"/>
      <c r="C205" s="8"/>
      <c r="D205" s="47"/>
      <c r="E205">
        <v>0.11461912443174301</v>
      </c>
      <c r="F205">
        <v>-0.26090947474015802</v>
      </c>
      <c r="G205">
        <v>0.17141649728021799</v>
      </c>
      <c r="H205">
        <v>-7.9916809472300898E-2</v>
      </c>
      <c r="I205">
        <v>8.2163539658825002E-2</v>
      </c>
      <c r="J205" s="47"/>
      <c r="K205" s="52">
        <f>(E200-E205)/E200*100</f>
        <v>15.861391419860201</v>
      </c>
    </row>
    <row r="206" spans="2:11" x14ac:dyDescent="0.3">
      <c r="B206" s="11"/>
      <c r="C206" s="8"/>
      <c r="D206" s="47"/>
      <c r="E206">
        <v>9.8004535375815299E-2</v>
      </c>
      <c r="F206">
        <v>-0.193900354139381</v>
      </c>
      <c r="G206">
        <v>0.27857399544036399</v>
      </c>
      <c r="H206">
        <v>4.2291735298672098E-2</v>
      </c>
      <c r="I206">
        <v>8.8409830220719701E-2</v>
      </c>
      <c r="J206" s="47"/>
      <c r="K206" s="52">
        <f>(E201-E206)/E201*100</f>
        <v>28.109178143484936</v>
      </c>
    </row>
    <row r="207" spans="2:11" ht="14.5" thickBot="1" x14ac:dyDescent="0.35">
      <c r="B207" s="14"/>
      <c r="C207" s="15"/>
      <c r="D207" s="56"/>
      <c r="E207" s="57">
        <f>SQRT(E204*E204+E205*E205+E206*E206)</f>
        <v>0.16754285962158053</v>
      </c>
      <c r="F207" s="56"/>
      <c r="G207" s="56"/>
      <c r="H207" s="56"/>
      <c r="I207" s="56"/>
      <c r="J207" s="56"/>
      <c r="K207" s="58">
        <f t="shared" ref="K207" si="23">(E202-E207)/E202*100</f>
        <v>28.906115794988118</v>
      </c>
    </row>
    <row r="208" spans="2:11" ht="14.5" thickBot="1" x14ac:dyDescent="0.35"/>
    <row r="209" spans="2:11" x14ac:dyDescent="0.3">
      <c r="B209" s="40" t="s">
        <v>22</v>
      </c>
      <c r="C209" s="43">
        <v>996</v>
      </c>
      <c r="D209" s="42" t="s">
        <v>28</v>
      </c>
      <c r="E209" s="42" t="s">
        <v>9</v>
      </c>
      <c r="F209" s="42" t="s">
        <v>13</v>
      </c>
      <c r="G209" s="42" t="s">
        <v>12</v>
      </c>
      <c r="H209" s="42" t="s">
        <v>11</v>
      </c>
      <c r="I209" s="42" t="s">
        <v>10</v>
      </c>
      <c r="J209" s="43"/>
      <c r="K209" s="44"/>
    </row>
    <row r="210" spans="2:11" x14ac:dyDescent="0.3">
      <c r="B210" s="45" t="s">
        <v>8</v>
      </c>
      <c r="C210" s="46">
        <v>13</v>
      </c>
      <c r="D210" s="47" t="s">
        <v>33</v>
      </c>
      <c r="E210" s="47">
        <v>1.0700725073201901E-2</v>
      </c>
      <c r="F210" s="47">
        <v>-2.4655608616819601E-2</v>
      </c>
      <c r="G210" s="48">
        <v>3.24687088896548E-2</v>
      </c>
      <c r="H210" s="48">
        <v>1.77897053305964E-3</v>
      </c>
      <c r="I210" s="47">
        <v>1.05518141063401E-2</v>
      </c>
      <c r="J210" s="47"/>
      <c r="K210" s="49"/>
    </row>
    <row r="211" spans="2:11" x14ac:dyDescent="0.3">
      <c r="B211" s="45" t="s">
        <v>6</v>
      </c>
      <c r="C211" s="46">
        <v>1E-4</v>
      </c>
      <c r="D211" s="47"/>
      <c r="E211" s="47">
        <v>1.02835150494859E-2</v>
      </c>
      <c r="F211" s="47">
        <v>-3.1326056301359803E-2</v>
      </c>
      <c r="G211" s="47">
        <v>3.0921454225218602E-2</v>
      </c>
      <c r="H211" s="47">
        <v>-9.5060089855352001E-4</v>
      </c>
      <c r="I211" s="47">
        <v>1.02394843475964E-2</v>
      </c>
      <c r="J211" s="47"/>
      <c r="K211" s="49"/>
    </row>
    <row r="212" spans="2:11" x14ac:dyDescent="0.3">
      <c r="B212" s="45" t="s">
        <v>7</v>
      </c>
      <c r="C212" s="46">
        <v>0.01</v>
      </c>
      <c r="D212" s="47"/>
      <c r="E212" s="47">
        <v>1.0452221618436799E-2</v>
      </c>
      <c r="F212" s="47">
        <v>-2.41952377244407E-2</v>
      </c>
      <c r="G212" s="47">
        <v>2.6063643951179799E-2</v>
      </c>
      <c r="H212" s="48">
        <v>-8.2458217979928302E-4</v>
      </c>
      <c r="I212" s="47">
        <v>1.0419644955068001E-2</v>
      </c>
      <c r="J212" s="47"/>
      <c r="K212" s="49"/>
    </row>
    <row r="213" spans="2:11" ht="14.5" x14ac:dyDescent="0.3">
      <c r="B213" s="50"/>
      <c r="C213" s="47"/>
      <c r="D213" s="46"/>
      <c r="E213" s="46">
        <f>SQRT(E210*E210+E211*E211+E212*E212)</f>
        <v>1.8152276320786118E-2</v>
      </c>
      <c r="F213" s="46"/>
      <c r="G213" s="46"/>
      <c r="H213" s="47"/>
      <c r="I213" s="47"/>
      <c r="J213" s="47"/>
      <c r="K213" s="123" t="s">
        <v>20</v>
      </c>
    </row>
    <row r="214" spans="2:11" x14ac:dyDescent="0.3">
      <c r="B214" s="50"/>
      <c r="C214" s="47"/>
      <c r="D214" s="53" t="s">
        <v>29</v>
      </c>
      <c r="E214" s="53"/>
      <c r="F214" s="53"/>
      <c r="G214" s="53"/>
      <c r="H214" s="53"/>
      <c r="I214" s="53"/>
      <c r="J214" s="47"/>
      <c r="K214" s="54" t="s">
        <v>1</v>
      </c>
    </row>
    <row r="215" spans="2:11" x14ac:dyDescent="0.3">
      <c r="B215" s="50"/>
      <c r="C215" s="47" t="s">
        <v>34</v>
      </c>
      <c r="E215" s="47">
        <v>7.8487221699641008E-3</v>
      </c>
      <c r="F215" s="47">
        <v>-1.7481646210491201E-2</v>
      </c>
      <c r="G215" s="48">
        <v>2.0818817089428801E-2</v>
      </c>
      <c r="H215" s="48">
        <v>1.74038720320948E-3</v>
      </c>
      <c r="I215" s="47">
        <v>7.6533320902852902E-3</v>
      </c>
      <c r="J215" s="47"/>
      <c r="K215" s="52">
        <f>(E210-E215)/E210*100</f>
        <v>26.652426669480029</v>
      </c>
    </row>
    <row r="216" spans="2:11" x14ac:dyDescent="0.3">
      <c r="B216" s="50"/>
      <c r="C216" s="47"/>
      <c r="D216" s="47"/>
      <c r="E216" s="47">
        <v>7.84419116144436E-3</v>
      </c>
      <c r="F216" s="47">
        <v>-2.1632455466305801E-2</v>
      </c>
      <c r="G216" s="48">
        <v>1.7327775757635701E-2</v>
      </c>
      <c r="H216" s="47">
        <v>-8.8590492887182198E-4</v>
      </c>
      <c r="I216" s="47">
        <v>7.7940045826444303E-3</v>
      </c>
      <c r="J216" s="47"/>
      <c r="K216" s="52">
        <f t="shared" ref="K216:K218" si="24">(E211-E216)/E211*100</f>
        <v>23.720720748723835</v>
      </c>
    </row>
    <row r="217" spans="2:11" x14ac:dyDescent="0.3">
      <c r="B217" s="50"/>
      <c r="C217" s="47"/>
      <c r="D217" s="47"/>
      <c r="E217" s="47">
        <v>8.4647865628431802E-3</v>
      </c>
      <c r="F217" s="47">
        <v>-2.7109028645523399E-2</v>
      </c>
      <c r="G217" s="48">
        <v>2.5741019712136701E-2</v>
      </c>
      <c r="H217" s="47">
        <v>-9.0431072625808001E-4</v>
      </c>
      <c r="I217" s="47">
        <v>8.4163432478045301E-3</v>
      </c>
      <c r="J217" s="47"/>
      <c r="K217" s="52">
        <f t="shared" si="24"/>
        <v>19.014474894867885</v>
      </c>
    </row>
    <row r="218" spans="2:11" x14ac:dyDescent="0.3">
      <c r="B218" s="50"/>
      <c r="C218" s="47"/>
      <c r="D218" s="53"/>
      <c r="E218" s="46">
        <f>SQRT(E215*E215+E216*E216+E217*E217)</f>
        <v>1.3956589348155884E-2</v>
      </c>
      <c r="F218" s="47"/>
      <c r="G218" s="47"/>
      <c r="H218" s="47"/>
      <c r="I218" s="47"/>
      <c r="J218" s="47"/>
      <c r="K218" s="52">
        <f t="shared" si="24"/>
        <v>23.113833761035053</v>
      </c>
    </row>
    <row r="219" spans="2:11" x14ac:dyDescent="0.3">
      <c r="B219" s="50"/>
      <c r="C219" s="47"/>
      <c r="D219" s="53" t="s">
        <v>32</v>
      </c>
      <c r="E219" s="53"/>
      <c r="F219" s="53"/>
      <c r="G219" s="53"/>
      <c r="H219" s="53"/>
      <c r="I219" s="53"/>
      <c r="J219" s="47"/>
      <c r="K219" s="54" t="s">
        <v>1</v>
      </c>
    </row>
    <row r="220" spans="2:11" x14ac:dyDescent="0.3">
      <c r="B220" s="50"/>
      <c r="C220" s="47" t="s">
        <v>38</v>
      </c>
      <c r="D220" s="47"/>
      <c r="E220" s="47">
        <v>1.0703747984974201E-2</v>
      </c>
      <c r="F220" s="47">
        <v>-2.4666870187262799E-2</v>
      </c>
      <c r="G220" s="48">
        <v>3.2491711987490401E-2</v>
      </c>
      <c r="H220" s="48">
        <v>1.77961726855058E-3</v>
      </c>
      <c r="I220" s="47">
        <v>1.0554770641909499E-2</v>
      </c>
      <c r="J220" s="47"/>
      <c r="K220" s="52">
        <f>-(E215-E220)/E220*100</f>
        <v>26.673141212012396</v>
      </c>
    </row>
    <row r="221" spans="2:11" x14ac:dyDescent="0.3">
      <c r="B221" s="50"/>
      <c r="C221" s="47"/>
      <c r="D221" s="47"/>
      <c r="E221" s="47">
        <v>1.02864466286907E-2</v>
      </c>
      <c r="F221" s="47">
        <v>-3.1341621526598598E-2</v>
      </c>
      <c r="G221" s="48">
        <v>3.0940430190503999E-2</v>
      </c>
      <c r="H221" s="47">
        <v>-9.5091740087323805E-4</v>
      </c>
      <c r="I221" s="47">
        <v>1.02423991496924E-2</v>
      </c>
      <c r="J221" s="47"/>
      <c r="K221" s="52">
        <f t="shared" ref="K221:K223" si="25">-(E216-E221)/E221*100</f>
        <v>23.742459912584991</v>
      </c>
    </row>
    <row r="222" spans="2:11" x14ac:dyDescent="0.3">
      <c r="B222" s="50"/>
      <c r="C222" s="47"/>
      <c r="D222" s="47"/>
      <c r="E222" s="47">
        <v>1.04549958286589E-2</v>
      </c>
      <c r="F222" s="47">
        <v>-2.4209170566046601E-2</v>
      </c>
      <c r="G222" s="48">
        <v>2.6077696376213499E-2</v>
      </c>
      <c r="H222" s="48">
        <v>-8.2476610742101598E-4</v>
      </c>
      <c r="I222" s="47">
        <v>1.0422413283176101E-2</v>
      </c>
      <c r="J222" s="47"/>
      <c r="K222" s="52">
        <f t="shared" si="25"/>
        <v>19.035964226405731</v>
      </c>
    </row>
    <row r="223" spans="2:11" x14ac:dyDescent="0.3">
      <c r="B223" s="50"/>
      <c r="C223" s="47"/>
      <c r="D223" s="53"/>
      <c r="E223" s="46">
        <f>SQRT(E220*E220+E221*E221+E222*E222)</f>
        <v>1.8157316512855542E-2</v>
      </c>
      <c r="F223" s="47"/>
      <c r="G223" s="47"/>
      <c r="H223" s="47"/>
      <c r="I223" s="47"/>
      <c r="J223" s="47"/>
      <c r="K223" s="52">
        <f t="shared" si="25"/>
        <v>23.135176179395813</v>
      </c>
    </row>
    <row r="224" spans="2:11" x14ac:dyDescent="0.3">
      <c r="B224" s="50"/>
      <c r="C224" s="47"/>
      <c r="D224" s="53" t="s">
        <v>30</v>
      </c>
      <c r="E224" s="47"/>
      <c r="F224" s="47"/>
      <c r="G224" s="47"/>
      <c r="H224" s="47"/>
      <c r="I224" s="47"/>
      <c r="J224" s="47"/>
      <c r="K224" s="49"/>
    </row>
    <row r="225" spans="2:26" x14ac:dyDescent="0.3">
      <c r="B225" s="50"/>
      <c r="C225" s="47" t="s">
        <v>36</v>
      </c>
      <c r="D225" s="47"/>
      <c r="E225" s="47">
        <v>0.130095423169376</v>
      </c>
      <c r="F225" s="47">
        <v>-0.355781539408137</v>
      </c>
      <c r="G225" s="48">
        <v>0.34024987239299398</v>
      </c>
      <c r="H225" s="47">
        <v>-1.4757683922168501E-3</v>
      </c>
      <c r="I225" s="47">
        <v>0.130087052535106</v>
      </c>
      <c r="J225" s="47"/>
      <c r="K225" s="52"/>
    </row>
    <row r="226" spans="2:26" x14ac:dyDescent="0.3">
      <c r="B226" s="50"/>
      <c r="C226" s="47"/>
      <c r="D226" s="47"/>
      <c r="E226" s="47">
        <v>0.12108239898114</v>
      </c>
      <c r="F226" s="47">
        <v>-0.39013487928430601</v>
      </c>
      <c r="G226" s="48">
        <v>0.31386475719912099</v>
      </c>
      <c r="H226" s="47">
        <v>-6.37836193980132E-4</v>
      </c>
      <c r="I226" s="47">
        <v>0.121080718977125</v>
      </c>
      <c r="J226" s="47"/>
      <c r="K226" s="52"/>
    </row>
    <row r="227" spans="2:26" x14ac:dyDescent="0.3">
      <c r="B227" s="50"/>
      <c r="C227" s="47"/>
      <c r="D227" s="47"/>
      <c r="E227" s="47">
        <v>0.13003043853791699</v>
      </c>
      <c r="F227" s="47">
        <v>-0.31420607476213303</v>
      </c>
      <c r="G227" s="47">
        <v>0.35542247530566301</v>
      </c>
      <c r="H227" s="47">
        <v>1.93578479078124E-3</v>
      </c>
      <c r="I227" s="47">
        <v>0.1300160285642</v>
      </c>
      <c r="J227" s="47"/>
      <c r="K227" s="52"/>
    </row>
    <row r="228" spans="2:26" x14ac:dyDescent="0.3">
      <c r="B228" s="50"/>
      <c r="C228" s="47"/>
      <c r="D228" s="46"/>
      <c r="E228" s="46">
        <f>SQRT(E225*E225+E226*E226+E227*E227)</f>
        <v>0.22021280938903165</v>
      </c>
      <c r="F228" s="47"/>
      <c r="G228" s="47"/>
      <c r="H228" s="47"/>
      <c r="I228" s="47"/>
      <c r="J228" s="47"/>
      <c r="K228" s="52"/>
    </row>
    <row r="229" spans="2:26" x14ac:dyDescent="0.3">
      <c r="B229" s="50"/>
      <c r="C229" s="47"/>
      <c r="D229" s="53" t="s">
        <v>31</v>
      </c>
      <c r="E229" s="47"/>
      <c r="F229" s="47"/>
      <c r="G229" s="47"/>
      <c r="H229" s="47"/>
      <c r="I229" s="47"/>
      <c r="J229" s="47"/>
      <c r="K229" s="52"/>
    </row>
    <row r="230" spans="2:26" x14ac:dyDescent="0.3">
      <c r="B230" s="11"/>
      <c r="C230" s="8" t="s">
        <v>37</v>
      </c>
      <c r="D230" s="47"/>
      <c r="E230">
        <v>6.2928044116747503E-2</v>
      </c>
      <c r="F230">
        <v>-0.19658220892487899</v>
      </c>
      <c r="G230">
        <v>0.110910870795737</v>
      </c>
      <c r="H230">
        <v>-1.31122152897155E-2</v>
      </c>
      <c r="I230">
        <v>6.1546799645111297E-2</v>
      </c>
      <c r="J230" s="47"/>
      <c r="K230" s="52">
        <f>(E225-E230)/E225*100</f>
        <v>51.629317478125905</v>
      </c>
    </row>
    <row r="231" spans="2:26" x14ac:dyDescent="0.3">
      <c r="B231" s="11"/>
      <c r="C231" s="8"/>
      <c r="D231" s="47"/>
      <c r="E231">
        <v>0.10960033173754601</v>
      </c>
      <c r="F231">
        <v>-0.26548840555668102</v>
      </c>
      <c r="G231">
        <v>0.169577014588144</v>
      </c>
      <c r="H231">
        <v>-7.9530443238152601E-2</v>
      </c>
      <c r="I231">
        <v>7.5413137551245693E-2</v>
      </c>
      <c r="J231" s="47"/>
      <c r="K231" s="52">
        <f>(E226-E231)/E226*100</f>
        <v>9.482854106138463</v>
      </c>
    </row>
    <row r="232" spans="2:26" x14ac:dyDescent="0.3">
      <c r="B232" s="11"/>
      <c r="C232" s="8"/>
      <c r="D232" s="47"/>
      <c r="E232">
        <v>8.9996794486384105E-2</v>
      </c>
      <c r="F232">
        <v>-0.13300594577924801</v>
      </c>
      <c r="G232">
        <v>0.27550348981683498</v>
      </c>
      <c r="H232">
        <v>4.1744392090392997E-2</v>
      </c>
      <c r="I232">
        <v>7.9729723107684197E-2</v>
      </c>
      <c r="J232" s="47"/>
      <c r="K232" s="52">
        <f>(E227-E232)/E227*100</f>
        <v>30.787902049456701</v>
      </c>
    </row>
    <row r="233" spans="2:26" ht="14.5" thickBot="1" x14ac:dyDescent="0.35">
      <c r="B233" s="14"/>
      <c r="C233" s="15"/>
      <c r="D233" s="56"/>
      <c r="E233" s="57">
        <f>SQRT(E230*E230+E231*E231+E232*E232)</f>
        <v>0.15515023194041289</v>
      </c>
      <c r="F233" s="56"/>
      <c r="G233" s="56"/>
      <c r="H233" s="56"/>
      <c r="I233" s="56"/>
      <c r="J233" s="56"/>
      <c r="K233" s="58">
        <f t="shared" ref="K233" si="26">(E228-E233)/E228*100</f>
        <v>29.54531919788468</v>
      </c>
    </row>
    <row r="234" spans="2:26" ht="14.5" thickBot="1" x14ac:dyDescent="0.35"/>
    <row r="235" spans="2:26" x14ac:dyDescent="0.3">
      <c r="B235" s="21" t="s">
        <v>22</v>
      </c>
      <c r="C235" s="24">
        <v>996</v>
      </c>
      <c r="D235" s="23" t="s">
        <v>28</v>
      </c>
      <c r="E235" s="23" t="s">
        <v>9</v>
      </c>
      <c r="F235" s="23" t="s">
        <v>13</v>
      </c>
      <c r="G235" s="23" t="s">
        <v>12</v>
      </c>
      <c r="H235" s="23" t="s">
        <v>11</v>
      </c>
      <c r="I235" s="23" t="s">
        <v>10</v>
      </c>
      <c r="J235" s="24"/>
      <c r="K235" s="25"/>
    </row>
    <row r="236" spans="2:26" x14ac:dyDescent="0.3">
      <c r="B236" s="26" t="s">
        <v>8</v>
      </c>
      <c r="C236" s="27">
        <v>14</v>
      </c>
      <c r="D236" s="28" t="s">
        <v>33</v>
      </c>
      <c r="E236" s="28">
        <v>1.0728992392878599E-2</v>
      </c>
      <c r="F236" s="28">
        <v>-2.4655608616819601E-2</v>
      </c>
      <c r="G236" s="29">
        <v>3.24687088896548E-2</v>
      </c>
      <c r="H236" s="29">
        <v>1.7812539001073699E-3</v>
      </c>
      <c r="I236" s="28">
        <v>1.05800950992796E-2</v>
      </c>
      <c r="J236" s="28"/>
      <c r="K236" s="30"/>
      <c r="N236">
        <v>-2.4655608616819601E-2</v>
      </c>
      <c r="O236">
        <v>3.24687088896548E-2</v>
      </c>
      <c r="P236">
        <v>1.7812539001073699E-3</v>
      </c>
      <c r="Q236">
        <v>1.05800950992796E-2</v>
      </c>
      <c r="R236">
        <v>1.0728992392878599E-2</v>
      </c>
    </row>
    <row r="237" spans="2:26" x14ac:dyDescent="0.3">
      <c r="B237" s="26" t="s">
        <v>6</v>
      </c>
      <c r="C237" s="27">
        <v>1E-4</v>
      </c>
      <c r="D237" s="28"/>
      <c r="E237" s="28">
        <v>1.0302686955073E-2</v>
      </c>
      <c r="F237" s="28">
        <v>-3.1326056301359803E-2</v>
      </c>
      <c r="G237" s="28">
        <v>3.0921454225218602E-2</v>
      </c>
      <c r="H237" s="28">
        <v>-9.8628637780830402E-4</v>
      </c>
      <c r="I237" s="28">
        <v>1.02553692120362E-2</v>
      </c>
      <c r="J237" s="28"/>
      <c r="K237" s="30"/>
      <c r="N237">
        <v>-3.1326056301359803E-2</v>
      </c>
      <c r="O237">
        <v>3.0921454225218602E-2</v>
      </c>
      <c r="P237">
        <v>-9.8628637780830402E-4</v>
      </c>
      <c r="Q237">
        <v>1.02553692120362E-2</v>
      </c>
      <c r="R237">
        <v>1.0302686955073E-2</v>
      </c>
    </row>
    <row r="238" spans="2:26" x14ac:dyDescent="0.3">
      <c r="B238" s="26" t="s">
        <v>7</v>
      </c>
      <c r="C238" s="27">
        <v>0.01</v>
      </c>
      <c r="D238" s="28"/>
      <c r="E238" s="28">
        <v>1.04759608975886E-2</v>
      </c>
      <c r="F238" s="28">
        <v>-2.41952377244407E-2</v>
      </c>
      <c r="G238" s="28">
        <v>2.6063643951179799E-2</v>
      </c>
      <c r="H238" s="29">
        <v>-8.0695246874973499E-4</v>
      </c>
      <c r="I238" s="28">
        <v>1.04448352998496E-2</v>
      </c>
      <c r="J238" s="28"/>
      <c r="K238" s="30"/>
      <c r="N238">
        <v>-2.41952377244407E-2</v>
      </c>
      <c r="O238">
        <v>2.6063643951179799E-2</v>
      </c>
      <c r="P238">
        <v>-8.0695246874973499E-4</v>
      </c>
      <c r="Q238">
        <v>1.04448352998496E-2</v>
      </c>
      <c r="R238">
        <v>1.04759608975886E-2</v>
      </c>
    </row>
    <row r="239" spans="2:26" ht="14.5" x14ac:dyDescent="0.3">
      <c r="B239" s="31"/>
      <c r="C239" s="28"/>
      <c r="D239" s="27"/>
      <c r="E239" s="27">
        <f>SQRT(E236*E236+E237*E237+E238*E238)</f>
        <v>1.8193471163812681E-2</v>
      </c>
      <c r="F239" s="27"/>
      <c r="G239" s="27"/>
      <c r="H239" s="28"/>
      <c r="I239" s="28"/>
      <c r="J239" s="28"/>
      <c r="K239" s="125" t="s">
        <v>20</v>
      </c>
      <c r="R239">
        <f>SQRT(R236*R236+R237*R237+R238*R238)</f>
        <v>1.8193471163812681E-2</v>
      </c>
    </row>
    <row r="240" spans="2:26" x14ac:dyDescent="0.3">
      <c r="B240" s="31"/>
      <c r="C240" s="28"/>
      <c r="D240" s="34" t="s">
        <v>29</v>
      </c>
      <c r="E240" s="34"/>
      <c r="F240" s="34"/>
      <c r="G240" s="34"/>
      <c r="H240" s="34"/>
      <c r="I240" s="34"/>
      <c r="J240" s="28"/>
      <c r="K240" s="35" t="s">
        <v>1</v>
      </c>
      <c r="Z240" s="126"/>
    </row>
    <row r="241" spans="2:30" x14ac:dyDescent="0.3">
      <c r="B241" s="31"/>
      <c r="C241" s="28" t="s">
        <v>34</v>
      </c>
      <c r="D241" s="22"/>
      <c r="E241" s="28">
        <v>7.4636802893280896E-3</v>
      </c>
      <c r="F241" s="28">
        <v>-1.67524262860726E-2</v>
      </c>
      <c r="G241" s="29">
        <v>2.0046347484778598E-2</v>
      </c>
      <c r="H241" s="29">
        <v>1.7384908470180599E-3</v>
      </c>
      <c r="I241" s="28">
        <v>7.2583863934168697E-3</v>
      </c>
      <c r="J241" s="28"/>
      <c r="K241" s="33">
        <f>(E236-E241)/E236*100</f>
        <v>30.434471234389822</v>
      </c>
      <c r="M241">
        <f>(R236-R241)/R236*100</f>
        <v>30.434471234389822</v>
      </c>
      <c r="N241">
        <v>-1.67524262860726E-2</v>
      </c>
      <c r="O241">
        <v>2.0046347484778598E-2</v>
      </c>
      <c r="P241">
        <v>1.7384908470180599E-3</v>
      </c>
      <c r="Q241">
        <v>7.2583863934168697E-3</v>
      </c>
      <c r="R241">
        <v>7.4636802893280896E-3</v>
      </c>
      <c r="T241">
        <f>N241*100</f>
        <v>-1.6752426286072601</v>
      </c>
      <c r="U241">
        <f t="shared" ref="U241:X256" si="27">O241*100</f>
        <v>2.0046347484778599</v>
      </c>
      <c r="V241">
        <f t="shared" si="27"/>
        <v>0.17384908470180599</v>
      </c>
      <c r="W241">
        <f t="shared" si="27"/>
        <v>0.72583863934168702</v>
      </c>
      <c r="X241">
        <f t="shared" si="27"/>
        <v>0.74636802893280896</v>
      </c>
      <c r="Z241" s="79">
        <v>-1.6752426286072601</v>
      </c>
      <c r="AA241" s="79">
        <v>2.0046347484778599</v>
      </c>
      <c r="AB241" s="79">
        <v>0.17384908470180599</v>
      </c>
      <c r="AC241" s="79">
        <v>0.72583863934168702</v>
      </c>
      <c r="AD241" s="79">
        <v>0.74636802893280896</v>
      </c>
    </row>
    <row r="242" spans="2:30" x14ac:dyDescent="0.3">
      <c r="B242" s="31"/>
      <c r="C242" s="28"/>
      <c r="D242" s="28"/>
      <c r="E242" s="28">
        <v>7.6210985928802603E-3</v>
      </c>
      <c r="F242" s="28">
        <v>-2.20099582324766E-2</v>
      </c>
      <c r="G242" s="29">
        <v>1.8812514512769701E-2</v>
      </c>
      <c r="H242" s="28">
        <v>-9.27388724115115E-4</v>
      </c>
      <c r="I242" s="28">
        <v>7.5644625662888701E-3</v>
      </c>
      <c r="J242" s="28"/>
      <c r="K242" s="33">
        <f t="shared" ref="K242:K244" si="28">(E237-E242)/E237*100</f>
        <v>26.028048545844022</v>
      </c>
      <c r="M242">
        <f t="shared" ref="M242:M244" si="29">(R237-R242)/R237*100</f>
        <v>26.028048545844022</v>
      </c>
      <c r="N242">
        <v>-2.20099582324766E-2</v>
      </c>
      <c r="O242">
        <v>1.8812514512769701E-2</v>
      </c>
      <c r="P242">
        <v>-9.27388724115115E-4</v>
      </c>
      <c r="Q242">
        <v>7.5644625662888701E-3</v>
      </c>
      <c r="R242">
        <v>7.6210985928802603E-3</v>
      </c>
      <c r="T242">
        <f t="shared" ref="T242:T258" si="30">N242*100</f>
        <v>-2.2009958232476601</v>
      </c>
      <c r="U242">
        <f t="shared" si="27"/>
        <v>1.88125145127697</v>
      </c>
      <c r="V242">
        <f t="shared" si="27"/>
        <v>-9.2738872411511505E-2</v>
      </c>
      <c r="W242">
        <f t="shared" si="27"/>
        <v>0.75644625662888698</v>
      </c>
      <c r="X242">
        <f t="shared" si="27"/>
        <v>0.76210985928802599</v>
      </c>
      <c r="Z242" s="79">
        <v>-2.2009958232476601</v>
      </c>
      <c r="AA242" s="79">
        <v>1.88125145127697</v>
      </c>
      <c r="AB242" s="79">
        <v>-9.2738872411511505E-2</v>
      </c>
      <c r="AC242" s="79">
        <v>0.75644625662888698</v>
      </c>
      <c r="AD242" s="79">
        <v>0.76210985928802599</v>
      </c>
    </row>
    <row r="243" spans="2:30" x14ac:dyDescent="0.3">
      <c r="B243" s="31"/>
      <c r="C243" s="28"/>
      <c r="D243" s="28"/>
      <c r="E243" s="28">
        <v>8.1238219071469702E-3</v>
      </c>
      <c r="F243" s="28">
        <v>-2.4564158365736301E-2</v>
      </c>
      <c r="G243" s="29">
        <v>2.4608684920353299E-2</v>
      </c>
      <c r="H243" s="28">
        <v>-8.81566441189453E-4</v>
      </c>
      <c r="I243" s="28">
        <v>8.0758481281416796E-3</v>
      </c>
      <c r="J243" s="28"/>
      <c r="K243" s="33">
        <f t="shared" si="28"/>
        <v>22.452727854139422</v>
      </c>
      <c r="M243">
        <f t="shared" si="29"/>
        <v>22.452727854139422</v>
      </c>
      <c r="N243">
        <v>-2.4564158365736301E-2</v>
      </c>
      <c r="O243">
        <v>2.4608684920353299E-2</v>
      </c>
      <c r="P243">
        <v>-8.81566441189453E-4</v>
      </c>
      <c r="Q243">
        <v>8.0758481281416796E-3</v>
      </c>
      <c r="R243">
        <v>8.1238219071469702E-3</v>
      </c>
      <c r="T243">
        <f t="shared" si="30"/>
        <v>-2.4564158365736302</v>
      </c>
      <c r="U243">
        <f t="shared" si="27"/>
        <v>2.4608684920353299</v>
      </c>
      <c r="V243">
        <f t="shared" si="27"/>
        <v>-8.8156644118945304E-2</v>
      </c>
      <c r="W243">
        <f t="shared" si="27"/>
        <v>0.80758481281416794</v>
      </c>
      <c r="X243">
        <f t="shared" si="27"/>
        <v>0.81238219071469697</v>
      </c>
      <c r="Z243" s="79">
        <v>-2.4564158365736302</v>
      </c>
      <c r="AA243" s="79">
        <v>2.4608684920353299</v>
      </c>
      <c r="AB243" s="79">
        <v>-8.8156644118945304E-2</v>
      </c>
      <c r="AC243" s="79">
        <v>0.80758481281416794</v>
      </c>
      <c r="AD243" s="79">
        <v>0.81238219071469697</v>
      </c>
    </row>
    <row r="244" spans="2:30" x14ac:dyDescent="0.3">
      <c r="B244" s="31"/>
      <c r="C244" s="28"/>
      <c r="D244" s="34"/>
      <c r="E244" s="27">
        <f>SQRT(E241*E241+E242*E242+E243*E243)</f>
        <v>1.340836118258854E-2</v>
      </c>
      <c r="F244" s="28"/>
      <c r="G244" s="28"/>
      <c r="H244" s="28"/>
      <c r="I244" s="28"/>
      <c r="J244" s="28"/>
      <c r="K244" s="33">
        <f t="shared" si="28"/>
        <v>26.301248058379635</v>
      </c>
      <c r="M244">
        <f t="shared" si="29"/>
        <v>26.301248058379635</v>
      </c>
      <c r="R244">
        <f>SQRT(R241*R241+R242*R242+R243*R243)</f>
        <v>1.340836118258854E-2</v>
      </c>
      <c r="Z244" s="79"/>
      <c r="AA244" s="79"/>
      <c r="AB244" s="79"/>
      <c r="AC244" s="79"/>
      <c r="AD244" s="79"/>
    </row>
    <row r="245" spans="2:30" x14ac:dyDescent="0.3">
      <c r="B245" s="31"/>
      <c r="C245" s="28"/>
      <c r="D245" s="34" t="s">
        <v>32</v>
      </c>
      <c r="E245" s="34"/>
      <c r="F245" s="34"/>
      <c r="G245" s="34"/>
      <c r="H245" s="34"/>
      <c r="I245" s="34"/>
      <c r="J245" s="28"/>
      <c r="K245" s="35" t="s">
        <v>1</v>
      </c>
      <c r="Z245" s="79"/>
      <c r="AA245" s="79"/>
      <c r="AB245" s="79"/>
      <c r="AC245" s="79"/>
      <c r="AD245" s="79"/>
    </row>
    <row r="246" spans="2:30" x14ac:dyDescent="0.3">
      <c r="B246" s="31"/>
      <c r="C246" s="28" t="s">
        <v>38</v>
      </c>
      <c r="D246" s="28"/>
      <c r="E246" s="28">
        <v>1.0732023526206599E-2</v>
      </c>
      <c r="F246" s="28">
        <v>-2.4666870187262799E-2</v>
      </c>
      <c r="G246" s="29">
        <v>3.2491711987490401E-2</v>
      </c>
      <c r="H246" s="29">
        <v>1.7819039269429001E-3</v>
      </c>
      <c r="I246" s="28">
        <v>1.05830594518881E-2</v>
      </c>
      <c r="J246" s="28"/>
      <c r="K246" s="33">
        <f>-(E241-E246)/E246*100</f>
        <v>30.454119196603706</v>
      </c>
      <c r="M246">
        <f>(R246-R241)/R246*100</f>
        <v>30.454119196603706</v>
      </c>
      <c r="N246">
        <v>-2.4666870187262799E-2</v>
      </c>
      <c r="O246">
        <v>3.2491711987490401E-2</v>
      </c>
      <c r="P246">
        <v>1.7819039269429001E-3</v>
      </c>
      <c r="Q246">
        <v>1.05830594518881E-2</v>
      </c>
      <c r="R246">
        <v>1.0732023526206599E-2</v>
      </c>
      <c r="T246">
        <f t="shared" si="30"/>
        <v>-2.4666870187262799</v>
      </c>
      <c r="U246">
        <f t="shared" si="27"/>
        <v>3.2491711987490399</v>
      </c>
      <c r="V246">
        <f t="shared" si="27"/>
        <v>0.17819039269429002</v>
      </c>
      <c r="W246">
        <f t="shared" si="27"/>
        <v>1.0583059451888099</v>
      </c>
      <c r="X246">
        <f t="shared" si="27"/>
        <v>1.07320235262066</v>
      </c>
      <c r="Z246" s="79">
        <v>-2.4666870187262799</v>
      </c>
      <c r="AA246" s="79">
        <v>3.2491711987490399</v>
      </c>
      <c r="AB246" s="79">
        <v>0.17819039269429002</v>
      </c>
      <c r="AC246" s="79">
        <v>1.0583059451888099</v>
      </c>
      <c r="AD246" s="79">
        <v>1.07320235262066</v>
      </c>
    </row>
    <row r="247" spans="2:30" x14ac:dyDescent="0.3">
      <c r="B247" s="31"/>
      <c r="C247" s="28"/>
      <c r="D247" s="28"/>
      <c r="E247" s="28">
        <v>1.03056283797846E-2</v>
      </c>
      <c r="F247" s="28">
        <v>-3.1341621526598598E-2</v>
      </c>
      <c r="G247" s="29">
        <v>3.0940430190503999E-2</v>
      </c>
      <c r="H247" s="28">
        <v>-9.8660536167202305E-4</v>
      </c>
      <c r="I247" s="28">
        <v>1.02582935307263E-2</v>
      </c>
      <c r="J247" s="28"/>
      <c r="K247" s="33">
        <f t="shared" ref="K247:K249" si="31">-(E242-E247)/E247*100</f>
        <v>26.049161564667735</v>
      </c>
      <c r="M247">
        <f t="shared" ref="M247:M249" si="32">(R247-R242)/R247*100</f>
        <v>26.049161564667735</v>
      </c>
      <c r="N247">
        <v>-3.1341621526598598E-2</v>
      </c>
      <c r="O247">
        <v>3.0940430190503999E-2</v>
      </c>
      <c r="P247">
        <v>-9.8660536167202305E-4</v>
      </c>
      <c r="Q247">
        <v>1.02582935307263E-2</v>
      </c>
      <c r="R247">
        <v>1.03056283797846E-2</v>
      </c>
      <c r="T247">
        <f t="shared" si="30"/>
        <v>-3.1341621526598598</v>
      </c>
      <c r="U247">
        <f t="shared" si="27"/>
        <v>3.0940430190504</v>
      </c>
      <c r="V247">
        <f t="shared" si="27"/>
        <v>-9.8660536167202301E-2</v>
      </c>
      <c r="W247">
        <f t="shared" si="27"/>
        <v>1.0258293530726299</v>
      </c>
      <c r="X247">
        <f t="shared" si="27"/>
        <v>1.0305628379784599</v>
      </c>
      <c r="Z247" s="79">
        <v>-3.1341621526598598</v>
      </c>
      <c r="AA247" s="79">
        <v>3.0940430190504</v>
      </c>
      <c r="AB247" s="79">
        <v>-9.8660536167202301E-2</v>
      </c>
      <c r="AC247" s="79">
        <v>1.0258293530726299</v>
      </c>
      <c r="AD247" s="79">
        <v>1.0305628379784599</v>
      </c>
    </row>
    <row r="248" spans="2:30" x14ac:dyDescent="0.3">
      <c r="B248" s="31"/>
      <c r="C248" s="28"/>
      <c r="D248" s="28"/>
      <c r="E248" s="28">
        <v>1.04787434818509E-2</v>
      </c>
      <c r="F248" s="28">
        <v>-2.4209170566046601E-2</v>
      </c>
      <c r="G248" s="29">
        <v>2.6077696376213499E-2</v>
      </c>
      <c r="H248" s="29">
        <v>-8.0713682243451997E-4</v>
      </c>
      <c r="I248" s="28">
        <v>1.0447611933274601E-2</v>
      </c>
      <c r="J248" s="28"/>
      <c r="K248" s="33">
        <f t="shared" si="31"/>
        <v>22.473320191324799</v>
      </c>
      <c r="M248">
        <f t="shared" si="32"/>
        <v>22.473320191324799</v>
      </c>
      <c r="N248">
        <v>-2.4209170566046601E-2</v>
      </c>
      <c r="O248">
        <v>2.6077696376213499E-2</v>
      </c>
      <c r="P248">
        <v>-8.0713682243451997E-4</v>
      </c>
      <c r="Q248">
        <v>1.0447611933274601E-2</v>
      </c>
      <c r="R248">
        <v>1.04787434818509E-2</v>
      </c>
      <c r="T248">
        <f t="shared" si="30"/>
        <v>-2.4209170566046598</v>
      </c>
      <c r="U248">
        <f t="shared" si="27"/>
        <v>2.6077696376213497</v>
      </c>
      <c r="V248">
        <f t="shared" si="27"/>
        <v>-8.0713682243452003E-2</v>
      </c>
      <c r="W248">
        <f t="shared" si="27"/>
        <v>1.0447611933274601</v>
      </c>
      <c r="X248">
        <f t="shared" si="27"/>
        <v>1.0478743481850901</v>
      </c>
      <c r="Z248" s="79">
        <v>-2.4209170566046598</v>
      </c>
      <c r="AA248" s="79">
        <v>2.6077696376213497</v>
      </c>
      <c r="AB248" s="79">
        <v>-8.0713682243452003E-2</v>
      </c>
      <c r="AC248" s="79">
        <v>1.0447611933274601</v>
      </c>
      <c r="AD248" s="79">
        <v>1.0478743481850901</v>
      </c>
    </row>
    <row r="249" spans="2:30" x14ac:dyDescent="0.3">
      <c r="B249" s="31"/>
      <c r="C249" s="28"/>
      <c r="D249" s="34"/>
      <c r="E249" s="27">
        <f>SQRT(E246*E246+E247*E247+E248*E248)</f>
        <v>1.8198526594966593E-2</v>
      </c>
      <c r="F249" s="28"/>
      <c r="G249" s="28"/>
      <c r="H249" s="28"/>
      <c r="I249" s="28"/>
      <c r="J249" s="28"/>
      <c r="K249" s="33">
        <f t="shared" si="31"/>
        <v>26.321721087590312</v>
      </c>
      <c r="M249">
        <f t="shared" si="32"/>
        <v>26.321721087590312</v>
      </c>
      <c r="R249">
        <f>SQRT(R246*R246+R247*R247+R248*R248)</f>
        <v>1.8198526594966593E-2</v>
      </c>
      <c r="Z249" s="79"/>
      <c r="AA249" s="79"/>
      <c r="AB249" s="79"/>
      <c r="AC249" s="79"/>
      <c r="AD249" s="79"/>
    </row>
    <row r="250" spans="2:30" x14ac:dyDescent="0.3">
      <c r="B250" s="31"/>
      <c r="C250" s="28"/>
      <c r="D250" s="34" t="s">
        <v>30</v>
      </c>
      <c r="E250" s="28"/>
      <c r="F250" s="28"/>
      <c r="G250" s="28"/>
      <c r="H250" s="28"/>
      <c r="I250" s="28"/>
      <c r="J250" s="28"/>
      <c r="K250" s="30"/>
      <c r="Z250" s="79"/>
      <c r="AA250" s="79"/>
      <c r="AB250" s="79"/>
      <c r="AC250" s="79"/>
      <c r="AD250" s="79"/>
    </row>
    <row r="251" spans="2:30" x14ac:dyDescent="0.3">
      <c r="B251" s="31"/>
      <c r="C251" s="28" t="s">
        <v>36</v>
      </c>
      <c r="D251" s="28"/>
      <c r="E251" s="28">
        <v>0.11953250522404101</v>
      </c>
      <c r="F251" s="28">
        <v>-0.33566450094225903</v>
      </c>
      <c r="G251" s="29">
        <v>0.299290032391687</v>
      </c>
      <c r="H251" s="28">
        <v>-1.2364557166377899E-3</v>
      </c>
      <c r="I251" s="28">
        <v>0.11952611004461</v>
      </c>
      <c r="J251" s="28"/>
      <c r="K251" s="33"/>
      <c r="N251">
        <v>-0.33566450094225903</v>
      </c>
      <c r="O251">
        <v>0.299290032391687</v>
      </c>
      <c r="P251">
        <v>-1.2364557166377899E-3</v>
      </c>
      <c r="Q251">
        <v>0.11952611004461</v>
      </c>
      <c r="R251">
        <v>0.11953250522404101</v>
      </c>
      <c r="T251">
        <f t="shared" si="30"/>
        <v>-33.5664500942259</v>
      </c>
      <c r="U251">
        <f t="shared" si="27"/>
        <v>29.929003239168701</v>
      </c>
      <c r="V251">
        <f t="shared" si="27"/>
        <v>-0.12364557166377899</v>
      </c>
      <c r="W251">
        <f t="shared" si="27"/>
        <v>11.952611004461</v>
      </c>
      <c r="X251">
        <f t="shared" si="27"/>
        <v>11.953250522404101</v>
      </c>
      <c r="Z251" s="79">
        <v>-33.5664500942259</v>
      </c>
      <c r="AA251" s="79">
        <v>29.929003239168701</v>
      </c>
      <c r="AB251" s="79">
        <v>-0.12364557166377899</v>
      </c>
      <c r="AC251" s="79">
        <v>11.952611004461</v>
      </c>
      <c r="AD251" s="79">
        <v>11.953250522404101</v>
      </c>
    </row>
    <row r="252" spans="2:30" x14ac:dyDescent="0.3">
      <c r="B252" s="31"/>
      <c r="C252" s="28"/>
      <c r="D252" s="28"/>
      <c r="E252" s="28">
        <v>0.11882343839787</v>
      </c>
      <c r="F252" s="28">
        <v>-0.34152745599635198</v>
      </c>
      <c r="G252" s="29">
        <v>0.31242237131612599</v>
      </c>
      <c r="H252" s="28">
        <v>-3.6133888378598401E-4</v>
      </c>
      <c r="I252" s="28">
        <v>0.118822888985681</v>
      </c>
      <c r="J252" s="28"/>
      <c r="K252" s="33"/>
      <c r="N252">
        <v>-0.34152745599635198</v>
      </c>
      <c r="O252">
        <v>0.31242237131612599</v>
      </c>
      <c r="P252">
        <v>-3.6133888378598401E-4</v>
      </c>
      <c r="Q252">
        <v>0.118822888985681</v>
      </c>
      <c r="R252">
        <v>0.11882343839787</v>
      </c>
      <c r="T252">
        <f t="shared" si="30"/>
        <v>-34.152745599635196</v>
      </c>
      <c r="U252">
        <f t="shared" si="27"/>
        <v>31.242237131612598</v>
      </c>
      <c r="V252">
        <f t="shared" si="27"/>
        <v>-3.6133888378598399E-2</v>
      </c>
      <c r="W252">
        <f t="shared" si="27"/>
        <v>11.882288898568099</v>
      </c>
      <c r="X252">
        <f t="shared" si="27"/>
        <v>11.882343839787</v>
      </c>
      <c r="Z252" s="79">
        <v>-34.152745599635196</v>
      </c>
      <c r="AA252" s="79">
        <v>31.242237131612598</v>
      </c>
      <c r="AB252" s="79">
        <v>-3.6133888378598399E-2</v>
      </c>
      <c r="AC252" s="79">
        <v>11.882288898568099</v>
      </c>
      <c r="AD252" s="79">
        <v>11.882343839787</v>
      </c>
    </row>
    <row r="253" spans="2:30" x14ac:dyDescent="0.3">
      <c r="B253" s="31"/>
      <c r="C253" s="28"/>
      <c r="D253" s="28"/>
      <c r="E253" s="28">
        <v>0.11868971769151</v>
      </c>
      <c r="F253" s="28">
        <v>-0.222837749484844</v>
      </c>
      <c r="G253" s="28">
        <v>0.32303743372709798</v>
      </c>
      <c r="H253" s="28">
        <v>2.1627750736673002E-3</v>
      </c>
      <c r="I253" s="28">
        <v>0.118670010911228</v>
      </c>
      <c r="J253" s="28"/>
      <c r="K253" s="33"/>
      <c r="N253">
        <v>-0.222837749484844</v>
      </c>
      <c r="O253">
        <v>0.32303743372709798</v>
      </c>
      <c r="P253">
        <v>2.1627750736673002E-3</v>
      </c>
      <c r="Q253">
        <v>0.118670010911228</v>
      </c>
      <c r="R253">
        <v>0.11868971769151</v>
      </c>
      <c r="T253">
        <f t="shared" si="30"/>
        <v>-22.2837749484844</v>
      </c>
      <c r="U253">
        <f t="shared" si="27"/>
        <v>32.303743372709796</v>
      </c>
      <c r="V253">
        <f t="shared" si="27"/>
        <v>0.21627750736673002</v>
      </c>
      <c r="W253">
        <f t="shared" si="27"/>
        <v>11.8670010911228</v>
      </c>
      <c r="X253">
        <f t="shared" si="27"/>
        <v>11.868971769151001</v>
      </c>
      <c r="Z253" s="79">
        <v>-22.2837749484844</v>
      </c>
      <c r="AA253" s="79">
        <v>32.303743372709796</v>
      </c>
      <c r="AB253" s="79">
        <v>0.21627750736673002</v>
      </c>
      <c r="AC253" s="79">
        <v>11.8670010911228</v>
      </c>
      <c r="AD253" s="79">
        <v>11.868971769151001</v>
      </c>
    </row>
    <row r="254" spans="2:30" x14ac:dyDescent="0.3">
      <c r="B254" s="31"/>
      <c r="C254" s="28"/>
      <c r="D254" s="27"/>
      <c r="E254" s="27">
        <f>SQRT(E251*E251+E252*E252+E253*E253)</f>
        <v>0.20614140390401473</v>
      </c>
      <c r="F254" s="28"/>
      <c r="G254" s="28"/>
      <c r="H254" s="28"/>
      <c r="I254" s="28"/>
      <c r="J254" s="28"/>
      <c r="K254" s="33"/>
      <c r="R254">
        <f>SQRT(R251*R251+R252*R252+R253*R253)</f>
        <v>0.20614140390401473</v>
      </c>
      <c r="Z254" s="79"/>
      <c r="AA254" s="79"/>
      <c r="AB254" s="79"/>
      <c r="AC254" s="79"/>
      <c r="AD254" s="79"/>
    </row>
    <row r="255" spans="2:30" x14ac:dyDescent="0.3">
      <c r="B255" s="31"/>
      <c r="C255" s="28"/>
      <c r="D255" s="34" t="s">
        <v>31</v>
      </c>
      <c r="E255" s="28"/>
      <c r="F255" s="28"/>
      <c r="G255" s="28"/>
      <c r="H255" s="28"/>
      <c r="I255" s="28"/>
      <c r="J255" s="28"/>
      <c r="K255" s="33"/>
      <c r="Z255" s="79"/>
      <c r="AA255" s="79"/>
      <c r="AB255" s="79"/>
      <c r="AC255" s="79"/>
      <c r="AD255" s="79"/>
    </row>
    <row r="256" spans="2:30" x14ac:dyDescent="0.3">
      <c r="B256" s="31"/>
      <c r="C256" s="28" t="s">
        <v>37</v>
      </c>
      <c r="D256" s="28"/>
      <c r="E256" s="22">
        <v>5.46471806815748E-2</v>
      </c>
      <c r="F256" s="22">
        <v>-0.16000884251525699</v>
      </c>
      <c r="G256" s="22">
        <v>0.11573312853248</v>
      </c>
      <c r="H256" s="22">
        <v>-1.31735401130976E-2</v>
      </c>
      <c r="I256" s="22">
        <v>5.3035574827970798E-2</v>
      </c>
      <c r="J256" s="28"/>
      <c r="K256" s="33">
        <f>(E251-E256)/E251*100</f>
        <v>54.282577296318671</v>
      </c>
      <c r="M256">
        <f>(R251-R256)/R251*100</f>
        <v>54.282577296318671</v>
      </c>
      <c r="N256">
        <v>-0.16000884251525699</v>
      </c>
      <c r="O256">
        <v>0.11573312853248</v>
      </c>
      <c r="P256">
        <v>-1.31735401130976E-2</v>
      </c>
      <c r="Q256">
        <v>5.3035574827970798E-2</v>
      </c>
      <c r="R256">
        <v>5.46471806815748E-2</v>
      </c>
      <c r="T256">
        <f t="shared" si="30"/>
        <v>-16.000884251525697</v>
      </c>
      <c r="U256">
        <f t="shared" si="27"/>
        <v>11.573312853248</v>
      </c>
      <c r="V256">
        <f t="shared" si="27"/>
        <v>-1.3173540113097599</v>
      </c>
      <c r="W256">
        <f t="shared" si="27"/>
        <v>5.3035574827970802</v>
      </c>
      <c r="X256">
        <f t="shared" si="27"/>
        <v>5.4647180681574801</v>
      </c>
      <c r="Z256" s="79">
        <v>-16.000884251525697</v>
      </c>
      <c r="AA256" s="79">
        <v>11.573312853248</v>
      </c>
      <c r="AB256" s="79">
        <v>-1.3173540113097599</v>
      </c>
      <c r="AC256" s="79">
        <v>5.3035574827970802</v>
      </c>
      <c r="AD256" s="79">
        <v>5.4647180681574801</v>
      </c>
    </row>
    <row r="257" spans="2:30" x14ac:dyDescent="0.3">
      <c r="B257" s="31"/>
      <c r="C257" s="28"/>
      <c r="D257" s="28"/>
      <c r="E257" s="22">
        <v>0.105099969556166</v>
      </c>
      <c r="F257" s="22">
        <v>-0.228849685608568</v>
      </c>
      <c r="G257" s="22">
        <v>0.16021397667495299</v>
      </c>
      <c r="H257" s="22">
        <v>-7.9037416235032201E-2</v>
      </c>
      <c r="I257" s="22">
        <v>6.9275467776098304E-2</v>
      </c>
      <c r="J257" s="28"/>
      <c r="K257" s="33">
        <f>(E252-E257)/E252*100</f>
        <v>11.549462822100933</v>
      </c>
      <c r="M257">
        <f t="shared" ref="M257:M259" si="33">(R252-R257)/R252*100</f>
        <v>11.549462822100933</v>
      </c>
      <c r="N257">
        <v>-0.228849685608568</v>
      </c>
      <c r="O257">
        <v>0.16021397667495299</v>
      </c>
      <c r="P257">
        <v>-7.9037416235032201E-2</v>
      </c>
      <c r="Q257">
        <v>6.9275467776098304E-2</v>
      </c>
      <c r="R257">
        <v>0.105099969556166</v>
      </c>
      <c r="T257">
        <f t="shared" si="30"/>
        <v>-22.884968560856798</v>
      </c>
      <c r="U257">
        <f t="shared" ref="U257:U258" si="34">O257*100</f>
        <v>16.0213976674953</v>
      </c>
      <c r="V257">
        <f t="shared" ref="V257:V258" si="35">P257*100</f>
        <v>-7.9037416235032198</v>
      </c>
      <c r="W257">
        <f t="shared" ref="W257:W258" si="36">Q257*100</f>
        <v>6.9275467776098303</v>
      </c>
      <c r="X257">
        <f t="shared" ref="X257:X258" si="37">R257*100</f>
        <v>10.5099969556166</v>
      </c>
      <c r="Z257" s="79">
        <v>-22.884968560856798</v>
      </c>
      <c r="AA257" s="79">
        <v>16.0213976674953</v>
      </c>
      <c r="AB257" s="79">
        <v>-7.9037416235032198</v>
      </c>
      <c r="AC257" s="79">
        <v>6.9275467776098303</v>
      </c>
      <c r="AD257" s="79">
        <v>10.5099969556166</v>
      </c>
    </row>
    <row r="258" spans="2:30" x14ac:dyDescent="0.3">
      <c r="B258" s="31"/>
      <c r="C258" s="28"/>
      <c r="D258" s="28"/>
      <c r="E258" s="22">
        <v>8.3352732400382795E-2</v>
      </c>
      <c r="F258" s="22">
        <v>-0.12253126806664701</v>
      </c>
      <c r="G258" s="22">
        <v>0.245542488602182</v>
      </c>
      <c r="H258" s="22">
        <v>4.1586380892848898E-2</v>
      </c>
      <c r="I258" s="22">
        <v>7.2237462045982206E-2</v>
      </c>
      <c r="J258" s="28"/>
      <c r="K258" s="33">
        <f>(E253-E258)/E253*100</f>
        <v>29.772575062460444</v>
      </c>
      <c r="M258">
        <f t="shared" si="33"/>
        <v>29.772575062460444</v>
      </c>
      <c r="N258">
        <v>-0.12253126806664701</v>
      </c>
      <c r="O258">
        <v>0.245542488602182</v>
      </c>
      <c r="P258">
        <v>4.1586380892848898E-2</v>
      </c>
      <c r="Q258">
        <v>7.2237462045982206E-2</v>
      </c>
      <c r="R258">
        <v>8.3352732400382795E-2</v>
      </c>
      <c r="T258">
        <f t="shared" si="30"/>
        <v>-12.253126806664701</v>
      </c>
      <c r="U258">
        <f t="shared" si="34"/>
        <v>24.554248860218202</v>
      </c>
      <c r="V258">
        <f t="shared" si="35"/>
        <v>4.1586380892848895</v>
      </c>
      <c r="W258">
        <f t="shared" si="36"/>
        <v>7.2237462045982204</v>
      </c>
      <c r="X258">
        <f t="shared" si="37"/>
        <v>8.3352732400382799</v>
      </c>
      <c r="Z258" s="79">
        <v>-12.253126806664701</v>
      </c>
      <c r="AA258" s="79">
        <v>24.554248860218202</v>
      </c>
      <c r="AB258" s="79">
        <v>4.1586380892848895</v>
      </c>
      <c r="AC258" s="79">
        <v>7.2237462045982204</v>
      </c>
      <c r="AD258" s="79">
        <v>8.3352732400382799</v>
      </c>
    </row>
    <row r="259" spans="2:30" ht="14.5" thickBot="1" x14ac:dyDescent="0.35">
      <c r="B259" s="36"/>
      <c r="C259" s="37"/>
      <c r="D259" s="37"/>
      <c r="E259" s="38">
        <f>SQRT(E256*E256+E257*E257+E258*E258)</f>
        <v>0.14484473050740068</v>
      </c>
      <c r="F259" s="37"/>
      <c r="G259" s="37"/>
      <c r="H259" s="37"/>
      <c r="I259" s="37"/>
      <c r="J259" s="37"/>
      <c r="K259" s="39">
        <f t="shared" ref="K259" si="38">(E254-E259)/E254*100</f>
        <v>29.735255623443564</v>
      </c>
      <c r="M259">
        <f t="shared" si="33"/>
        <v>29.735255623443564</v>
      </c>
      <c r="R259">
        <f>SQRT(R256*R256+R257*R257+R258*R258)</f>
        <v>0.14484473050740068</v>
      </c>
    </row>
    <row r="260" spans="2:30" ht="14.5" thickBot="1" x14ac:dyDescent="0.35"/>
    <row r="261" spans="2:30" x14ac:dyDescent="0.3">
      <c r="B261" s="40" t="s">
        <v>22</v>
      </c>
      <c r="C261" s="43">
        <v>996</v>
      </c>
      <c r="D261" s="42" t="s">
        <v>28</v>
      </c>
      <c r="E261" s="42" t="s">
        <v>9</v>
      </c>
      <c r="F261" s="42" t="s">
        <v>13</v>
      </c>
      <c r="G261" s="42" t="s">
        <v>12</v>
      </c>
      <c r="H261" s="42" t="s">
        <v>11</v>
      </c>
      <c r="I261" s="42" t="s">
        <v>10</v>
      </c>
      <c r="J261" s="43"/>
      <c r="K261" s="44"/>
    </row>
    <row r="262" spans="2:30" x14ac:dyDescent="0.3">
      <c r="B262" s="45" t="s">
        <v>8</v>
      </c>
      <c r="C262" s="46">
        <v>15</v>
      </c>
      <c r="D262" s="47" t="s">
        <v>33</v>
      </c>
      <c r="E262" s="47">
        <v>1.0742951416039001E-2</v>
      </c>
      <c r="F262" s="47">
        <v>-2.4655608616819601E-2</v>
      </c>
      <c r="G262" s="48">
        <v>3.24687088896548E-2</v>
      </c>
      <c r="H262" s="48">
        <v>1.74913040936037E-3</v>
      </c>
      <c r="I262" s="47">
        <v>1.0599601310352501E-2</v>
      </c>
      <c r="J262" s="47"/>
      <c r="K262" s="49"/>
    </row>
    <row r="263" spans="2:30" x14ac:dyDescent="0.3">
      <c r="B263" s="45" t="s">
        <v>6</v>
      </c>
      <c r="C263" s="46">
        <v>1E-4</v>
      </c>
      <c r="D263" s="47"/>
      <c r="E263" s="47">
        <v>1.02832028514129E-2</v>
      </c>
      <c r="F263" s="47">
        <v>-3.1326056301359803E-2</v>
      </c>
      <c r="G263" s="47">
        <v>3.0921454225218602E-2</v>
      </c>
      <c r="H263" s="47">
        <v>-1.06420893284779E-3</v>
      </c>
      <c r="I263" s="47">
        <v>1.02279871055136E-2</v>
      </c>
      <c r="J263" s="47"/>
      <c r="K263" s="49"/>
    </row>
    <row r="264" spans="2:30" x14ac:dyDescent="0.3">
      <c r="B264" s="45" t="s">
        <v>7</v>
      </c>
      <c r="C264" s="46">
        <v>0.01</v>
      </c>
      <c r="D264" s="47"/>
      <c r="E264" s="47">
        <v>1.05006380555503E-2</v>
      </c>
      <c r="F264" s="47">
        <v>-2.41952377244407E-2</v>
      </c>
      <c r="G264" s="47">
        <v>2.6063643951179799E-2</v>
      </c>
      <c r="H264" s="48">
        <v>-8.3152642026992603E-4</v>
      </c>
      <c r="I264" s="47">
        <v>1.04676627470541E-2</v>
      </c>
      <c r="J264" s="47"/>
      <c r="K264" s="49"/>
    </row>
    <row r="265" spans="2:30" ht="14.5" x14ac:dyDescent="0.3">
      <c r="B265" s="50"/>
      <c r="C265" s="47"/>
      <c r="D265" s="46"/>
      <c r="E265" s="46">
        <f>SQRT(E262*E262+E263*E263+E264*E264)</f>
        <v>1.8204907733475387E-2</v>
      </c>
      <c r="F265" s="46"/>
      <c r="G265" s="46"/>
      <c r="H265" s="47"/>
      <c r="I265" s="47"/>
      <c r="J265" s="47"/>
      <c r="K265" s="123" t="s">
        <v>20</v>
      </c>
    </row>
    <row r="266" spans="2:30" x14ac:dyDescent="0.3">
      <c r="B266" s="50"/>
      <c r="C266" s="47"/>
      <c r="D266" s="53" t="s">
        <v>29</v>
      </c>
      <c r="E266" s="53"/>
      <c r="F266" s="53"/>
      <c r="G266" s="53"/>
      <c r="H266" s="53"/>
      <c r="I266" s="53"/>
      <c r="J266" s="47"/>
      <c r="K266" s="54" t="s">
        <v>1</v>
      </c>
    </row>
    <row r="267" spans="2:30" x14ac:dyDescent="0.3">
      <c r="B267" s="50"/>
      <c r="C267" s="47" t="s">
        <v>34</v>
      </c>
      <c r="E267" s="47">
        <v>7.1310043080350504E-3</v>
      </c>
      <c r="F267" s="47">
        <v>-1.47304803907312E-2</v>
      </c>
      <c r="G267" s="48">
        <v>1.9508729763370401E-2</v>
      </c>
      <c r="H267" s="48">
        <v>1.7220798579548799E-3</v>
      </c>
      <c r="I267" s="47">
        <v>6.91994677754393E-3</v>
      </c>
      <c r="J267" s="47"/>
      <c r="K267" s="52">
        <f>(E262-E267)/E262*100</f>
        <v>33.621553036267009</v>
      </c>
    </row>
    <row r="268" spans="2:30" x14ac:dyDescent="0.3">
      <c r="B268" s="50"/>
      <c r="C268" s="47"/>
      <c r="D268" s="47"/>
      <c r="E268" s="47">
        <v>7.2686612796046997E-3</v>
      </c>
      <c r="F268" s="47">
        <v>-2.16930879675209E-2</v>
      </c>
      <c r="G268" s="48">
        <v>1.5844057622090499E-2</v>
      </c>
      <c r="H268" s="47">
        <v>-9.9696627365581194E-4</v>
      </c>
      <c r="I268" s="47">
        <v>7.1999649337213803E-3</v>
      </c>
      <c r="J268" s="47"/>
      <c r="K268" s="52">
        <f t="shared" ref="K268:K270" si="39">(E263-E268)/E263*100</f>
        <v>29.315200870456486</v>
      </c>
    </row>
    <row r="269" spans="2:30" x14ac:dyDescent="0.3">
      <c r="B269" s="50"/>
      <c r="C269" s="47"/>
      <c r="D269" s="47"/>
      <c r="E269" s="47">
        <v>7.8102370903248E-3</v>
      </c>
      <c r="F269" s="47">
        <v>-2.2452952816574102E-2</v>
      </c>
      <c r="G269" s="48">
        <v>2.2927624534699601E-2</v>
      </c>
      <c r="H269" s="47">
        <v>-8.9391568174034897E-4</v>
      </c>
      <c r="I269" s="47">
        <v>7.7589121763958603E-3</v>
      </c>
      <c r="J269" s="47"/>
      <c r="K269" s="52">
        <f t="shared" si="39"/>
        <v>25.621309400369636</v>
      </c>
    </row>
    <row r="270" spans="2:30" x14ac:dyDescent="0.3">
      <c r="B270" s="50"/>
      <c r="C270" s="47"/>
      <c r="D270" s="53"/>
      <c r="E270" s="46">
        <f>SQRT(E267*E267+E268*E268+E269*E269)</f>
        <v>1.2832944426199479E-2</v>
      </c>
      <c r="F270" s="47"/>
      <c r="G270" s="47"/>
      <c r="H270" s="47"/>
      <c r="I270" s="47"/>
      <c r="J270" s="47"/>
      <c r="K270" s="52">
        <f t="shared" si="39"/>
        <v>29.508324820553099</v>
      </c>
    </row>
    <row r="271" spans="2:30" x14ac:dyDescent="0.3">
      <c r="B271" s="50"/>
      <c r="C271" s="47"/>
      <c r="D271" s="53" t="s">
        <v>32</v>
      </c>
      <c r="E271" s="53"/>
      <c r="F271" s="53"/>
      <c r="G271" s="53"/>
      <c r="H271" s="53"/>
      <c r="I271" s="53"/>
      <c r="J271" s="47"/>
      <c r="K271" s="54" t="s">
        <v>1</v>
      </c>
    </row>
    <row r="272" spans="2:30" x14ac:dyDescent="0.3">
      <c r="B272" s="50"/>
      <c r="C272" s="47" t="s">
        <v>38</v>
      </c>
      <c r="D272" s="47"/>
      <c r="E272" s="47">
        <v>1.07459911606119E-2</v>
      </c>
      <c r="F272" s="47">
        <v>-2.4666870187262799E-2</v>
      </c>
      <c r="G272" s="48">
        <v>3.2491711987490401E-2</v>
      </c>
      <c r="H272" s="48">
        <v>1.74977864652192E-3</v>
      </c>
      <c r="I272" s="47">
        <v>1.06025751924768E-2</v>
      </c>
      <c r="J272" s="47"/>
      <c r="K272" s="52">
        <f>-(E267-E272)/E272*100</f>
        <v>33.640329668491972</v>
      </c>
    </row>
    <row r="273" spans="2:11" x14ac:dyDescent="0.3">
      <c r="B273" s="50"/>
      <c r="C273" s="47"/>
      <c r="D273" s="47"/>
      <c r="E273" s="47">
        <v>1.0286153736288E-2</v>
      </c>
      <c r="F273" s="47">
        <v>-3.1341621526598598E-2</v>
      </c>
      <c r="G273" s="48">
        <v>3.0940430190503999E-2</v>
      </c>
      <c r="H273" s="47">
        <v>-1.06453886150561E-3</v>
      </c>
      <c r="I273" s="47">
        <v>1.0230919592045201E-2</v>
      </c>
      <c r="J273" s="47"/>
      <c r="K273" s="52">
        <f t="shared" ref="K273:K275" si="40">-(E268-E273)/E273*100</f>
        <v>29.335478878154834</v>
      </c>
    </row>
    <row r="274" spans="2:11" x14ac:dyDescent="0.3">
      <c r="B274" s="50"/>
      <c r="C274" s="47"/>
      <c r="D274" s="47"/>
      <c r="E274" s="47">
        <v>1.0503428191927599E-2</v>
      </c>
      <c r="F274" s="47">
        <v>-2.4209170566046601E-2</v>
      </c>
      <c r="G274" s="48">
        <v>2.6077696376213499E-2</v>
      </c>
      <c r="H274" s="48">
        <v>-8.3171433779884001E-4</v>
      </c>
      <c r="I274" s="47">
        <v>1.0470446745162299E-2</v>
      </c>
      <c r="J274" s="47"/>
      <c r="K274" s="52">
        <f t="shared" si="40"/>
        <v>25.64106739619212</v>
      </c>
    </row>
    <row r="275" spans="2:11" x14ac:dyDescent="0.3">
      <c r="B275" s="50"/>
      <c r="C275" s="47"/>
      <c r="D275" s="53"/>
      <c r="E275" s="46">
        <f>SQRT(E272*E272+E273*E273+E274*E274)</f>
        <v>1.8209977718094007E-2</v>
      </c>
      <c r="F275" s="47"/>
      <c r="G275" s="47"/>
      <c r="H275" s="47"/>
      <c r="I275" s="47"/>
      <c r="J275" s="47"/>
      <c r="K275" s="52">
        <f t="shared" si="40"/>
        <v>29.52795096806592</v>
      </c>
    </row>
    <row r="276" spans="2:11" x14ac:dyDescent="0.3">
      <c r="B276" s="50"/>
      <c r="C276" s="47"/>
      <c r="D276" s="53" t="s">
        <v>30</v>
      </c>
      <c r="E276" s="47"/>
      <c r="F276" s="47"/>
      <c r="G276" s="47"/>
      <c r="H276" s="47"/>
      <c r="I276" s="47"/>
      <c r="J276" s="47"/>
      <c r="K276" s="49"/>
    </row>
    <row r="277" spans="2:11" x14ac:dyDescent="0.3">
      <c r="B277" s="50"/>
      <c r="C277" s="47" t="s">
        <v>36</v>
      </c>
      <c r="D277" s="47"/>
      <c r="E277" s="47">
        <v>0.106263373443193</v>
      </c>
      <c r="F277" s="47">
        <v>-0.28199869689184098</v>
      </c>
      <c r="G277" s="48">
        <v>0.26033566055807</v>
      </c>
      <c r="H277" s="47">
        <v>-2.1548057328484999E-3</v>
      </c>
      <c r="I277" s="47">
        <v>0.106241523651448</v>
      </c>
      <c r="J277" s="47"/>
      <c r="K277" s="52"/>
    </row>
    <row r="278" spans="2:11" x14ac:dyDescent="0.3">
      <c r="B278" s="50"/>
      <c r="C278" s="47"/>
      <c r="D278" s="47"/>
      <c r="E278" s="47">
        <v>0.108763774910657</v>
      </c>
      <c r="F278" s="47">
        <v>-0.334739154026861</v>
      </c>
      <c r="G278" s="48">
        <v>0.28596782365119</v>
      </c>
      <c r="H278" s="47">
        <v>-4.2251970090234202E-4</v>
      </c>
      <c r="I278" s="47">
        <v>0.108762954216583</v>
      </c>
      <c r="J278" s="47"/>
      <c r="K278" s="52"/>
    </row>
    <row r="279" spans="2:11" x14ac:dyDescent="0.3">
      <c r="B279" s="50"/>
      <c r="C279" s="47"/>
      <c r="D279" s="47"/>
      <c r="E279" s="47">
        <v>0.107816399822336</v>
      </c>
      <c r="F279" s="47">
        <v>-0.22817363437833599</v>
      </c>
      <c r="G279" s="47">
        <v>0.29254573585701099</v>
      </c>
      <c r="H279" s="47">
        <v>2.9658378942811199E-3</v>
      </c>
      <c r="I279" s="47">
        <v>0.107775599632916</v>
      </c>
      <c r="J279" s="47"/>
      <c r="K279" s="52"/>
    </row>
    <row r="280" spans="2:11" x14ac:dyDescent="0.3">
      <c r="B280" s="50"/>
      <c r="C280" s="47"/>
      <c r="D280" s="46"/>
      <c r="E280" s="46">
        <f>SQRT(E277*E277+E278*E278+E279*E279)</f>
        <v>0.18640235872701122</v>
      </c>
      <c r="F280" s="47"/>
      <c r="G280" s="47"/>
      <c r="H280" s="47"/>
      <c r="I280" s="47"/>
      <c r="J280" s="47"/>
      <c r="K280" s="52"/>
    </row>
    <row r="281" spans="2:11" x14ac:dyDescent="0.3">
      <c r="B281" s="50"/>
      <c r="C281" s="47"/>
      <c r="D281" s="53" t="s">
        <v>31</v>
      </c>
      <c r="E281" s="47"/>
      <c r="F281" s="47"/>
      <c r="G281" s="47"/>
      <c r="H281" s="47"/>
      <c r="I281" s="47"/>
      <c r="J281" s="47"/>
      <c r="K281" s="52"/>
    </row>
    <row r="282" spans="2:11" x14ac:dyDescent="0.3">
      <c r="B282" s="11"/>
      <c r="C282" s="8" t="s">
        <v>37</v>
      </c>
      <c r="D282" s="47"/>
      <c r="E282">
        <v>5.07345589382961E-2</v>
      </c>
      <c r="F282">
        <v>-0.153552521094246</v>
      </c>
      <c r="G282">
        <v>0.111966090733482</v>
      </c>
      <c r="H282">
        <v>-1.34799921519682E-2</v>
      </c>
      <c r="I282">
        <v>4.8910993470244697E-2</v>
      </c>
      <c r="J282" s="47"/>
      <c r="K282" s="52">
        <f>(E277-E282)/E277*100</f>
        <v>52.255836329703833</v>
      </c>
    </row>
    <row r="283" spans="2:11" x14ac:dyDescent="0.3">
      <c r="B283" s="11"/>
      <c r="C283" s="8"/>
      <c r="D283" s="47"/>
      <c r="E283">
        <v>0.10169330144764099</v>
      </c>
      <c r="F283">
        <v>-0.22050756847954001</v>
      </c>
      <c r="G283">
        <v>0.15187418529242999</v>
      </c>
      <c r="H283">
        <v>-7.8708797075382794E-2</v>
      </c>
      <c r="I283">
        <v>6.4392956309420504E-2</v>
      </c>
      <c r="J283" s="47"/>
      <c r="K283" s="52">
        <f>(E278-E283)/E278*100</f>
        <v>6.5007613691451809</v>
      </c>
    </row>
    <row r="284" spans="2:11" x14ac:dyDescent="0.3">
      <c r="B284" s="11"/>
      <c r="C284" s="8"/>
      <c r="D284" s="47"/>
      <c r="E284">
        <v>7.9592202828863506E-2</v>
      </c>
      <c r="F284">
        <v>-0.131823316852759</v>
      </c>
      <c r="G284">
        <v>0.21915460324644101</v>
      </c>
      <c r="H284">
        <v>4.1537768973455999E-2</v>
      </c>
      <c r="I284">
        <v>6.7893537983071198E-2</v>
      </c>
      <c r="J284" s="47"/>
      <c r="K284" s="52">
        <f>(E279-E284)/E279*100</f>
        <v>26.178018409055959</v>
      </c>
    </row>
    <row r="285" spans="2:11" ht="14.5" thickBot="1" x14ac:dyDescent="0.35">
      <c r="B285" s="14"/>
      <c r="C285" s="15"/>
      <c r="D285" s="56"/>
      <c r="E285" s="57">
        <f>SQRT(E282*E282+E283*E283+E284*E284)</f>
        <v>0.13874596131468178</v>
      </c>
      <c r="F285" s="56"/>
      <c r="G285" s="56"/>
      <c r="H285" s="56"/>
      <c r="I285" s="56"/>
      <c r="J285" s="56"/>
      <c r="K285" s="58">
        <f t="shared" ref="K285" si="41">(E280-E285)/E280*100</f>
        <v>25.56641328885912</v>
      </c>
    </row>
    <row r="286" spans="2:11" ht="14.5" thickBot="1" x14ac:dyDescent="0.35"/>
    <row r="287" spans="2:11" x14ac:dyDescent="0.3">
      <c r="B287" s="40" t="s">
        <v>22</v>
      </c>
      <c r="C287" s="43">
        <v>996</v>
      </c>
      <c r="D287" s="42" t="s">
        <v>28</v>
      </c>
      <c r="E287" s="42" t="s">
        <v>9</v>
      </c>
      <c r="F287" s="42" t="s">
        <v>13</v>
      </c>
      <c r="G287" s="42" t="s">
        <v>12</v>
      </c>
      <c r="H287" s="42" t="s">
        <v>11</v>
      </c>
      <c r="I287" s="42" t="s">
        <v>10</v>
      </c>
      <c r="J287" s="43"/>
      <c r="K287" s="44"/>
    </row>
    <row r="288" spans="2:11" x14ac:dyDescent="0.3">
      <c r="B288" s="45" t="s">
        <v>8</v>
      </c>
      <c r="C288" s="46">
        <v>16</v>
      </c>
      <c r="D288" s="47" t="s">
        <v>33</v>
      </c>
      <c r="E288" s="47">
        <v>1.0726696711656001E-2</v>
      </c>
      <c r="F288" s="47">
        <v>-2.4655608616819601E-2</v>
      </c>
      <c r="G288" s="48">
        <v>3.24687088896548E-2</v>
      </c>
      <c r="H288" s="48">
        <v>1.83147558428605E-3</v>
      </c>
      <c r="I288" s="47">
        <v>1.0569187269039E-2</v>
      </c>
      <c r="J288" s="47"/>
      <c r="K288" s="49"/>
    </row>
    <row r="289" spans="2:11" x14ac:dyDescent="0.3">
      <c r="B289" s="45" t="s">
        <v>6</v>
      </c>
      <c r="C289" s="46">
        <v>1E-4</v>
      </c>
      <c r="D289" s="47"/>
      <c r="E289" s="47">
        <v>1.03022872143063E-2</v>
      </c>
      <c r="F289" s="47">
        <v>-3.1326056301359803E-2</v>
      </c>
      <c r="G289" s="47">
        <v>3.0921454225218602E-2</v>
      </c>
      <c r="H289" s="47">
        <v>-1.1014289572572401E-3</v>
      </c>
      <c r="I289" s="47">
        <v>1.0243240507679901E-2</v>
      </c>
      <c r="J289" s="47"/>
      <c r="K289" s="49"/>
    </row>
    <row r="290" spans="2:11" x14ac:dyDescent="0.3">
      <c r="B290" s="45" t="s">
        <v>7</v>
      </c>
      <c r="C290" s="46">
        <v>0.01</v>
      </c>
      <c r="D290" s="47"/>
      <c r="E290" s="47">
        <v>1.05088266350334E-2</v>
      </c>
      <c r="F290" s="47">
        <v>-2.41952377244407E-2</v>
      </c>
      <c r="G290" s="47">
        <v>2.6063643951179799E-2</v>
      </c>
      <c r="H290" s="48">
        <v>-8.8423113812194105E-4</v>
      </c>
      <c r="I290" s="47">
        <v>1.04715601769537E-2</v>
      </c>
      <c r="J290" s="47"/>
      <c r="K290" s="49"/>
    </row>
    <row r="291" spans="2:11" ht="14.5" x14ac:dyDescent="0.3">
      <c r="B291" s="50"/>
      <c r="C291" s="47"/>
      <c r="D291" s="46"/>
      <c r="E291" s="46">
        <f>SQRT(E288*E288+E289*E289+E290*E290)</f>
        <v>1.8210836922972488E-2</v>
      </c>
      <c r="F291" s="46"/>
      <c r="G291" s="46"/>
      <c r="H291" s="47"/>
      <c r="I291" s="47"/>
      <c r="J291" s="47"/>
      <c r="K291" s="123" t="s">
        <v>20</v>
      </c>
    </row>
    <row r="292" spans="2:11" x14ac:dyDescent="0.3">
      <c r="B292" s="50"/>
      <c r="C292" s="47"/>
      <c r="D292" s="53" t="s">
        <v>29</v>
      </c>
      <c r="E292" s="53"/>
      <c r="F292" s="53"/>
      <c r="G292" s="53"/>
      <c r="H292" s="53"/>
      <c r="I292" s="53"/>
      <c r="J292" s="47"/>
      <c r="K292" s="54" t="s">
        <v>1</v>
      </c>
    </row>
    <row r="293" spans="2:11" x14ac:dyDescent="0.3">
      <c r="B293" s="50"/>
      <c r="C293" s="47" t="s">
        <v>34</v>
      </c>
      <c r="E293" s="47">
        <v>7.0366316167721696E-3</v>
      </c>
      <c r="F293" s="47">
        <v>-1.60781463943039E-2</v>
      </c>
      <c r="G293" s="48">
        <v>1.84445847337803E-2</v>
      </c>
      <c r="H293" s="48">
        <v>1.74749988750316E-3</v>
      </c>
      <c r="I293" s="47">
        <v>6.8161887190228403E-3</v>
      </c>
      <c r="J293" s="47"/>
      <c r="K293" s="52">
        <f>(E288-E293)/E288*100</f>
        <v>34.400759097384366</v>
      </c>
    </row>
    <row r="294" spans="2:11" x14ac:dyDescent="0.3">
      <c r="B294" s="50"/>
      <c r="C294" s="47"/>
      <c r="D294" s="47"/>
      <c r="E294" s="47">
        <v>6.9689116617276097E-3</v>
      </c>
      <c r="F294" s="47">
        <v>-2.1063199729558502E-2</v>
      </c>
      <c r="G294" s="48">
        <v>1.4463129283220501E-2</v>
      </c>
      <c r="H294" s="47">
        <v>-1.05599508689705E-3</v>
      </c>
      <c r="I294" s="47">
        <v>6.88843989052764E-3</v>
      </c>
      <c r="J294" s="47"/>
      <c r="K294" s="52">
        <f t="shared" ref="K294:K296" si="42">(E289-E294)/E289*100</f>
        <v>32.355684550803332</v>
      </c>
    </row>
    <row r="295" spans="2:11" x14ac:dyDescent="0.3">
      <c r="B295" s="50"/>
      <c r="C295" s="47"/>
      <c r="D295" s="47"/>
      <c r="E295" s="47">
        <v>7.6815638366458001E-3</v>
      </c>
      <c r="F295" s="47">
        <v>-2.05840291421715E-2</v>
      </c>
      <c r="G295" s="48">
        <v>2.2131376322547299E-2</v>
      </c>
      <c r="H295" s="47">
        <v>-9.2412746700110604E-4</v>
      </c>
      <c r="I295" s="47">
        <v>7.6257728396011502E-3</v>
      </c>
      <c r="J295" s="47"/>
      <c r="K295" s="52">
        <f t="shared" si="42"/>
        <v>26.903696260078362</v>
      </c>
    </row>
    <row r="296" spans="2:11" x14ac:dyDescent="0.3">
      <c r="B296" s="50"/>
      <c r="C296" s="47"/>
      <c r="D296" s="53"/>
      <c r="E296" s="46">
        <f>SQRT(E293*E293+E294*E294+E295*E295)</f>
        <v>1.2533408843390745E-2</v>
      </c>
      <c r="F296" s="47"/>
      <c r="G296" s="47"/>
      <c r="H296" s="47"/>
      <c r="I296" s="47"/>
      <c r="J296" s="47"/>
      <c r="K296" s="52">
        <f t="shared" si="42"/>
        <v>31.176096428713922</v>
      </c>
    </row>
    <row r="297" spans="2:11" x14ac:dyDescent="0.3">
      <c r="B297" s="50"/>
      <c r="C297" s="47"/>
      <c r="D297" s="53" t="s">
        <v>32</v>
      </c>
      <c r="E297" s="53"/>
      <c r="F297" s="53"/>
      <c r="G297" s="53"/>
      <c r="H297" s="53"/>
      <c r="I297" s="53"/>
      <c r="J297" s="47"/>
      <c r="K297" s="54" t="s">
        <v>1</v>
      </c>
    </row>
    <row r="298" spans="2:11" x14ac:dyDescent="0.3">
      <c r="B298" s="50"/>
      <c r="C298" s="47" t="s">
        <v>38</v>
      </c>
      <c r="D298" s="47"/>
      <c r="E298" s="47">
        <v>1.07297443310396E-2</v>
      </c>
      <c r="F298" s="47">
        <v>-2.4666870187262799E-2</v>
      </c>
      <c r="G298" s="48">
        <v>3.2491711987490401E-2</v>
      </c>
      <c r="H298" s="48">
        <v>1.8321379700142E-3</v>
      </c>
      <c r="I298" s="47">
        <v>1.05721655240688E-2</v>
      </c>
      <c r="J298" s="47"/>
      <c r="K298" s="52">
        <f>-(E293-E298)/E298*100</f>
        <v>34.419391556085721</v>
      </c>
    </row>
    <row r="299" spans="2:11" x14ac:dyDescent="0.3">
      <c r="B299" s="50"/>
      <c r="C299" s="47"/>
      <c r="D299" s="47"/>
      <c r="E299" s="47">
        <v>1.03052460656402E-2</v>
      </c>
      <c r="F299" s="47">
        <v>-3.1341621526598598E-2</v>
      </c>
      <c r="G299" s="48">
        <v>3.0940430190503999E-2</v>
      </c>
      <c r="H299" s="47">
        <v>-1.1017652648354799E-3</v>
      </c>
      <c r="I299" s="47">
        <v>1.0246180252884299E-2</v>
      </c>
      <c r="J299" s="47"/>
      <c r="K299" s="52">
        <f t="shared" ref="K299:K301" si="43">-(E294-E299)/E299*100</f>
        <v>32.375106646280017</v>
      </c>
    </row>
    <row r="300" spans="2:11" x14ac:dyDescent="0.3">
      <c r="B300" s="50"/>
      <c r="C300" s="47"/>
      <c r="D300" s="47"/>
      <c r="E300" s="47">
        <v>1.0511623818584099E-2</v>
      </c>
      <c r="F300" s="47">
        <v>-2.4209170566046601E-2</v>
      </c>
      <c r="G300" s="48">
        <v>2.6077696376213499E-2</v>
      </c>
      <c r="H300" s="48">
        <v>-8.8442710610506302E-4</v>
      </c>
      <c r="I300" s="47">
        <v>1.0474350767346499E-2</v>
      </c>
      <c r="J300" s="47"/>
      <c r="K300" s="52">
        <f t="shared" si="43"/>
        <v>26.923147467804874</v>
      </c>
    </row>
    <row r="301" spans="2:11" x14ac:dyDescent="0.3">
      <c r="B301" s="50"/>
      <c r="C301" s="47"/>
      <c r="D301" s="53"/>
      <c r="E301" s="46">
        <f>SQRT(E298*E298+E299*E299+E300*E300)</f>
        <v>1.8215920102654541E-2</v>
      </c>
      <c r="F301" s="47"/>
      <c r="G301" s="47"/>
      <c r="H301" s="47"/>
      <c r="I301" s="47"/>
      <c r="J301" s="47"/>
      <c r="K301" s="52">
        <f t="shared" si="43"/>
        <v>31.19530184168794</v>
      </c>
    </row>
    <row r="302" spans="2:11" x14ac:dyDescent="0.3">
      <c r="B302" s="50"/>
      <c r="C302" s="47"/>
      <c r="D302" s="53" t="s">
        <v>30</v>
      </c>
      <c r="E302" s="47"/>
      <c r="F302" s="47"/>
      <c r="G302" s="47"/>
      <c r="H302" s="47"/>
      <c r="I302" s="47"/>
      <c r="J302" s="47"/>
      <c r="K302" s="49"/>
    </row>
    <row r="303" spans="2:11" x14ac:dyDescent="0.3">
      <c r="B303" s="50"/>
      <c r="C303" s="47" t="s">
        <v>36</v>
      </c>
      <c r="D303" s="47"/>
      <c r="E303" s="47">
        <v>0.104144818592498</v>
      </c>
      <c r="F303" s="47">
        <v>-0.28267737137542998</v>
      </c>
      <c r="G303" s="48">
        <v>0.22184401801824</v>
      </c>
      <c r="H303" s="47">
        <v>-2.2977520265359801E-3</v>
      </c>
      <c r="I303" s="47">
        <v>0.104119467801602</v>
      </c>
      <c r="J303" s="47"/>
      <c r="K303" s="52"/>
    </row>
    <row r="304" spans="2:11" x14ac:dyDescent="0.3">
      <c r="B304" s="50"/>
      <c r="C304" s="47"/>
      <c r="D304" s="47"/>
      <c r="E304" s="47">
        <v>0.101454268069609</v>
      </c>
      <c r="F304" s="47">
        <v>-0.32248872235985099</v>
      </c>
      <c r="G304" s="48">
        <v>0.3102492781717</v>
      </c>
      <c r="H304" s="47">
        <v>-7.0212195550881096E-4</v>
      </c>
      <c r="I304" s="47">
        <v>0.10145183849639999</v>
      </c>
      <c r="J304" s="47"/>
      <c r="K304" s="52"/>
    </row>
    <row r="305" spans="2:11" x14ac:dyDescent="0.3">
      <c r="B305" s="50"/>
      <c r="C305" s="47"/>
      <c r="D305" s="47"/>
      <c r="E305" s="47">
        <v>0.104983721905491</v>
      </c>
      <c r="F305" s="47">
        <v>-0.22836633127115999</v>
      </c>
      <c r="G305" s="47">
        <v>0.29639486093789302</v>
      </c>
      <c r="H305" s="47">
        <v>2.61847910991356E-3</v>
      </c>
      <c r="I305" s="47">
        <v>0.10495106208266999</v>
      </c>
      <c r="J305" s="47"/>
      <c r="K305" s="52"/>
    </row>
    <row r="306" spans="2:11" x14ac:dyDescent="0.3">
      <c r="B306" s="50"/>
      <c r="C306" s="47"/>
      <c r="D306" s="46"/>
      <c r="E306" s="46">
        <f>SQRT(E303*E303+E304*E304+E305*E305)</f>
        <v>0.17933402804357534</v>
      </c>
      <c r="F306" s="47"/>
      <c r="G306" s="47"/>
      <c r="H306" s="47"/>
      <c r="I306" s="47"/>
      <c r="J306" s="47"/>
      <c r="K306" s="52"/>
    </row>
    <row r="307" spans="2:11" x14ac:dyDescent="0.3">
      <c r="B307" s="50"/>
      <c r="C307" s="47"/>
      <c r="D307" s="53" t="s">
        <v>31</v>
      </c>
      <c r="E307" s="47"/>
      <c r="F307" s="47"/>
      <c r="G307" s="47"/>
      <c r="H307" s="47"/>
      <c r="I307" s="47"/>
      <c r="J307" s="47"/>
      <c r="K307" s="52"/>
    </row>
    <row r="308" spans="2:11" x14ac:dyDescent="0.3">
      <c r="B308" s="11"/>
      <c r="C308" s="8" t="s">
        <v>37</v>
      </c>
      <c r="D308" s="47"/>
      <c r="E308">
        <v>4.92040025775538E-2</v>
      </c>
      <c r="F308">
        <v>-0.14977041417331799</v>
      </c>
      <c r="G308">
        <v>9.8667652919402701E-2</v>
      </c>
      <c r="H308">
        <v>-1.3294470218717399E-2</v>
      </c>
      <c r="I308">
        <v>4.7373947811593202E-2</v>
      </c>
      <c r="J308" s="47"/>
      <c r="K308" s="52">
        <f>(E303-E308)/E303*100</f>
        <v>52.754248130114675</v>
      </c>
    </row>
    <row r="309" spans="2:11" x14ac:dyDescent="0.3">
      <c r="B309" s="11"/>
      <c r="C309" s="8"/>
      <c r="D309" s="47"/>
      <c r="E309">
        <v>9.9719937764550404E-2</v>
      </c>
      <c r="F309">
        <v>-0.209361746174789</v>
      </c>
      <c r="G309">
        <v>0.125919063966107</v>
      </c>
      <c r="H309">
        <v>-7.8630938044103496E-2</v>
      </c>
      <c r="I309">
        <v>6.1328961919065297E-2</v>
      </c>
      <c r="J309" s="47"/>
      <c r="K309" s="52">
        <f>(E304-E309)/E304*100</f>
        <v>1.7094700282778157</v>
      </c>
    </row>
    <row r="310" spans="2:11" x14ac:dyDescent="0.3">
      <c r="B310" s="11"/>
      <c r="C310" s="8"/>
      <c r="D310" s="47"/>
      <c r="E310">
        <v>7.7266487068621797E-2</v>
      </c>
      <c r="F310">
        <v>-0.120892740136939</v>
      </c>
      <c r="G310">
        <v>0.217936264932274</v>
      </c>
      <c r="H310">
        <v>4.1488244927640403E-2</v>
      </c>
      <c r="I310">
        <v>6.5183092568162404E-2</v>
      </c>
      <c r="J310" s="47"/>
      <c r="K310" s="52">
        <f>(E305-E310)/E305*100</f>
        <v>26.401459515619919</v>
      </c>
    </row>
    <row r="311" spans="2:11" ht="14.5" thickBot="1" x14ac:dyDescent="0.35">
      <c r="B311" s="14"/>
      <c r="C311" s="15"/>
      <c r="D311" s="56"/>
      <c r="E311" s="57">
        <f>SQRT(E308*E308+E309*E309+E310*E310)</f>
        <v>0.13540756951272417</v>
      </c>
      <c r="F311" s="56"/>
      <c r="G311" s="56"/>
      <c r="H311" s="56"/>
      <c r="I311" s="56"/>
      <c r="J311" s="56"/>
      <c r="K311" s="58">
        <f t="shared" ref="K311" si="44">(E306-E311)/E306*100</f>
        <v>24.494212844077605</v>
      </c>
    </row>
    <row r="312" spans="2:11" ht="14.5" thickBot="1" x14ac:dyDescent="0.35"/>
    <row r="313" spans="2:11" x14ac:dyDescent="0.3">
      <c r="B313" s="40" t="s">
        <v>22</v>
      </c>
      <c r="C313" s="43">
        <v>996</v>
      </c>
      <c r="D313" s="42" t="s">
        <v>28</v>
      </c>
      <c r="E313" s="42" t="s">
        <v>9</v>
      </c>
      <c r="F313" s="42" t="s">
        <v>13</v>
      </c>
      <c r="G313" s="42" t="s">
        <v>12</v>
      </c>
      <c r="H313" s="42" t="s">
        <v>11</v>
      </c>
      <c r="I313" s="42" t="s">
        <v>10</v>
      </c>
      <c r="J313" s="43"/>
      <c r="K313" s="44"/>
    </row>
    <row r="314" spans="2:11" x14ac:dyDescent="0.3">
      <c r="B314" s="45" t="s">
        <v>8</v>
      </c>
      <c r="C314" s="46">
        <v>17</v>
      </c>
      <c r="D314" s="47" t="s">
        <v>33</v>
      </c>
      <c r="E314" s="47">
        <v>1.0748220619365799E-2</v>
      </c>
      <c r="F314" s="47">
        <v>-2.4655608616819601E-2</v>
      </c>
      <c r="G314" s="48">
        <v>3.24687088896548E-2</v>
      </c>
      <c r="H314" s="48">
        <v>1.8113174339258E-3</v>
      </c>
      <c r="I314" s="47">
        <v>1.0594497422535799E-2</v>
      </c>
      <c r="J314" s="47"/>
      <c r="K314" s="49"/>
    </row>
    <row r="315" spans="2:11" x14ac:dyDescent="0.3">
      <c r="B315" s="45" t="s">
        <v>6</v>
      </c>
      <c r="C315" s="46">
        <v>1E-4</v>
      </c>
      <c r="D315" s="47"/>
      <c r="E315" s="47">
        <v>1.0330284721504801E-2</v>
      </c>
      <c r="F315" s="47">
        <v>-3.1326056301359803E-2</v>
      </c>
      <c r="G315" s="47">
        <v>3.0921454225218602E-2</v>
      </c>
      <c r="H315" s="47">
        <v>-1.1110110871431799E-3</v>
      </c>
      <c r="I315" s="47">
        <v>1.0270366925850399E-2</v>
      </c>
      <c r="J315" s="47"/>
      <c r="K315" s="49"/>
    </row>
    <row r="316" spans="2:11" x14ac:dyDescent="0.3">
      <c r="B316" s="45" t="s">
        <v>7</v>
      </c>
      <c r="C316" s="46">
        <v>0.01</v>
      </c>
      <c r="D316" s="47"/>
      <c r="E316" s="47">
        <v>1.05312874257941E-2</v>
      </c>
      <c r="F316" s="47">
        <v>-2.41952377244407E-2</v>
      </c>
      <c r="G316" s="47">
        <v>2.6063643951179799E-2</v>
      </c>
      <c r="H316" s="48">
        <v>-8.6231843689359795E-4</v>
      </c>
      <c r="I316" s="47">
        <v>1.04959240545119E-2</v>
      </c>
      <c r="J316" s="47"/>
      <c r="K316" s="49"/>
    </row>
    <row r="317" spans="2:11" ht="14.5" x14ac:dyDescent="0.3">
      <c r="B317" s="50"/>
      <c r="C317" s="47"/>
      <c r="D317" s="46"/>
      <c r="E317" s="46">
        <f>SQRT(E314*E314+E315*E315+E316*E316)</f>
        <v>1.8252316120279215E-2</v>
      </c>
      <c r="F317" s="46"/>
      <c r="G317" s="46"/>
      <c r="H317" s="47"/>
      <c r="I317" s="47"/>
      <c r="J317" s="47"/>
      <c r="K317" s="123" t="s">
        <v>20</v>
      </c>
    </row>
    <row r="318" spans="2:11" x14ac:dyDescent="0.3">
      <c r="B318" s="50"/>
      <c r="C318" s="47"/>
      <c r="D318" s="53" t="s">
        <v>29</v>
      </c>
      <c r="E318" s="53"/>
      <c r="F318" s="53"/>
      <c r="G318" s="53"/>
      <c r="H318" s="53"/>
      <c r="I318" s="53"/>
      <c r="J318" s="47"/>
      <c r="K318" s="54" t="s">
        <v>1</v>
      </c>
    </row>
    <row r="319" spans="2:11" x14ac:dyDescent="0.3">
      <c r="B319" s="50"/>
      <c r="C319" s="47" t="s">
        <v>34</v>
      </c>
      <c r="E319" s="47">
        <v>7.0045898558272496E-3</v>
      </c>
      <c r="F319" s="47">
        <v>-1.8027506290597201E-2</v>
      </c>
      <c r="G319" s="48">
        <v>1.69103083961561E-2</v>
      </c>
      <c r="H319" s="48">
        <v>1.73697638846436E-3</v>
      </c>
      <c r="I319" s="47">
        <v>6.7858081371547302E-3</v>
      </c>
      <c r="J319" s="47"/>
      <c r="K319" s="52">
        <f>(E314-E319)/E314*100</f>
        <v>34.830237451521931</v>
      </c>
    </row>
    <row r="320" spans="2:11" x14ac:dyDescent="0.3">
      <c r="B320" s="50"/>
      <c r="C320" s="47"/>
      <c r="D320" s="47"/>
      <c r="E320" s="47">
        <v>6.7875845269664697E-3</v>
      </c>
      <c r="F320" s="47">
        <v>-2.0682988543601399E-2</v>
      </c>
      <c r="G320" s="48">
        <v>1.42515643791755E-2</v>
      </c>
      <c r="H320" s="47">
        <v>-1.0940154133138901E-3</v>
      </c>
      <c r="I320" s="47">
        <v>6.6988382564550902E-3</v>
      </c>
      <c r="J320" s="47"/>
      <c r="K320" s="52">
        <f t="shared" ref="K320:K322" si="45">(E315-E320)/E315*100</f>
        <v>34.294313177674638</v>
      </c>
    </row>
    <row r="321" spans="2:11" x14ac:dyDescent="0.3">
      <c r="B321" s="50"/>
      <c r="C321" s="47"/>
      <c r="D321" s="47"/>
      <c r="E321" s="47">
        <v>7.5858766574558702E-3</v>
      </c>
      <c r="F321" s="47">
        <v>-2.0344050195997599E-2</v>
      </c>
      <c r="G321" s="48">
        <v>2.3062613601711999E-2</v>
      </c>
      <c r="H321" s="47">
        <v>-9.4619752578381695E-4</v>
      </c>
      <c r="I321" s="47">
        <v>7.5266350319604597E-3</v>
      </c>
      <c r="J321" s="47"/>
      <c r="K321" s="52">
        <f t="shared" si="45"/>
        <v>27.968192769329285</v>
      </c>
    </row>
    <row r="322" spans="2:11" x14ac:dyDescent="0.3">
      <c r="B322" s="50"/>
      <c r="C322" s="47"/>
      <c r="D322" s="53"/>
      <c r="E322" s="46">
        <f>SQRT(E319*E319+E320*E320+E321*E321)</f>
        <v>1.2356419684569091E-2</v>
      </c>
      <c r="F322" s="47"/>
      <c r="G322" s="47"/>
      <c r="H322" s="47"/>
      <c r="I322" s="47"/>
      <c r="J322" s="47"/>
      <c r="K322" s="52">
        <f t="shared" si="45"/>
        <v>32.302182346926891</v>
      </c>
    </row>
    <row r="323" spans="2:11" x14ac:dyDescent="0.3">
      <c r="B323" s="50"/>
      <c r="C323" s="47"/>
      <c r="D323" s="53" t="s">
        <v>32</v>
      </c>
      <c r="E323" s="53"/>
      <c r="F323" s="53"/>
      <c r="G323" s="53"/>
      <c r="H323" s="53"/>
      <c r="I323" s="53"/>
      <c r="J323" s="47"/>
      <c r="K323" s="54" t="s">
        <v>1</v>
      </c>
    </row>
    <row r="324" spans="2:11" x14ac:dyDescent="0.3">
      <c r="B324" s="50"/>
      <c r="C324" s="47" t="s">
        <v>38</v>
      </c>
      <c r="D324" s="47"/>
      <c r="E324" s="47">
        <v>1.07512783305556E-2</v>
      </c>
      <c r="F324" s="47">
        <v>-2.4666870187262799E-2</v>
      </c>
      <c r="G324" s="48">
        <v>3.2491711987490401E-2</v>
      </c>
      <c r="H324" s="48">
        <v>1.81198261184566E-3</v>
      </c>
      <c r="I324" s="47">
        <v>1.0597485775194201E-2</v>
      </c>
      <c r="J324" s="47"/>
      <c r="K324" s="52">
        <f>-(E319-E324)/E324*100</f>
        <v>34.848772020719608</v>
      </c>
    </row>
    <row r="325" spans="2:11" x14ac:dyDescent="0.3">
      <c r="B325" s="50"/>
      <c r="C325" s="47"/>
      <c r="D325" s="47"/>
      <c r="E325" s="47">
        <v>1.03332516722426E-2</v>
      </c>
      <c r="F325" s="47">
        <v>-3.1341621526598598E-2</v>
      </c>
      <c r="G325" s="48">
        <v>3.0940430190503999E-2</v>
      </c>
      <c r="H325" s="47">
        <v>-1.1113493302048901E-3</v>
      </c>
      <c r="I325" s="47">
        <v>1.02733145959888E-2</v>
      </c>
      <c r="J325" s="47"/>
      <c r="K325" s="52">
        <f t="shared" ref="K325:K327" si="46">-(E320-E325)/E325*100</f>
        <v>34.313179023797282</v>
      </c>
    </row>
    <row r="326" spans="2:11" x14ac:dyDescent="0.3">
      <c r="B326" s="50"/>
      <c r="C326" s="47"/>
      <c r="D326" s="47"/>
      <c r="E326" s="47">
        <v>1.0534093554896E-2</v>
      </c>
      <c r="F326" s="47">
        <v>-2.4209170566046601E-2</v>
      </c>
      <c r="G326" s="48">
        <v>2.6077696376213499E-2</v>
      </c>
      <c r="H326" s="48">
        <v>-8.6251474218695002E-4</v>
      </c>
      <c r="I326" s="47">
        <v>1.0498723510161199E-2</v>
      </c>
      <c r="J326" s="47"/>
      <c r="K326" s="52">
        <f t="shared" si="46"/>
        <v>27.987380993686617</v>
      </c>
    </row>
    <row r="327" spans="2:11" x14ac:dyDescent="0.3">
      <c r="B327" s="50"/>
      <c r="C327" s="47"/>
      <c r="D327" s="53"/>
      <c r="E327" s="46">
        <f>SQRT(E324*E324+E325*E325+E326*E326)</f>
        <v>1.8257415011065516E-2</v>
      </c>
      <c r="F327" s="47"/>
      <c r="G327" s="47"/>
      <c r="H327" s="47"/>
      <c r="I327" s="47"/>
      <c r="J327" s="47"/>
      <c r="K327" s="52">
        <f t="shared" si="46"/>
        <v>32.321088844833341</v>
      </c>
    </row>
    <row r="328" spans="2:11" x14ac:dyDescent="0.3">
      <c r="B328" s="50"/>
      <c r="C328" s="47"/>
      <c r="D328" s="53" t="s">
        <v>30</v>
      </c>
      <c r="E328" s="47"/>
      <c r="F328" s="47"/>
      <c r="G328" s="47"/>
      <c r="H328" s="47"/>
      <c r="I328" s="47"/>
      <c r="J328" s="47"/>
      <c r="K328" s="49"/>
    </row>
    <row r="329" spans="2:11" x14ac:dyDescent="0.3">
      <c r="B329" s="50"/>
      <c r="C329" s="47" t="s">
        <v>36</v>
      </c>
      <c r="D329" s="47"/>
      <c r="E329" s="47">
        <v>0.10135146071888899</v>
      </c>
      <c r="F329" s="47">
        <v>-0.24611511973936201</v>
      </c>
      <c r="G329" s="48">
        <v>0.28855886581594797</v>
      </c>
      <c r="H329" s="47">
        <v>-2.0776862985381599E-3</v>
      </c>
      <c r="I329" s="47">
        <v>0.1013301623876</v>
      </c>
      <c r="J329" s="47"/>
      <c r="K329" s="52"/>
    </row>
    <row r="330" spans="2:11" x14ac:dyDescent="0.3">
      <c r="B330" s="50"/>
      <c r="C330" s="47"/>
      <c r="D330" s="47"/>
      <c r="E330" s="47">
        <v>9.9010128809266004E-2</v>
      </c>
      <c r="F330" s="47">
        <v>-0.31835439187863301</v>
      </c>
      <c r="G330" s="48">
        <v>0.31534027194259401</v>
      </c>
      <c r="H330" s="47">
        <v>-9.805199561764E-4</v>
      </c>
      <c r="I330" s="47">
        <v>9.9005273533499097E-2</v>
      </c>
      <c r="J330" s="47"/>
      <c r="K330" s="52"/>
    </row>
    <row r="331" spans="2:11" x14ac:dyDescent="0.3">
      <c r="B331" s="50"/>
      <c r="C331" s="47"/>
      <c r="D331" s="47"/>
      <c r="E331" s="47">
        <v>0.102660077160658</v>
      </c>
      <c r="F331" s="47">
        <v>-0.22330268842353901</v>
      </c>
      <c r="G331" s="47">
        <v>0.30854988055386701</v>
      </c>
      <c r="H331" s="47">
        <v>3.58878402651262E-3</v>
      </c>
      <c r="I331" s="47">
        <v>0.102597329750064</v>
      </c>
      <c r="J331" s="47"/>
      <c r="K331" s="52"/>
    </row>
    <row r="332" spans="2:11" x14ac:dyDescent="0.3">
      <c r="B332" s="50"/>
      <c r="C332" s="47"/>
      <c r="D332" s="46"/>
      <c r="E332" s="46">
        <f>SQRT(E329*E329+E330*E330+E331*E331)</f>
        <v>0.17496918482782103</v>
      </c>
      <c r="F332" s="47"/>
      <c r="G332" s="47"/>
      <c r="H332" s="47"/>
      <c r="I332" s="47"/>
      <c r="J332" s="47"/>
      <c r="K332" s="52"/>
    </row>
    <row r="333" spans="2:11" x14ac:dyDescent="0.3">
      <c r="B333" s="50"/>
      <c r="C333" s="47"/>
      <c r="D333" s="53" t="s">
        <v>31</v>
      </c>
      <c r="E333" s="47"/>
      <c r="F333" s="47"/>
      <c r="G333" s="47"/>
      <c r="H333" s="47"/>
      <c r="I333" s="47"/>
      <c r="J333" s="47"/>
      <c r="K333" s="52"/>
    </row>
    <row r="334" spans="2:11" x14ac:dyDescent="0.3">
      <c r="B334" s="11"/>
      <c r="C334" s="8" t="s">
        <v>37</v>
      </c>
      <c r="D334" s="47"/>
      <c r="E334">
        <v>4.8160945084525203E-2</v>
      </c>
      <c r="F334">
        <v>-0.14878344790515699</v>
      </c>
      <c r="G334">
        <v>9.9254028926326898E-2</v>
      </c>
      <c r="H334">
        <v>-1.30655761861056E-2</v>
      </c>
      <c r="I334">
        <v>4.6354798568861502E-2</v>
      </c>
      <c r="J334" s="47"/>
      <c r="K334" s="52">
        <f>(E329-E334)/E329*100</f>
        <v>52.481252127085142</v>
      </c>
    </row>
    <row r="335" spans="2:11" x14ac:dyDescent="0.3">
      <c r="B335" s="11"/>
      <c r="C335" s="8"/>
      <c r="D335" s="47"/>
      <c r="E335">
        <v>9.8033289257916101E-2</v>
      </c>
      <c r="F335">
        <v>-0.24119070551406799</v>
      </c>
      <c r="G335">
        <v>0.10695295432104</v>
      </c>
      <c r="H335">
        <v>-7.8490863332810398E-2</v>
      </c>
      <c r="I335">
        <v>5.8734233424778202E-2</v>
      </c>
      <c r="J335" s="47"/>
      <c r="K335" s="52">
        <f>(E330-E335)/E330*100</f>
        <v>0.98660567670979993</v>
      </c>
    </row>
    <row r="336" spans="2:11" x14ac:dyDescent="0.3">
      <c r="B336" s="11"/>
      <c r="C336" s="8"/>
      <c r="D336" s="47"/>
      <c r="E336">
        <v>7.4836494452250102E-2</v>
      </c>
      <c r="F336">
        <v>-0.104491764930857</v>
      </c>
      <c r="G336">
        <v>0.193355810040367</v>
      </c>
      <c r="H336">
        <v>4.1437742013587603E-2</v>
      </c>
      <c r="I336">
        <v>6.2317047737493303E-2</v>
      </c>
      <c r="J336" s="47"/>
      <c r="K336" s="52">
        <f>(E331-E336)/E331*100</f>
        <v>27.10263179021905</v>
      </c>
    </row>
    <row r="337" spans="2:11" ht="14.5" thickBot="1" x14ac:dyDescent="0.35">
      <c r="B337" s="14"/>
      <c r="C337" s="15"/>
      <c r="D337" s="56"/>
      <c r="E337" s="57">
        <f>SQRT(E334*E334+E335*E335+E336*E336)</f>
        <v>0.13240280713059888</v>
      </c>
      <c r="F337" s="56"/>
      <c r="G337" s="56"/>
      <c r="H337" s="56"/>
      <c r="I337" s="56"/>
      <c r="J337" s="56"/>
      <c r="K337" s="58">
        <f t="shared" ref="K337" si="47">(E332-E337)/E332*100</f>
        <v>24.327928222966651</v>
      </c>
    </row>
    <row r="338" spans="2:11" ht="14.5" thickBot="1" x14ac:dyDescent="0.35"/>
    <row r="339" spans="2:11" x14ac:dyDescent="0.3">
      <c r="B339" s="40" t="s">
        <v>22</v>
      </c>
      <c r="C339" s="43">
        <v>996</v>
      </c>
      <c r="D339" s="42" t="s">
        <v>28</v>
      </c>
      <c r="E339" s="42" t="s">
        <v>9</v>
      </c>
      <c r="F339" s="42" t="s">
        <v>13</v>
      </c>
      <c r="G339" s="42" t="s">
        <v>12</v>
      </c>
      <c r="H339" s="42" t="s">
        <v>11</v>
      </c>
      <c r="I339" s="42" t="s">
        <v>10</v>
      </c>
      <c r="J339" s="43"/>
      <c r="K339" s="44"/>
    </row>
    <row r="340" spans="2:11" x14ac:dyDescent="0.3">
      <c r="B340" s="45" t="s">
        <v>8</v>
      </c>
      <c r="C340" s="46">
        <v>18</v>
      </c>
      <c r="D340" s="47" t="s">
        <v>33</v>
      </c>
      <c r="E340" s="47">
        <v>1.0773393943133499E-2</v>
      </c>
      <c r="F340" s="47">
        <v>-2.4655608616819601E-2</v>
      </c>
      <c r="G340" s="48">
        <v>3.24687088896548E-2</v>
      </c>
      <c r="H340" s="48">
        <v>1.7986673310129799E-3</v>
      </c>
      <c r="I340" s="47">
        <v>1.06221849393754E-2</v>
      </c>
      <c r="J340" s="47"/>
      <c r="K340" s="49"/>
    </row>
    <row r="341" spans="2:11" x14ac:dyDescent="0.3">
      <c r="B341" s="45" t="s">
        <v>6</v>
      </c>
      <c r="C341" s="46">
        <v>1E-4</v>
      </c>
      <c r="D341" s="47"/>
      <c r="E341" s="47">
        <v>1.03554943054565E-2</v>
      </c>
      <c r="F341" s="47">
        <v>-3.1326056301359803E-2</v>
      </c>
      <c r="G341" s="47">
        <v>3.0921454225218602E-2</v>
      </c>
      <c r="H341" s="47">
        <v>-1.1359941430107499E-3</v>
      </c>
      <c r="I341" s="47">
        <v>1.0292996629620899E-2</v>
      </c>
      <c r="J341" s="47"/>
      <c r="K341" s="49"/>
    </row>
    <row r="342" spans="2:11" x14ac:dyDescent="0.3">
      <c r="B342" s="45" t="s">
        <v>7</v>
      </c>
      <c r="C342" s="46">
        <v>0.01</v>
      </c>
      <c r="D342" s="47"/>
      <c r="E342" s="47">
        <v>1.0509450825270999E-2</v>
      </c>
      <c r="F342" s="47">
        <v>-2.41952377244407E-2</v>
      </c>
      <c r="G342" s="47">
        <v>2.6063643951179799E-2</v>
      </c>
      <c r="H342" s="48">
        <v>-9.4369040586101099E-4</v>
      </c>
      <c r="I342" s="47">
        <v>1.04669959905732E-2</v>
      </c>
      <c r="J342" s="47"/>
      <c r="K342" s="49"/>
    </row>
    <row r="343" spans="2:11" ht="14.5" x14ac:dyDescent="0.3">
      <c r="B343" s="50"/>
      <c r="C343" s="47"/>
      <c r="D343" s="46"/>
      <c r="E343" s="46">
        <f>SQRT(E340*E340+E341*E341+E342*E342)</f>
        <v>1.8268848787295736E-2</v>
      </c>
      <c r="F343" s="46"/>
      <c r="G343" s="46"/>
      <c r="H343" s="47"/>
      <c r="I343" s="47"/>
      <c r="J343" s="47"/>
      <c r="K343" s="123" t="s">
        <v>20</v>
      </c>
    </row>
    <row r="344" spans="2:11" x14ac:dyDescent="0.3">
      <c r="B344" s="50"/>
      <c r="C344" s="47"/>
      <c r="D344" s="53" t="s">
        <v>29</v>
      </c>
      <c r="E344" s="53"/>
      <c r="F344" s="53"/>
      <c r="G344" s="53"/>
      <c r="H344" s="53"/>
      <c r="I344" s="53"/>
      <c r="J344" s="47"/>
      <c r="K344" s="54" t="s">
        <v>1</v>
      </c>
    </row>
    <row r="345" spans="2:11" x14ac:dyDescent="0.3">
      <c r="B345" s="50"/>
      <c r="C345" s="47" t="s">
        <v>34</v>
      </c>
      <c r="E345" s="47">
        <v>6.9914901360460498E-3</v>
      </c>
      <c r="F345" s="47">
        <v>-1.6403646066802498E-2</v>
      </c>
      <c r="G345" s="48">
        <v>1.7227426246687199E-2</v>
      </c>
      <c r="H345" s="48">
        <v>1.72426441733424E-3</v>
      </c>
      <c r="I345" s="47">
        <v>6.77553293413472E-3</v>
      </c>
      <c r="J345" s="47"/>
      <c r="K345" s="52">
        <f>(E340-E345)/E340*100</f>
        <v>35.104107647505764</v>
      </c>
    </row>
    <row r="346" spans="2:11" x14ac:dyDescent="0.3">
      <c r="B346" s="50"/>
      <c r="C346" s="47"/>
      <c r="D346" s="47"/>
      <c r="E346" s="47">
        <v>6.6032877287964297E-3</v>
      </c>
      <c r="F346" s="47">
        <v>-1.7940404336926501E-2</v>
      </c>
      <c r="G346" s="48">
        <v>1.4428232491550799E-2</v>
      </c>
      <c r="H346" s="47">
        <v>-1.1343457954018799E-3</v>
      </c>
      <c r="I346" s="47">
        <v>6.50512632050506E-3</v>
      </c>
      <c r="J346" s="47"/>
      <c r="K346" s="52">
        <f t="shared" ref="K346:K348" si="48">(E341-E346)/E341*100</f>
        <v>36.233968809030813</v>
      </c>
    </row>
    <row r="347" spans="2:11" x14ac:dyDescent="0.3">
      <c r="B347" s="50"/>
      <c r="C347" s="47"/>
      <c r="D347" s="47"/>
      <c r="E347" s="47">
        <v>7.45526341343566E-3</v>
      </c>
      <c r="F347" s="47">
        <v>-1.8308276958624001E-2</v>
      </c>
      <c r="G347" s="48">
        <v>2.3284097793325201E-2</v>
      </c>
      <c r="H347" s="47">
        <v>-9.8888698974927192E-4</v>
      </c>
      <c r="I347" s="47">
        <v>7.3893880047820604E-3</v>
      </c>
      <c r="J347" s="47"/>
      <c r="K347" s="52">
        <f t="shared" si="48"/>
        <v>29.061341668693551</v>
      </c>
    </row>
    <row r="348" spans="2:11" x14ac:dyDescent="0.3">
      <c r="B348" s="50"/>
      <c r="C348" s="47"/>
      <c r="D348" s="53"/>
      <c r="E348" s="46">
        <f>SQRT(E345*E345+E346*E346+E347*E347)</f>
        <v>1.216820840203746E-2</v>
      </c>
      <c r="F348" s="47"/>
      <c r="G348" s="47"/>
      <c r="H348" s="47"/>
      <c r="I348" s="47"/>
      <c r="J348" s="47"/>
      <c r="K348" s="52">
        <f t="shared" si="48"/>
        <v>33.393677162080934</v>
      </c>
    </row>
    <row r="349" spans="2:11" x14ac:dyDescent="0.3">
      <c r="B349" s="50"/>
      <c r="C349" s="47"/>
      <c r="D349" s="53" t="s">
        <v>32</v>
      </c>
      <c r="E349" s="53"/>
      <c r="F349" s="53"/>
      <c r="G349" s="53"/>
      <c r="H349" s="53"/>
      <c r="I349" s="53"/>
      <c r="J349" s="47"/>
      <c r="K349" s="54" t="s">
        <v>1</v>
      </c>
    </row>
    <row r="350" spans="2:11" x14ac:dyDescent="0.3">
      <c r="B350" s="50"/>
      <c r="C350" s="47" t="s">
        <v>38</v>
      </c>
      <c r="D350" s="47"/>
      <c r="E350" s="47">
        <v>1.07764603072882E-2</v>
      </c>
      <c r="F350" s="47">
        <v>-2.4666870187262799E-2</v>
      </c>
      <c r="G350" s="48">
        <v>3.2491711987490401E-2</v>
      </c>
      <c r="H350" s="48">
        <v>1.79933364026407E-3</v>
      </c>
      <c r="I350" s="47">
        <v>1.0625182125760101E-2</v>
      </c>
      <c r="J350" s="47"/>
      <c r="K350" s="52">
        <f>-(E345-E350)/E350*100</f>
        <v>35.122573306212125</v>
      </c>
    </row>
    <row r="351" spans="2:11" x14ac:dyDescent="0.3">
      <c r="B351" s="50"/>
      <c r="C351" s="47"/>
      <c r="D351" s="47"/>
      <c r="E351" s="47">
        <v>1.03584695962071E-2</v>
      </c>
      <c r="F351" s="47">
        <v>-3.1341621526598598E-2</v>
      </c>
      <c r="G351" s="48">
        <v>3.0940430190503999E-2</v>
      </c>
      <c r="H351" s="47">
        <v>-1.13633635229209E-3</v>
      </c>
      <c r="I351" s="47">
        <v>1.02959522177411E-2</v>
      </c>
      <c r="J351" s="47"/>
      <c r="K351" s="52">
        <f t="shared" ref="K351:K353" si="49">-(E346-E351)/E351*100</f>
        <v>36.252284495633248</v>
      </c>
    </row>
    <row r="352" spans="2:11" x14ac:dyDescent="0.3">
      <c r="B352" s="50"/>
      <c r="C352" s="47"/>
      <c r="D352" s="47"/>
      <c r="E352" s="47">
        <v>1.0512266879213399E-2</v>
      </c>
      <c r="F352" s="47">
        <v>-2.4209170566046601E-2</v>
      </c>
      <c r="G352" s="48">
        <v>2.6077696376213499E-2</v>
      </c>
      <c r="H352" s="48">
        <v>-9.4389634571540298E-4</v>
      </c>
      <c r="I352" s="47">
        <v>1.0469804899249599E-2</v>
      </c>
      <c r="J352" s="47"/>
      <c r="K352" s="52">
        <f t="shared" si="49"/>
        <v>29.08034490469943</v>
      </c>
    </row>
    <row r="353" spans="2:11" x14ac:dyDescent="0.3">
      <c r="B353" s="50"/>
      <c r="C353" s="47"/>
      <c r="D353" s="53"/>
      <c r="E353" s="46">
        <f>SQRT(E350*E350+E351*E351+E352*E352)</f>
        <v>1.8273963556653821E-2</v>
      </c>
      <c r="F353" s="47"/>
      <c r="G353" s="47"/>
      <c r="H353" s="47"/>
      <c r="I353" s="47"/>
      <c r="J353" s="47"/>
      <c r="K353" s="52">
        <f t="shared" si="49"/>
        <v>33.412319859821352</v>
      </c>
    </row>
    <row r="354" spans="2:11" x14ac:dyDescent="0.3">
      <c r="B354" s="50"/>
      <c r="C354" s="47"/>
      <c r="D354" s="53" t="s">
        <v>30</v>
      </c>
      <c r="E354" s="47"/>
      <c r="F354" s="47"/>
      <c r="G354" s="47"/>
      <c r="H354" s="47"/>
      <c r="I354" s="47"/>
      <c r="J354" s="47"/>
      <c r="K354" s="49"/>
    </row>
    <row r="355" spans="2:11" x14ac:dyDescent="0.3">
      <c r="B355" s="50"/>
      <c r="C355" s="47" t="s">
        <v>36</v>
      </c>
      <c r="D355" s="47"/>
      <c r="E355" s="47">
        <v>9.8234121186784401E-2</v>
      </c>
      <c r="F355" s="47">
        <v>-0.23636699113223</v>
      </c>
      <c r="G355" s="48">
        <v>0.25399475113475101</v>
      </c>
      <c r="H355" s="47">
        <v>-2.4474058161985598E-3</v>
      </c>
      <c r="I355" s="47">
        <v>9.8203629108657098E-2</v>
      </c>
      <c r="J355" s="47"/>
      <c r="K355" s="52"/>
    </row>
    <row r="356" spans="2:11" x14ac:dyDescent="0.3">
      <c r="B356" s="50"/>
      <c r="C356" s="47"/>
      <c r="D356" s="47"/>
      <c r="E356" s="47">
        <v>9.3699582954037394E-2</v>
      </c>
      <c r="F356" s="47">
        <v>-0.26685384391217898</v>
      </c>
      <c r="G356" s="48">
        <v>0.28219578840180798</v>
      </c>
      <c r="H356" s="47">
        <v>-9.7873510340137806E-4</v>
      </c>
      <c r="I356" s="47">
        <v>9.36944711461562E-2</v>
      </c>
      <c r="J356" s="47"/>
      <c r="K356" s="52"/>
    </row>
    <row r="357" spans="2:11" x14ac:dyDescent="0.3">
      <c r="B357" s="50"/>
      <c r="C357" s="47"/>
      <c r="D357" s="47"/>
      <c r="E357" s="47">
        <v>9.4824806585364102E-2</v>
      </c>
      <c r="F357" s="47">
        <v>-0.207066527103758</v>
      </c>
      <c r="G357" s="47">
        <v>0.25878390208333102</v>
      </c>
      <c r="H357" s="47">
        <v>3.41257649753407E-3</v>
      </c>
      <c r="I357" s="47">
        <v>9.4763380404036798E-2</v>
      </c>
      <c r="J357" s="47"/>
      <c r="K357" s="52"/>
    </row>
    <row r="358" spans="2:11" x14ac:dyDescent="0.3">
      <c r="B358" s="50"/>
      <c r="C358" s="47"/>
      <c r="D358" s="46"/>
      <c r="E358" s="46">
        <f>SQRT(E355*E355+E356*E356+E357*E357)</f>
        <v>0.16559377510960999</v>
      </c>
      <c r="F358" s="47"/>
      <c r="G358" s="47"/>
      <c r="H358" s="47"/>
      <c r="I358" s="47"/>
      <c r="J358" s="47"/>
      <c r="K358" s="52"/>
    </row>
    <row r="359" spans="2:11" x14ac:dyDescent="0.3">
      <c r="B359" s="50"/>
      <c r="C359" s="47"/>
      <c r="D359" s="53" t="s">
        <v>31</v>
      </c>
      <c r="E359" s="47"/>
      <c r="F359" s="47"/>
      <c r="G359" s="47"/>
      <c r="H359" s="47"/>
      <c r="I359" s="47"/>
      <c r="J359" s="47"/>
      <c r="K359" s="52"/>
    </row>
    <row r="360" spans="2:11" x14ac:dyDescent="0.3">
      <c r="B360" s="11"/>
      <c r="C360" s="8" t="s">
        <v>37</v>
      </c>
      <c r="D360" s="47"/>
      <c r="E360">
        <v>4.6524679509885397E-2</v>
      </c>
      <c r="F360">
        <v>-0.123308259974292</v>
      </c>
      <c r="G360">
        <v>9.3606705920762201E-2</v>
      </c>
      <c r="H360">
        <v>-1.31328305096425E-2</v>
      </c>
      <c r="I360">
        <v>4.4632662550004303E-2</v>
      </c>
      <c r="J360" s="47"/>
      <c r="K360" s="52">
        <f>(E355-E360)/E355*100</f>
        <v>52.638982313057589</v>
      </c>
    </row>
    <row r="361" spans="2:11" x14ac:dyDescent="0.3">
      <c r="B361" s="11"/>
      <c r="C361" s="8"/>
      <c r="D361" s="47"/>
      <c r="E361">
        <v>9.6726320518358999E-2</v>
      </c>
      <c r="F361">
        <v>-0.23484457674928</v>
      </c>
      <c r="G361">
        <v>0.126625028503072</v>
      </c>
      <c r="H361">
        <v>-7.8372015541509493E-2</v>
      </c>
      <c r="I361">
        <v>5.6690460052655399E-2</v>
      </c>
      <c r="J361" s="47"/>
      <c r="K361" s="52">
        <f>(E356-E361)/E356*100</f>
        <v>-3.2302572422401448</v>
      </c>
    </row>
    <row r="362" spans="2:11" x14ac:dyDescent="0.3">
      <c r="B362" s="11"/>
      <c r="C362" s="8"/>
      <c r="D362" s="47"/>
      <c r="E362">
        <v>7.3188680195199002E-2</v>
      </c>
      <c r="F362">
        <v>-9.6108590184637396E-2</v>
      </c>
      <c r="G362">
        <v>0.20916624177163101</v>
      </c>
      <c r="H362">
        <v>4.12409404672767E-2</v>
      </c>
      <c r="I362">
        <v>6.0462945165528102E-2</v>
      </c>
      <c r="J362" s="47"/>
      <c r="K362" s="52">
        <f>(E357-E362)/E357*100</f>
        <v>22.816947557586229</v>
      </c>
    </row>
    <row r="363" spans="2:11" ht="14.5" thickBot="1" x14ac:dyDescent="0.35">
      <c r="B363" s="14"/>
      <c r="C363" s="15"/>
      <c r="D363" s="56"/>
      <c r="E363" s="57">
        <f>SQRT(E360*E360+E361*E361+E362*E362)</f>
        <v>0.12991193091180264</v>
      </c>
      <c r="F363" s="56"/>
      <c r="G363" s="56"/>
      <c r="H363" s="56"/>
      <c r="I363" s="56"/>
      <c r="J363" s="56"/>
      <c r="K363" s="58">
        <f t="shared" ref="K363" si="50">(E358-E363)/E358*100</f>
        <v>21.547817346508818</v>
      </c>
    </row>
    <row r="364" spans="2:11" ht="14.5" thickBot="1" x14ac:dyDescent="0.35"/>
    <row r="365" spans="2:11" x14ac:dyDescent="0.3">
      <c r="B365" s="40" t="s">
        <v>22</v>
      </c>
      <c r="C365" s="43">
        <v>996</v>
      </c>
      <c r="D365" s="42" t="s">
        <v>28</v>
      </c>
      <c r="E365" s="42" t="s">
        <v>9</v>
      </c>
      <c r="F365" s="42" t="s">
        <v>13</v>
      </c>
      <c r="G365" s="42" t="s">
        <v>12</v>
      </c>
      <c r="H365" s="42" t="s">
        <v>11</v>
      </c>
      <c r="I365" s="42" t="s">
        <v>10</v>
      </c>
      <c r="J365" s="43"/>
      <c r="K365" s="44"/>
    </row>
    <row r="366" spans="2:11" x14ac:dyDescent="0.3">
      <c r="B366" s="45" t="s">
        <v>8</v>
      </c>
      <c r="C366" s="46">
        <v>19</v>
      </c>
      <c r="D366" s="47" t="s">
        <v>33</v>
      </c>
      <c r="E366" s="47">
        <v>1.0776038369048301E-2</v>
      </c>
      <c r="F366" s="47">
        <v>-2.4655608616819601E-2</v>
      </c>
      <c r="G366" s="48">
        <v>3.24687088896548E-2</v>
      </c>
      <c r="H366" s="48">
        <v>1.8654199593354801E-3</v>
      </c>
      <c r="I366" s="47">
        <v>1.06133506163942E-2</v>
      </c>
      <c r="J366" s="47"/>
      <c r="K366" s="49"/>
    </row>
    <row r="367" spans="2:11" x14ac:dyDescent="0.3">
      <c r="B367" s="45" t="s">
        <v>6</v>
      </c>
      <c r="C367" s="46">
        <v>1E-4</v>
      </c>
      <c r="D367" s="47"/>
      <c r="E367" s="47">
        <v>1.0378080046619401E-2</v>
      </c>
      <c r="F367" s="47">
        <v>-3.1326056301359803E-2</v>
      </c>
      <c r="G367" s="47">
        <v>3.0921454225218602E-2</v>
      </c>
      <c r="H367" s="47">
        <v>-1.1684636844652E-3</v>
      </c>
      <c r="I367" s="47">
        <v>1.0312091837843901E-2</v>
      </c>
      <c r="J367" s="47"/>
      <c r="K367" s="49"/>
    </row>
    <row r="368" spans="2:11" x14ac:dyDescent="0.3">
      <c r="B368" s="45" t="s">
        <v>7</v>
      </c>
      <c r="C368" s="46">
        <v>0.01</v>
      </c>
      <c r="D368" s="47"/>
      <c r="E368" s="47">
        <v>1.05352115200683E-2</v>
      </c>
      <c r="F368" s="47">
        <v>-2.41952377244407E-2</v>
      </c>
      <c r="G368" s="47">
        <v>2.6063643951179799E-2</v>
      </c>
      <c r="H368" s="48">
        <v>-9.2950890210730802E-4</v>
      </c>
      <c r="I368" s="47">
        <v>1.0494126689414501E-2</v>
      </c>
      <c r="J368" s="47"/>
      <c r="K368" s="49"/>
    </row>
    <row r="369" spans="2:11" ht="14.5" x14ac:dyDescent="0.3">
      <c r="B369" s="50"/>
      <c r="C369" s="47"/>
      <c r="D369" s="46"/>
      <c r="E369" s="46">
        <f>SQRT(E366*E366+E367*E367+E368*E368)</f>
        <v>1.8298038970278228E-2</v>
      </c>
      <c r="F369" s="46"/>
      <c r="G369" s="46"/>
      <c r="H369" s="47"/>
      <c r="I369" s="47"/>
      <c r="J369" s="47"/>
      <c r="K369" s="123" t="s">
        <v>20</v>
      </c>
    </row>
    <row r="370" spans="2:11" x14ac:dyDescent="0.3">
      <c r="B370" s="50"/>
      <c r="C370" s="47"/>
      <c r="D370" s="53" t="s">
        <v>29</v>
      </c>
      <c r="E370" s="53"/>
      <c r="F370" s="53"/>
      <c r="G370" s="53"/>
      <c r="H370" s="53"/>
      <c r="I370" s="53"/>
      <c r="J370" s="47"/>
      <c r="K370" s="54" t="s">
        <v>1</v>
      </c>
    </row>
    <row r="371" spans="2:11" x14ac:dyDescent="0.3">
      <c r="B371" s="50"/>
      <c r="C371" s="47" t="s">
        <v>34</v>
      </c>
      <c r="E371" s="47">
        <v>6.93238284082923E-3</v>
      </c>
      <c r="F371" s="47">
        <v>-1.4891336154469101E-2</v>
      </c>
      <c r="G371" s="48">
        <v>1.5492108923970099E-2</v>
      </c>
      <c r="H371" s="48">
        <v>1.7465556812272E-3</v>
      </c>
      <c r="I371" s="47">
        <v>6.7087610707340399E-3</v>
      </c>
      <c r="J371" s="47"/>
      <c r="K371" s="52">
        <f>(E366-E371)/E366*100</f>
        <v>35.668539741460926</v>
      </c>
    </row>
    <row r="372" spans="2:11" x14ac:dyDescent="0.3">
      <c r="B372" s="50"/>
      <c r="C372" s="47"/>
      <c r="D372" s="47"/>
      <c r="E372" s="47">
        <v>6.4387663300274397E-3</v>
      </c>
      <c r="F372" s="47">
        <v>-1.8050765754463301E-2</v>
      </c>
      <c r="G372" s="48">
        <v>1.46142110933681E-2</v>
      </c>
      <c r="H372" s="47">
        <v>-1.1733015765767699E-3</v>
      </c>
      <c r="I372" s="47">
        <v>6.33096163810029E-3</v>
      </c>
      <c r="J372" s="47"/>
      <c r="K372" s="52">
        <f t="shared" ref="K372:K374" si="51">(E367-E372)/E367*100</f>
        <v>37.958020162652048</v>
      </c>
    </row>
    <row r="373" spans="2:11" x14ac:dyDescent="0.3">
      <c r="B373" s="50"/>
      <c r="C373" s="47"/>
      <c r="D373" s="47"/>
      <c r="E373" s="47">
        <v>7.38829491839891E-3</v>
      </c>
      <c r="F373" s="47">
        <v>-1.76618011821674E-2</v>
      </c>
      <c r="G373" s="48">
        <v>2.1587177746864899E-2</v>
      </c>
      <c r="H373" s="47">
        <v>-1.01479324922182E-3</v>
      </c>
      <c r="I373" s="47">
        <v>7.3182714121965298E-3</v>
      </c>
      <c r="J373" s="47"/>
      <c r="K373" s="52">
        <f t="shared" si="51"/>
        <v>29.870464353514837</v>
      </c>
    </row>
    <row r="374" spans="2:11" x14ac:dyDescent="0.3">
      <c r="B374" s="50"/>
      <c r="C374" s="47"/>
      <c r="D374" s="53"/>
      <c r="E374" s="46">
        <f>SQRT(E371*E371+E372*E372+E373*E373)</f>
        <v>1.2004271969001607E-2</v>
      </c>
      <c r="F374" s="47"/>
      <c r="G374" s="47"/>
      <c r="H374" s="47"/>
      <c r="I374" s="47"/>
      <c r="J374" s="47"/>
      <c r="K374" s="52">
        <f t="shared" si="51"/>
        <v>34.395855268969967</v>
      </c>
    </row>
    <row r="375" spans="2:11" x14ac:dyDescent="0.3">
      <c r="B375" s="50"/>
      <c r="C375" s="47"/>
      <c r="D375" s="53" t="s">
        <v>32</v>
      </c>
      <c r="E375" s="53"/>
      <c r="F375" s="53"/>
      <c r="G375" s="53"/>
      <c r="H375" s="53"/>
      <c r="I375" s="53"/>
      <c r="J375" s="47"/>
      <c r="K375" s="54" t="s">
        <v>1</v>
      </c>
    </row>
    <row r="376" spans="2:11" x14ac:dyDescent="0.3">
      <c r="B376" s="50"/>
      <c r="C376" s="47" t="s">
        <v>38</v>
      </c>
      <c r="D376" s="47"/>
      <c r="E376" s="47">
        <v>1.07791171058621E-2</v>
      </c>
      <c r="F376" s="47">
        <v>-2.4666870187262799E-2</v>
      </c>
      <c r="G376" s="48">
        <v>3.2491711987490401E-2</v>
      </c>
      <c r="H376" s="48">
        <v>1.8660939430359699E-3</v>
      </c>
      <c r="I376" s="47">
        <v>1.0616358084468199E-2</v>
      </c>
      <c r="J376" s="47"/>
      <c r="K376" s="52">
        <f>-(E371-E376)/E376*100</f>
        <v>35.686914125284595</v>
      </c>
    </row>
    <row r="377" spans="2:11" x14ac:dyDescent="0.3">
      <c r="B377" s="50"/>
      <c r="C377" s="47"/>
      <c r="D377" s="47"/>
      <c r="E377" s="47">
        <v>1.0381064423277801E-2</v>
      </c>
      <c r="F377" s="47">
        <v>-3.1341621526598598E-2</v>
      </c>
      <c r="G377" s="48">
        <v>3.0940430190503999E-2</v>
      </c>
      <c r="H377" s="47">
        <v>-1.16880962536862E-3</v>
      </c>
      <c r="I377" s="47">
        <v>1.03150561132691E-2</v>
      </c>
      <c r="J377" s="47"/>
      <c r="K377" s="52">
        <f t="shared" ref="K377:K379" si="52">-(E372-E377)/E377*100</f>
        <v>37.97585615989837</v>
      </c>
    </row>
    <row r="378" spans="2:11" x14ac:dyDescent="0.3">
      <c r="B378" s="50"/>
      <c r="C378" s="47"/>
      <c r="D378" s="47"/>
      <c r="E378" s="47">
        <v>1.05380357541008E-2</v>
      </c>
      <c r="F378" s="47">
        <v>-2.4209170566046601E-2</v>
      </c>
      <c r="G378" s="48">
        <v>2.6077696376213499E-2</v>
      </c>
      <c r="H378" s="48">
        <v>-9.2971461658094699E-4</v>
      </c>
      <c r="I378" s="47">
        <v>1.04969437593246E-2</v>
      </c>
      <c r="J378" s="47"/>
      <c r="K378" s="52">
        <f t="shared" si="52"/>
        <v>29.889259338261319</v>
      </c>
    </row>
    <row r="379" spans="2:11" x14ac:dyDescent="0.3">
      <c r="B379" s="50"/>
      <c r="C379" s="47"/>
      <c r="D379" s="53"/>
      <c r="E379" s="46">
        <f>SQRT(E376*E376+E377*E377+E378*E378)</f>
        <v>1.8303170809912686E-2</v>
      </c>
      <c r="F379" s="47"/>
      <c r="G379" s="47"/>
      <c r="H379" s="47"/>
      <c r="I379" s="47"/>
      <c r="J379" s="47"/>
      <c r="K379" s="52">
        <f t="shared" si="52"/>
        <v>34.414249346892959</v>
      </c>
    </row>
    <row r="380" spans="2:11" x14ac:dyDescent="0.3">
      <c r="B380" s="50"/>
      <c r="C380" s="47"/>
      <c r="D380" s="53" t="s">
        <v>30</v>
      </c>
      <c r="E380" s="47"/>
      <c r="F380" s="47"/>
      <c r="G380" s="47"/>
      <c r="H380" s="47"/>
      <c r="I380" s="47"/>
      <c r="J380" s="47"/>
      <c r="K380" s="49"/>
    </row>
    <row r="381" spans="2:11" x14ac:dyDescent="0.3">
      <c r="B381" s="50"/>
      <c r="C381" s="47" t="s">
        <v>36</v>
      </c>
      <c r="D381" s="47"/>
      <c r="E381" s="47">
        <v>9.3606265715051304E-2</v>
      </c>
      <c r="F381" s="47">
        <v>-0.24029652442858301</v>
      </c>
      <c r="G381" s="48">
        <v>0.282170038409011</v>
      </c>
      <c r="H381" s="47">
        <v>-2.12372520715452E-3</v>
      </c>
      <c r="I381" s="47">
        <v>9.3582171231283595E-2</v>
      </c>
      <c r="J381" s="47"/>
      <c r="K381" s="52"/>
    </row>
    <row r="382" spans="2:11" x14ac:dyDescent="0.3">
      <c r="B382" s="50"/>
      <c r="C382" s="47"/>
      <c r="D382" s="47"/>
      <c r="E382" s="47">
        <v>8.9558784872314695E-2</v>
      </c>
      <c r="F382" s="47">
        <v>-0.20016757099260599</v>
      </c>
      <c r="G382" s="48">
        <v>0.24959288635218899</v>
      </c>
      <c r="H382" s="47">
        <v>-2.2486052095802302E-3</v>
      </c>
      <c r="I382" s="47">
        <v>8.9530551893847898E-2</v>
      </c>
      <c r="J382" s="47"/>
      <c r="K382" s="52"/>
    </row>
    <row r="383" spans="2:11" x14ac:dyDescent="0.3">
      <c r="B383" s="50"/>
      <c r="C383" s="47"/>
      <c r="D383" s="47"/>
      <c r="E383" s="47">
        <v>9.37413408351494E-2</v>
      </c>
      <c r="F383" s="47">
        <v>-0.180984836489305</v>
      </c>
      <c r="G383" s="47">
        <v>0.282350041200363</v>
      </c>
      <c r="H383" s="47">
        <v>3.704406239798E-3</v>
      </c>
      <c r="I383" s="47">
        <v>9.3668118140497497E-2</v>
      </c>
      <c r="J383" s="47"/>
      <c r="K383" s="52"/>
    </row>
    <row r="384" spans="2:11" x14ac:dyDescent="0.3">
      <c r="B384" s="50"/>
      <c r="C384" s="47"/>
      <c r="D384" s="46"/>
      <c r="E384" s="46">
        <f>SQRT(E381*E381+E382*E382+E383*E383)</f>
        <v>0.15990731037227154</v>
      </c>
      <c r="F384" s="47"/>
      <c r="G384" s="47"/>
      <c r="H384" s="47"/>
      <c r="I384" s="47"/>
      <c r="J384" s="47"/>
      <c r="K384" s="52"/>
    </row>
    <row r="385" spans="2:11" x14ac:dyDescent="0.3">
      <c r="B385" s="50"/>
      <c r="C385" s="47"/>
      <c r="D385" s="53" t="s">
        <v>31</v>
      </c>
      <c r="E385" s="47"/>
      <c r="F385" s="47"/>
      <c r="G385" s="47"/>
      <c r="H385" s="47"/>
      <c r="I385" s="47"/>
      <c r="J385" s="47"/>
      <c r="K385" s="52"/>
    </row>
    <row r="386" spans="2:11" x14ac:dyDescent="0.3">
      <c r="B386" s="11"/>
      <c r="C386" s="8" t="s">
        <v>37</v>
      </c>
      <c r="D386" s="47"/>
      <c r="E386">
        <v>4.5041462245955399E-2</v>
      </c>
      <c r="F386">
        <v>-0.113508595379224</v>
      </c>
      <c r="G386">
        <v>9.5404412025039201E-2</v>
      </c>
      <c r="H386">
        <v>-1.31047659832958E-2</v>
      </c>
      <c r="I386">
        <v>4.3092904633789501E-2</v>
      </c>
      <c r="J386" s="47"/>
      <c r="K386" s="52">
        <f>(E381-E386)/E381*100</f>
        <v>51.882000737998659</v>
      </c>
    </row>
    <row r="387" spans="2:11" x14ac:dyDescent="0.3">
      <c r="B387" s="11"/>
      <c r="C387" s="8"/>
      <c r="D387" s="47"/>
      <c r="E387">
        <v>9.5337872597771905E-2</v>
      </c>
      <c r="F387">
        <v>-0.21549792289436401</v>
      </c>
      <c r="G387">
        <v>9.6221049829368896E-2</v>
      </c>
      <c r="H387">
        <v>-7.8468446713993403E-2</v>
      </c>
      <c r="I387">
        <v>5.4148063878241899E-2</v>
      </c>
      <c r="J387" s="47"/>
      <c r="K387" s="52">
        <f>(E382-E387)/E382*100</f>
        <v>-6.4528429385197024</v>
      </c>
    </row>
    <row r="388" spans="2:11" x14ac:dyDescent="0.3">
      <c r="B388" s="11"/>
      <c r="C388" s="8"/>
      <c r="D388" s="47"/>
      <c r="E388">
        <v>7.0993107548021503E-2</v>
      </c>
      <c r="F388">
        <v>-8.9069345279219697E-2</v>
      </c>
      <c r="G388">
        <v>0.199673079490129</v>
      </c>
      <c r="H388">
        <v>4.0709200335523298E-2</v>
      </c>
      <c r="I388">
        <v>5.8161691235444499E-2</v>
      </c>
      <c r="J388" s="47"/>
      <c r="K388" s="52">
        <f>(E383-E388)/E383*100</f>
        <v>24.267023582617867</v>
      </c>
    </row>
    <row r="389" spans="2:11" ht="14.5" thickBot="1" x14ac:dyDescent="0.35">
      <c r="B389" s="14"/>
      <c r="C389" s="15"/>
      <c r="D389" s="56"/>
      <c r="E389" s="57">
        <f>SQRT(E386*E386+E387*E387+E388*E388)</f>
        <v>0.12711437602430248</v>
      </c>
      <c r="F389" s="56"/>
      <c r="G389" s="56"/>
      <c r="H389" s="56"/>
      <c r="I389" s="56"/>
      <c r="J389" s="56"/>
      <c r="K389" s="58">
        <f t="shared" ref="K389" si="53">(E384-E389)/E384*100</f>
        <v>20.507464150091458</v>
      </c>
    </row>
    <row r="390" spans="2:11" ht="14.5" thickBot="1" x14ac:dyDescent="0.35"/>
    <row r="391" spans="2:11" x14ac:dyDescent="0.3">
      <c r="B391" s="40" t="s">
        <v>22</v>
      </c>
      <c r="C391" s="43">
        <v>996</v>
      </c>
      <c r="D391" s="42" t="s">
        <v>28</v>
      </c>
      <c r="E391" s="42" t="s">
        <v>9</v>
      </c>
      <c r="F391" s="42" t="s">
        <v>13</v>
      </c>
      <c r="G391" s="42" t="s">
        <v>12</v>
      </c>
      <c r="H391" s="42" t="s">
        <v>11</v>
      </c>
      <c r="I391" s="42" t="s">
        <v>10</v>
      </c>
      <c r="J391" s="43"/>
      <c r="K391" s="44"/>
    </row>
    <row r="392" spans="2:11" x14ac:dyDescent="0.3">
      <c r="B392" s="45" t="s">
        <v>8</v>
      </c>
      <c r="C392" s="46">
        <v>20</v>
      </c>
      <c r="D392" s="47" t="s">
        <v>33</v>
      </c>
      <c r="E392" s="47">
        <v>1.0797692370448199E-2</v>
      </c>
      <c r="F392" s="47">
        <v>-2.4655608616819601E-2</v>
      </c>
      <c r="G392" s="48">
        <v>3.24687088896548E-2</v>
      </c>
      <c r="H392" s="48">
        <v>1.8443394323575299E-3</v>
      </c>
      <c r="I392" s="47">
        <v>1.0639011823712101E-2</v>
      </c>
      <c r="J392" s="47"/>
      <c r="K392" s="49"/>
    </row>
    <row r="393" spans="2:11" x14ac:dyDescent="0.3">
      <c r="B393" s="45" t="s">
        <v>6</v>
      </c>
      <c r="C393" s="46">
        <v>1E-4</v>
      </c>
      <c r="D393" s="47"/>
      <c r="E393" s="47">
        <v>1.02574590791832E-2</v>
      </c>
      <c r="F393" s="47">
        <v>-3.1326056301359803E-2</v>
      </c>
      <c r="G393" s="47">
        <v>3.0921454225218602E-2</v>
      </c>
      <c r="H393" s="47">
        <v>-1.0439878659584099E-3</v>
      </c>
      <c r="I393" s="47">
        <v>1.0204193064463799E-2</v>
      </c>
      <c r="J393" s="47"/>
      <c r="K393" s="49"/>
    </row>
    <row r="394" spans="2:11" x14ac:dyDescent="0.3">
      <c r="B394" s="45" t="s">
        <v>7</v>
      </c>
      <c r="C394" s="46">
        <v>0.01</v>
      </c>
      <c r="D394" s="47"/>
      <c r="E394" s="47">
        <v>1.0563820381643999E-2</v>
      </c>
      <c r="F394" s="47">
        <v>-2.41952377244407E-2</v>
      </c>
      <c r="G394" s="47">
        <v>2.6063643951179799E-2</v>
      </c>
      <c r="H394" s="48">
        <v>-9.2617590777790905E-4</v>
      </c>
      <c r="I394" s="47">
        <v>1.05231411300757E-2</v>
      </c>
      <c r="J394" s="47"/>
      <c r="K394" s="49"/>
    </row>
    <row r="395" spans="2:11" ht="14.5" x14ac:dyDescent="0.3">
      <c r="B395" s="50"/>
      <c r="C395" s="47"/>
      <c r="D395" s="46"/>
      <c r="E395" s="46">
        <f>SQRT(E392*E392+E393*E393+E394*E394)</f>
        <v>1.8259242271890429E-2</v>
      </c>
      <c r="F395" s="46"/>
      <c r="G395" s="46"/>
      <c r="H395" s="47"/>
      <c r="I395" s="47"/>
      <c r="J395" s="47"/>
      <c r="K395" s="123" t="s">
        <v>20</v>
      </c>
    </row>
    <row r="396" spans="2:11" x14ac:dyDescent="0.3">
      <c r="B396" s="50"/>
      <c r="C396" s="47"/>
      <c r="D396" s="53" t="s">
        <v>29</v>
      </c>
      <c r="E396" s="53"/>
      <c r="F396" s="53"/>
      <c r="G396" s="53"/>
      <c r="H396" s="53"/>
      <c r="I396" s="53"/>
      <c r="J396" s="47"/>
      <c r="K396" s="54" t="s">
        <v>1</v>
      </c>
    </row>
    <row r="397" spans="2:11" x14ac:dyDescent="0.3">
      <c r="B397" s="50"/>
      <c r="C397" s="47" t="s">
        <v>34</v>
      </c>
      <c r="E397" s="47">
        <v>6.8688712798828204E-3</v>
      </c>
      <c r="F397" s="47">
        <v>-1.6237820538735501E-2</v>
      </c>
      <c r="G397" s="48">
        <v>1.5470837697608099E-2</v>
      </c>
      <c r="H397" s="48">
        <v>1.7539650493231999E-3</v>
      </c>
      <c r="I397" s="47">
        <v>6.64115948199948E-3</v>
      </c>
      <c r="J397" s="47"/>
      <c r="K397" s="52">
        <f>(E392-E397)/E392*100</f>
        <v>36.385747581752028</v>
      </c>
    </row>
    <row r="398" spans="2:11" x14ac:dyDescent="0.3">
      <c r="B398" s="50"/>
      <c r="C398" s="47"/>
      <c r="D398" s="47"/>
      <c r="E398" s="47">
        <v>6.2662706238789502E-3</v>
      </c>
      <c r="F398" s="47">
        <v>-1.7965562359101801E-2</v>
      </c>
      <c r="G398" s="48">
        <v>1.18367959447125E-2</v>
      </c>
      <c r="H398" s="47">
        <v>-1.15639125847756E-3</v>
      </c>
      <c r="I398" s="47">
        <v>6.1586448825212302E-3</v>
      </c>
      <c r="J398" s="47"/>
      <c r="K398" s="52">
        <f t="shared" ref="K398:K400" si="54">(E393-E398)/E393*100</f>
        <v>38.910108482948658</v>
      </c>
    </row>
    <row r="399" spans="2:11" x14ac:dyDescent="0.3">
      <c r="B399" s="50"/>
      <c r="C399" s="47"/>
      <c r="D399" s="47"/>
      <c r="E399" s="47">
        <v>7.3000467095025298E-3</v>
      </c>
      <c r="F399" s="47">
        <v>-1.77921235527712E-2</v>
      </c>
      <c r="G399" s="48">
        <v>2.1424077487034902E-2</v>
      </c>
      <c r="H399" s="47">
        <v>-1.0188735402684101E-3</v>
      </c>
      <c r="I399" s="47">
        <v>7.2285945155237197E-3</v>
      </c>
      <c r="J399" s="47"/>
      <c r="K399" s="52">
        <f t="shared" si="54"/>
        <v>30.895770225445119</v>
      </c>
    </row>
    <row r="400" spans="2:11" x14ac:dyDescent="0.3">
      <c r="B400" s="50"/>
      <c r="C400" s="47"/>
      <c r="D400" s="53"/>
      <c r="E400" s="46">
        <f>SQRT(E397*E397+E398*E398+E399*E399)</f>
        <v>1.1821092257156531E-2</v>
      </c>
      <c r="F400" s="47"/>
      <c r="G400" s="47"/>
      <c r="H400" s="47"/>
      <c r="I400" s="47"/>
      <c r="J400" s="47"/>
      <c r="K400" s="52">
        <f t="shared" si="54"/>
        <v>35.25967791470319</v>
      </c>
    </row>
    <row r="401" spans="2:11" x14ac:dyDescent="0.3">
      <c r="B401" s="50"/>
      <c r="C401" s="47"/>
      <c r="D401" s="53" t="s">
        <v>32</v>
      </c>
      <c r="E401" s="53"/>
      <c r="F401" s="53"/>
      <c r="G401" s="53"/>
      <c r="H401" s="53"/>
      <c r="I401" s="53"/>
      <c r="J401" s="47"/>
      <c r="K401" s="54" t="s">
        <v>1</v>
      </c>
    </row>
    <row r="402" spans="2:11" x14ac:dyDescent="0.3">
      <c r="B402" s="50"/>
      <c r="C402" s="47" t="s">
        <v>38</v>
      </c>
      <c r="D402" s="47"/>
      <c r="E402" s="47">
        <v>1.08007771375237E-2</v>
      </c>
      <c r="F402" s="47">
        <v>-2.4666870187262799E-2</v>
      </c>
      <c r="G402" s="48">
        <v>3.2491711987490401E-2</v>
      </c>
      <c r="H402" s="48">
        <v>1.8450078785625899E-3</v>
      </c>
      <c r="I402" s="47">
        <v>1.06420267196853E-2</v>
      </c>
      <c r="J402" s="47"/>
      <c r="K402" s="52">
        <f>-(E397-E402)/E402*100</f>
        <v>36.40391619581505</v>
      </c>
    </row>
    <row r="403" spans="2:11" x14ac:dyDescent="0.3">
      <c r="B403" s="50"/>
      <c r="C403" s="47"/>
      <c r="D403" s="47"/>
      <c r="E403" s="47">
        <v>1.0260406475377E-2</v>
      </c>
      <c r="F403" s="47">
        <v>-3.1341621526598598E-2</v>
      </c>
      <c r="G403" s="48">
        <v>3.0940430190503999E-2</v>
      </c>
      <c r="H403" s="47">
        <v>-1.0442970689254301E-3</v>
      </c>
      <c r="I403" s="47">
        <v>1.0207124211637299E-2</v>
      </c>
      <c r="J403" s="47"/>
      <c r="K403" s="52">
        <f t="shared" ref="K403:K405" si="55">-(E398-E403)/E403*100</f>
        <v>38.927657116540232</v>
      </c>
    </row>
    <row r="404" spans="2:11" x14ac:dyDescent="0.3">
      <c r="B404" s="50"/>
      <c r="C404" s="47"/>
      <c r="D404" s="47"/>
      <c r="E404" s="47">
        <v>1.0566652251664E-2</v>
      </c>
      <c r="F404" s="47">
        <v>-2.4209170566046601E-2</v>
      </c>
      <c r="G404" s="48">
        <v>2.6077696376213499E-2</v>
      </c>
      <c r="H404" s="48">
        <v>-9.2638025692626496E-4</v>
      </c>
      <c r="I404" s="47">
        <v>1.05259659617145E-2</v>
      </c>
      <c r="J404" s="47"/>
      <c r="K404" s="52">
        <f t="shared" si="55"/>
        <v>30.914290206219817</v>
      </c>
    </row>
    <row r="405" spans="2:11" x14ac:dyDescent="0.3">
      <c r="B405" s="50"/>
      <c r="C405" s="47"/>
      <c r="D405" s="53"/>
      <c r="E405" s="46">
        <f>SQRT(E402*E402+E403*E403+E404*E404)</f>
        <v>1.8264360586180094E-2</v>
      </c>
      <c r="F405" s="47"/>
      <c r="G405" s="47"/>
      <c r="H405" s="47"/>
      <c r="I405" s="47"/>
      <c r="J405" s="47"/>
      <c r="K405" s="52">
        <f t="shared" si="55"/>
        <v>35.277820423119138</v>
      </c>
    </row>
    <row r="406" spans="2:11" x14ac:dyDescent="0.3">
      <c r="B406" s="50"/>
      <c r="C406" s="47"/>
      <c r="D406" s="53" t="s">
        <v>30</v>
      </c>
      <c r="E406" s="47"/>
      <c r="F406" s="47"/>
      <c r="G406" s="47"/>
      <c r="H406" s="47"/>
      <c r="I406" s="47"/>
      <c r="J406" s="47"/>
      <c r="K406" s="49"/>
    </row>
    <row r="407" spans="2:11" x14ac:dyDescent="0.3">
      <c r="B407" s="50"/>
      <c r="C407" s="47" t="s">
        <v>36</v>
      </c>
      <c r="D407" s="47"/>
      <c r="E407" s="47">
        <v>8.9996201486652605E-2</v>
      </c>
      <c r="F407" s="47">
        <v>-0.25752198350494698</v>
      </c>
      <c r="G407" s="48">
        <v>0.229143861179815</v>
      </c>
      <c r="H407" s="47">
        <v>-1.8000787131274699E-3</v>
      </c>
      <c r="I407" s="47">
        <v>8.9978197351651398E-2</v>
      </c>
      <c r="J407" s="47"/>
      <c r="K407" s="52"/>
    </row>
    <row r="408" spans="2:11" x14ac:dyDescent="0.3">
      <c r="B408" s="50"/>
      <c r="C408" s="47"/>
      <c r="D408" s="47"/>
      <c r="E408" s="47">
        <v>8.3044637486360998E-2</v>
      </c>
      <c r="F408" s="47">
        <v>-0.27053451226368902</v>
      </c>
      <c r="G408" s="48">
        <v>0.27285175687596802</v>
      </c>
      <c r="H408" s="47">
        <v>-2.4684645310532401E-3</v>
      </c>
      <c r="I408" s="47">
        <v>8.3007942379630398E-2</v>
      </c>
      <c r="J408" s="47"/>
      <c r="K408" s="52"/>
    </row>
    <row r="409" spans="2:11" x14ac:dyDescent="0.3">
      <c r="B409" s="50"/>
      <c r="C409" s="47"/>
      <c r="D409" s="47"/>
      <c r="E409" s="47">
        <v>8.8078188382010994E-2</v>
      </c>
      <c r="F409" s="47">
        <v>-0.20922731932145799</v>
      </c>
      <c r="G409" s="47">
        <v>0.23908033607317999</v>
      </c>
      <c r="H409" s="47">
        <v>3.5929661709802599E-3</v>
      </c>
      <c r="I409" s="47">
        <v>8.8004874085196E-2</v>
      </c>
      <c r="J409" s="47"/>
      <c r="K409" s="52"/>
    </row>
    <row r="410" spans="2:11" x14ac:dyDescent="0.3">
      <c r="B410" s="50"/>
      <c r="C410" s="47"/>
      <c r="D410" s="46"/>
      <c r="E410" s="46">
        <f>SQRT(E407*E407+E408*E408+E409*E409)</f>
        <v>0.15084261787016395</v>
      </c>
      <c r="F410" s="47"/>
      <c r="G410" s="47"/>
      <c r="H410" s="47"/>
      <c r="I410" s="47"/>
      <c r="J410" s="47"/>
      <c r="K410" s="52"/>
    </row>
    <row r="411" spans="2:11" x14ac:dyDescent="0.3">
      <c r="B411" s="50"/>
      <c r="C411" s="47"/>
      <c r="D411" s="53" t="s">
        <v>31</v>
      </c>
      <c r="E411" s="47"/>
      <c r="F411" s="47"/>
      <c r="G411" s="47"/>
      <c r="H411" s="47"/>
      <c r="I411" s="47"/>
      <c r="J411" s="47"/>
      <c r="K411" s="52"/>
    </row>
    <row r="412" spans="2:11" x14ac:dyDescent="0.3">
      <c r="B412" s="11"/>
      <c r="C412" s="8" t="s">
        <v>37</v>
      </c>
      <c r="D412" s="47"/>
      <c r="E412">
        <v>4.3623378827360997E-2</v>
      </c>
      <c r="F412">
        <v>-0.126180272015467</v>
      </c>
      <c r="G412">
        <v>0.10644157405916201</v>
      </c>
      <c r="H412">
        <v>-1.3042644885009599E-2</v>
      </c>
      <c r="I412">
        <v>4.16279785086782E-2</v>
      </c>
      <c r="J412" s="47"/>
      <c r="K412" s="52">
        <f>(E407-E412)/E407*100</f>
        <v>51.527533266133673</v>
      </c>
    </row>
    <row r="413" spans="2:11" x14ac:dyDescent="0.3">
      <c r="B413" s="11"/>
      <c r="C413" s="8"/>
      <c r="D413" s="47"/>
      <c r="E413">
        <v>9.4386283512339603E-2</v>
      </c>
      <c r="F413">
        <v>-0.18693235622176099</v>
      </c>
      <c r="G413">
        <v>7.9610498730929402E-2</v>
      </c>
      <c r="H413">
        <v>-7.8488184406856107E-2</v>
      </c>
      <c r="I413">
        <v>5.2424950393749503E-2</v>
      </c>
      <c r="J413" s="47"/>
      <c r="K413" s="52">
        <f>(E408-E413)/E408*100</f>
        <v>-13.657288862078932</v>
      </c>
    </row>
    <row r="414" spans="2:11" x14ac:dyDescent="0.3">
      <c r="B414" s="11"/>
      <c r="C414" s="8"/>
      <c r="D414" s="47"/>
      <c r="E414">
        <v>6.9280369799594205E-2</v>
      </c>
      <c r="F414">
        <v>-7.8044396045089295E-2</v>
      </c>
      <c r="G414">
        <v>0.18377736522819901</v>
      </c>
      <c r="H414">
        <v>4.0177191072484297E-2</v>
      </c>
      <c r="I414">
        <v>5.6440791605837801E-2</v>
      </c>
      <c r="J414" s="47"/>
      <c r="K414" s="52">
        <f>(E409-E414)/E409*100</f>
        <v>21.342194847250102</v>
      </c>
    </row>
    <row r="415" spans="2:11" ht="14.5" thickBot="1" x14ac:dyDescent="0.35">
      <c r="B415" s="14"/>
      <c r="C415" s="15"/>
      <c r="D415" s="56"/>
      <c r="E415" s="57">
        <f>SQRT(E412*E412+E413*E413+E414*E414)</f>
        <v>0.1249461457394974</v>
      </c>
      <c r="F415" s="56"/>
      <c r="G415" s="56"/>
      <c r="H415" s="56"/>
      <c r="I415" s="56"/>
      <c r="J415" s="56"/>
      <c r="K415" s="58">
        <f t="shared" ref="K415" si="56">(E410-E415)/E410*100</f>
        <v>17.167875031814049</v>
      </c>
    </row>
    <row r="416" spans="2:11" ht="14.5" thickBot="1" x14ac:dyDescent="0.35"/>
    <row r="417" spans="2:11" x14ac:dyDescent="0.3">
      <c r="B417" s="40" t="s">
        <v>22</v>
      </c>
      <c r="C417" s="43">
        <v>996</v>
      </c>
      <c r="D417" s="42" t="s">
        <v>28</v>
      </c>
      <c r="E417" s="42" t="s">
        <v>9</v>
      </c>
      <c r="F417" s="42" t="s">
        <v>13</v>
      </c>
      <c r="G417" s="42" t="s">
        <v>12</v>
      </c>
      <c r="H417" s="42" t="s">
        <v>11</v>
      </c>
      <c r="I417" s="42" t="s">
        <v>10</v>
      </c>
      <c r="J417" s="43"/>
      <c r="K417" s="44"/>
    </row>
    <row r="418" spans="2:11" x14ac:dyDescent="0.3">
      <c r="B418" s="45" t="s">
        <v>8</v>
      </c>
      <c r="C418" s="46">
        <v>21</v>
      </c>
      <c r="D418" s="47" t="s">
        <v>33</v>
      </c>
      <c r="E418" s="47">
        <v>1.08166538480502E-2</v>
      </c>
      <c r="F418" s="47">
        <v>-2.4655608616819601E-2</v>
      </c>
      <c r="G418" s="48">
        <v>3.24687088896548E-2</v>
      </c>
      <c r="H418" s="48">
        <v>1.81791193170662E-3</v>
      </c>
      <c r="I418" s="47">
        <v>1.06627949749162E-2</v>
      </c>
      <c r="J418" s="47"/>
      <c r="K418" s="49"/>
    </row>
    <row r="419" spans="2:11" x14ac:dyDescent="0.3">
      <c r="B419" s="45" t="s">
        <v>6</v>
      </c>
      <c r="C419" s="46">
        <v>1E-4</v>
      </c>
      <c r="D419" s="47"/>
      <c r="E419" s="47">
        <v>1.02761187079455E-2</v>
      </c>
      <c r="F419" s="47">
        <v>-3.1326056301359803E-2</v>
      </c>
      <c r="G419" s="47">
        <v>3.0921454225218602E-2</v>
      </c>
      <c r="H419" s="47">
        <v>-1.0160077894556499E-3</v>
      </c>
      <c r="I419" s="47">
        <v>1.02257686200869E-2</v>
      </c>
      <c r="J419" s="47"/>
      <c r="K419" s="49"/>
    </row>
    <row r="420" spans="2:11" x14ac:dyDescent="0.3">
      <c r="B420" s="45" t="s">
        <v>7</v>
      </c>
      <c r="C420" s="46">
        <v>0.01</v>
      </c>
      <c r="D420" s="47"/>
      <c r="E420" s="47">
        <v>1.0588371477389001E-2</v>
      </c>
      <c r="F420" s="47">
        <v>-2.41952377244407E-2</v>
      </c>
      <c r="G420" s="47">
        <v>2.6063643951179799E-2</v>
      </c>
      <c r="H420" s="48">
        <v>-9.0723184165871602E-4</v>
      </c>
      <c r="I420" s="47">
        <v>1.05494332041425E-2</v>
      </c>
      <c r="J420" s="47"/>
      <c r="K420" s="49"/>
    </row>
    <row r="421" spans="2:11" ht="14.5" x14ac:dyDescent="0.3">
      <c r="B421" s="50"/>
      <c r="C421" s="47"/>
      <c r="D421" s="46"/>
      <c r="E421" s="46">
        <f>SQRT(E418*E418+E419*E419+E420*E420)</f>
        <v>1.8295142161555117E-2</v>
      </c>
      <c r="F421" s="46"/>
      <c r="G421" s="46"/>
      <c r="H421" s="47"/>
      <c r="I421" s="47"/>
      <c r="J421" s="47"/>
      <c r="K421" s="123" t="s">
        <v>20</v>
      </c>
    </row>
    <row r="422" spans="2:11" x14ac:dyDescent="0.3">
      <c r="B422" s="50"/>
      <c r="C422" s="47"/>
      <c r="D422" s="53" t="s">
        <v>29</v>
      </c>
      <c r="E422" s="53"/>
      <c r="F422" s="53"/>
      <c r="G422" s="53"/>
      <c r="H422" s="53"/>
      <c r="I422" s="53"/>
      <c r="J422" s="47"/>
      <c r="K422" s="54" t="s">
        <v>1</v>
      </c>
    </row>
    <row r="423" spans="2:11" x14ac:dyDescent="0.3">
      <c r="B423" s="50"/>
      <c r="C423" s="47" t="s">
        <v>34</v>
      </c>
      <c r="E423" s="47">
        <v>6.7965427856685797E-3</v>
      </c>
      <c r="F423" s="47">
        <v>-1.7568243064778399E-2</v>
      </c>
      <c r="G423" s="48">
        <v>1.5959798192996099E-2</v>
      </c>
      <c r="H423" s="48">
        <v>1.7501897005794799E-3</v>
      </c>
      <c r="I423" s="47">
        <v>6.5673304964352997E-3</v>
      </c>
      <c r="J423" s="47"/>
      <c r="K423" s="52">
        <f>(E418-E423)/E418*100</f>
        <v>37.165939844754128</v>
      </c>
    </row>
    <row r="424" spans="2:11" x14ac:dyDescent="0.3">
      <c r="B424" s="50"/>
      <c r="C424" s="47"/>
      <c r="D424" s="47"/>
      <c r="E424" s="47">
        <v>6.1426579545096598E-3</v>
      </c>
      <c r="F424" s="47">
        <v>-1.66886301427271E-2</v>
      </c>
      <c r="G424" s="48">
        <v>1.195645466389E-2</v>
      </c>
      <c r="H424" s="47">
        <v>-1.1341963792471099E-3</v>
      </c>
      <c r="I424" s="47">
        <v>6.0370394498796796E-3</v>
      </c>
      <c r="J424" s="47"/>
      <c r="K424" s="52">
        <f t="shared" ref="K424:K426" si="57">(E419-E424)/E419*100</f>
        <v>40.223949050334021</v>
      </c>
    </row>
    <row r="425" spans="2:11" x14ac:dyDescent="0.3">
      <c r="B425" s="50"/>
      <c r="C425" s="47"/>
      <c r="D425" s="47"/>
      <c r="E425" s="47">
        <v>7.2373471992868603E-3</v>
      </c>
      <c r="F425" s="47">
        <v>-1.7052681329285502E-2</v>
      </c>
      <c r="G425" s="48">
        <v>2.0740629593715101E-2</v>
      </c>
      <c r="H425" s="47">
        <v>-1.0133828472020101E-3</v>
      </c>
      <c r="I425" s="47">
        <v>7.1660484011777503E-3</v>
      </c>
      <c r="J425" s="47"/>
      <c r="K425" s="52">
        <f t="shared" si="57"/>
        <v>31.648155575747456</v>
      </c>
    </row>
    <row r="426" spans="2:11" x14ac:dyDescent="0.3">
      <c r="B426" s="50"/>
      <c r="C426" s="47"/>
      <c r="D426" s="53"/>
      <c r="E426" s="46">
        <f>SQRT(E423*E423+E424*E424+E425*E425)</f>
        <v>1.1674949039141446E-2</v>
      </c>
      <c r="F426" s="47"/>
      <c r="G426" s="47"/>
      <c r="H426" s="47"/>
      <c r="I426" s="47"/>
      <c r="J426" s="47"/>
      <c r="K426" s="52">
        <f t="shared" si="57"/>
        <v>36.185524353700586</v>
      </c>
    </row>
    <row r="427" spans="2:11" x14ac:dyDescent="0.3">
      <c r="B427" s="50"/>
      <c r="C427" s="47"/>
      <c r="D427" s="53" t="s">
        <v>32</v>
      </c>
      <c r="E427" s="53"/>
      <c r="F427" s="53"/>
      <c r="G427" s="53"/>
      <c r="H427" s="53"/>
      <c r="I427" s="53"/>
      <c r="J427" s="47"/>
      <c r="K427" s="54" t="s">
        <v>1</v>
      </c>
    </row>
    <row r="428" spans="2:11" x14ac:dyDescent="0.3">
      <c r="B428" s="50"/>
      <c r="C428" s="47" t="s">
        <v>38</v>
      </c>
      <c r="D428" s="47"/>
      <c r="E428" s="47">
        <v>1.0819749310401101E-2</v>
      </c>
      <c r="F428" s="47">
        <v>-2.4666870187262799E-2</v>
      </c>
      <c r="G428" s="48">
        <v>3.2491711987490401E-2</v>
      </c>
      <c r="H428" s="48">
        <v>1.8185823031362E-3</v>
      </c>
      <c r="I428" s="47">
        <v>1.06658208097945E-2</v>
      </c>
      <c r="J428" s="47"/>
      <c r="K428" s="52">
        <f>-(E423-E428)/E428*100</f>
        <v>37.183916274889881</v>
      </c>
    </row>
    <row r="429" spans="2:11" x14ac:dyDescent="0.3">
      <c r="B429" s="50"/>
      <c r="C429" s="47"/>
      <c r="D429" s="47"/>
      <c r="E429" s="47">
        <v>1.02790762067586E-2</v>
      </c>
      <c r="F429" s="47">
        <v>-3.1341621526598598E-2</v>
      </c>
      <c r="G429" s="48">
        <v>3.0940430190503999E-2</v>
      </c>
      <c r="H429" s="47">
        <v>-1.0163170544542899E-3</v>
      </c>
      <c r="I429" s="47">
        <v>1.02287099533214E-2</v>
      </c>
      <c r="J429" s="47"/>
      <c r="K429" s="52">
        <f t="shared" ref="K429:K431" si="58">-(E424-E429)/E429*100</f>
        <v>40.241147833199271</v>
      </c>
    </row>
    <row r="430" spans="2:11" x14ac:dyDescent="0.3">
      <c r="B430" s="50"/>
      <c r="C430" s="47"/>
      <c r="D430" s="47"/>
      <c r="E430" s="47">
        <v>1.0591212080443699E-2</v>
      </c>
      <c r="F430" s="47">
        <v>-2.4209170566046601E-2</v>
      </c>
      <c r="G430" s="48">
        <v>2.6077696376213499E-2</v>
      </c>
      <c r="H430" s="48">
        <v>-9.0743614452952698E-4</v>
      </c>
      <c r="I430" s="47">
        <v>1.05522667222042E-2</v>
      </c>
      <c r="J430" s="47"/>
      <c r="K430" s="52">
        <f t="shared" si="58"/>
        <v>31.666487798404418</v>
      </c>
    </row>
    <row r="431" spans="2:11" x14ac:dyDescent="0.3">
      <c r="B431" s="50"/>
      <c r="C431" s="47"/>
      <c r="D431" s="53"/>
      <c r="E431" s="46">
        <f>SQRT(E428*E428+E429*E429+E430*E430)</f>
        <v>1.8300277487983959E-2</v>
      </c>
      <c r="F431" s="47"/>
      <c r="G431" s="47"/>
      <c r="H431" s="47"/>
      <c r="I431" s="47"/>
      <c r="J431" s="47"/>
      <c r="K431" s="52">
        <f t="shared" si="58"/>
        <v>36.203431632076253</v>
      </c>
    </row>
    <row r="432" spans="2:11" x14ac:dyDescent="0.3">
      <c r="B432" s="50"/>
      <c r="C432" s="47"/>
      <c r="D432" s="53" t="s">
        <v>30</v>
      </c>
      <c r="E432" s="47"/>
      <c r="F432" s="47"/>
      <c r="G432" s="47"/>
      <c r="H432" s="47"/>
      <c r="I432" s="47"/>
      <c r="J432" s="47"/>
      <c r="K432" s="49"/>
    </row>
    <row r="433" spans="2:11" x14ac:dyDescent="0.3">
      <c r="B433" s="50"/>
      <c r="C433" s="47" t="s">
        <v>36</v>
      </c>
      <c r="D433" s="47"/>
      <c r="E433" s="47">
        <v>8.7941055398867499E-2</v>
      </c>
      <c r="F433" s="47">
        <v>-0.219583090146835</v>
      </c>
      <c r="G433" s="48">
        <v>0.22432829530137899</v>
      </c>
      <c r="H433" s="47">
        <v>-2.3265975743359201E-3</v>
      </c>
      <c r="I433" s="47">
        <v>8.7910273395057595E-2</v>
      </c>
      <c r="J433" s="47"/>
      <c r="K433" s="52"/>
    </row>
    <row r="434" spans="2:11" x14ac:dyDescent="0.3">
      <c r="B434" s="50"/>
      <c r="C434" s="47"/>
      <c r="D434" s="47"/>
      <c r="E434" s="47">
        <v>7.7721666931253597E-2</v>
      </c>
      <c r="F434" s="47">
        <v>-0.25954256508265799</v>
      </c>
      <c r="G434" s="48">
        <v>0.21509767077626499</v>
      </c>
      <c r="H434" s="47">
        <v>-3.1151416312895498E-3</v>
      </c>
      <c r="I434" s="47">
        <v>7.7659213253739104E-2</v>
      </c>
      <c r="J434" s="47"/>
      <c r="K434" s="52"/>
    </row>
    <row r="435" spans="2:11" x14ac:dyDescent="0.3">
      <c r="B435" s="50"/>
      <c r="C435" s="47"/>
      <c r="D435" s="47"/>
      <c r="E435" s="47">
        <v>8.7406320959858799E-2</v>
      </c>
      <c r="F435" s="47">
        <v>-0.18621694191648899</v>
      </c>
      <c r="G435" s="47">
        <v>0.25976706422215401</v>
      </c>
      <c r="H435" s="47">
        <v>3.9745082901965802E-3</v>
      </c>
      <c r="I435" s="47">
        <v>8.7315910506556696E-2</v>
      </c>
      <c r="J435" s="47"/>
      <c r="K435" s="52"/>
    </row>
    <row r="436" spans="2:11" x14ac:dyDescent="0.3">
      <c r="B436" s="50"/>
      <c r="C436" s="47"/>
      <c r="D436" s="46"/>
      <c r="E436" s="46">
        <f>SQRT(E433*E433+E434*E434+E435*E435)</f>
        <v>0.14633574983228553</v>
      </c>
      <c r="F436" s="47"/>
      <c r="G436" s="47"/>
      <c r="H436" s="47"/>
      <c r="I436" s="47"/>
      <c r="J436" s="47"/>
      <c r="K436" s="52"/>
    </row>
    <row r="437" spans="2:11" x14ac:dyDescent="0.3">
      <c r="B437" s="50"/>
      <c r="C437" s="47"/>
      <c r="D437" s="53" t="s">
        <v>31</v>
      </c>
      <c r="E437" s="47"/>
      <c r="F437" s="47"/>
      <c r="G437" s="47"/>
      <c r="H437" s="47"/>
      <c r="I437" s="47"/>
      <c r="J437" s="47"/>
      <c r="K437" s="52"/>
    </row>
    <row r="438" spans="2:11" x14ac:dyDescent="0.3">
      <c r="B438" s="11"/>
      <c r="C438" s="8" t="s">
        <v>37</v>
      </c>
      <c r="D438" s="47"/>
      <c r="E438">
        <v>4.1127857826523603E-2</v>
      </c>
      <c r="F438">
        <v>-0.131284240916892</v>
      </c>
      <c r="G438">
        <v>0.103747857884512</v>
      </c>
      <c r="H438">
        <v>-1.29525959024668E-2</v>
      </c>
      <c r="I438">
        <v>3.9034996461971699E-2</v>
      </c>
      <c r="J438" s="47"/>
      <c r="K438" s="52">
        <f>(E433-E438)/E433*100</f>
        <v>53.232471864269613</v>
      </c>
    </row>
    <row r="439" spans="2:11" x14ac:dyDescent="0.3">
      <c r="B439" s="11"/>
      <c r="C439" s="8"/>
      <c r="D439" s="47"/>
      <c r="E439">
        <v>9.3995535004528605E-2</v>
      </c>
      <c r="F439">
        <v>-0.19594711477365201</v>
      </c>
      <c r="G439">
        <v>4.0978662838443397E-2</v>
      </c>
      <c r="H439">
        <v>-7.8709486830195297E-2</v>
      </c>
      <c r="I439">
        <v>5.13807092566353E-2</v>
      </c>
      <c r="J439" s="47"/>
      <c r="K439" s="52">
        <f>(E434-E439)/E434*100</f>
        <v>-20.938650335008354</v>
      </c>
    </row>
    <row r="440" spans="2:11" x14ac:dyDescent="0.3">
      <c r="B440" s="11"/>
      <c r="C440" s="8"/>
      <c r="D440" s="47"/>
      <c r="E440">
        <v>6.7076187318593605E-2</v>
      </c>
      <c r="F440">
        <v>-8.5415570224517401E-2</v>
      </c>
      <c r="G440">
        <v>0.193266382275458</v>
      </c>
      <c r="H440">
        <v>3.9669598658946599E-2</v>
      </c>
      <c r="I440">
        <v>5.4088241304715699E-2</v>
      </c>
      <c r="J440" s="47"/>
      <c r="K440" s="52">
        <f>(E435-E440)/E435*100</f>
        <v>23.259340306294064</v>
      </c>
    </row>
    <row r="441" spans="2:11" ht="14.5" thickBot="1" x14ac:dyDescent="0.35">
      <c r="B441" s="14"/>
      <c r="C441" s="15"/>
      <c r="D441" s="56"/>
      <c r="E441" s="57">
        <f>SQRT(E438*E438+E439*E439+E440*E440)</f>
        <v>0.12258008074473339</v>
      </c>
      <c r="F441" s="56"/>
      <c r="G441" s="56"/>
      <c r="H441" s="56"/>
      <c r="I441" s="56"/>
      <c r="J441" s="56"/>
      <c r="K441" s="58">
        <f t="shared" ref="K441" si="59">(E436-E441)/E436*100</f>
        <v>16.233674351468018</v>
      </c>
    </row>
    <row r="442" spans="2:11" ht="14.5" thickBot="1" x14ac:dyDescent="0.35"/>
    <row r="443" spans="2:11" x14ac:dyDescent="0.3">
      <c r="B443" s="40" t="s">
        <v>22</v>
      </c>
      <c r="C443" s="43">
        <v>996</v>
      </c>
      <c r="D443" s="42" t="s">
        <v>28</v>
      </c>
      <c r="E443" s="42" t="s">
        <v>9</v>
      </c>
      <c r="F443" s="42" t="s">
        <v>13</v>
      </c>
      <c r="G443" s="42" t="s">
        <v>12</v>
      </c>
      <c r="H443" s="42" t="s">
        <v>11</v>
      </c>
      <c r="I443" s="42" t="s">
        <v>10</v>
      </c>
      <c r="J443" s="43"/>
      <c r="K443" s="44"/>
    </row>
    <row r="444" spans="2:11" x14ac:dyDescent="0.3">
      <c r="B444" s="45" t="s">
        <v>8</v>
      </c>
      <c r="C444" s="46">
        <v>22</v>
      </c>
      <c r="D444" s="47" t="s">
        <v>33</v>
      </c>
      <c r="E444" s="47">
        <v>1.0822848220605599E-2</v>
      </c>
      <c r="F444" s="47">
        <v>-2.4655608616819601E-2</v>
      </c>
      <c r="G444" s="48">
        <v>3.24687088896548E-2</v>
      </c>
      <c r="H444" s="48">
        <v>1.88234359072237E-3</v>
      </c>
      <c r="I444" s="47">
        <v>1.0657899709264101E-2</v>
      </c>
      <c r="J444" s="47"/>
      <c r="K444" s="49"/>
    </row>
    <row r="445" spans="2:11" x14ac:dyDescent="0.3">
      <c r="B445" s="45" t="s">
        <v>6</v>
      </c>
      <c r="C445" s="46">
        <v>1E-4</v>
      </c>
      <c r="D445" s="47"/>
      <c r="E445" s="47">
        <v>1.01785792996563E-2</v>
      </c>
      <c r="F445" s="47">
        <v>-3.1326056301359803E-2</v>
      </c>
      <c r="G445" s="47">
        <v>3.0921454225218602E-2</v>
      </c>
      <c r="H445" s="47">
        <v>-9.0112749134824697E-4</v>
      </c>
      <c r="I445" s="47">
        <v>1.0138611630974299E-2</v>
      </c>
      <c r="J445" s="47"/>
      <c r="K445" s="49"/>
    </row>
    <row r="446" spans="2:11" x14ac:dyDescent="0.3">
      <c r="B446" s="45" t="s">
        <v>7</v>
      </c>
      <c r="C446" s="46">
        <v>0.01</v>
      </c>
      <c r="D446" s="47"/>
      <c r="E446" s="47">
        <v>1.06090359550954E-2</v>
      </c>
      <c r="F446" s="47">
        <v>-2.41952377244407E-2</v>
      </c>
      <c r="G446" s="47">
        <v>2.6063643951179799E-2</v>
      </c>
      <c r="H446" s="48">
        <v>-9.4515594650628105E-4</v>
      </c>
      <c r="I446" s="47">
        <v>1.0566850246563101E-2</v>
      </c>
      <c r="J446" s="47"/>
      <c r="K446" s="49"/>
    </row>
    <row r="447" spans="2:11" ht="14.5" x14ac:dyDescent="0.3">
      <c r="B447" s="50"/>
      <c r="C447" s="47"/>
      <c r="D447" s="46"/>
      <c r="E447" s="46">
        <f>SQRT(E444*E444+E445*E445+E446*E446)</f>
        <v>1.8256208918123292E-2</v>
      </c>
      <c r="F447" s="46"/>
      <c r="G447" s="46"/>
      <c r="H447" s="47"/>
      <c r="I447" s="47"/>
      <c r="J447" s="47"/>
      <c r="K447" s="123" t="s">
        <v>20</v>
      </c>
    </row>
    <row r="448" spans="2:11" x14ac:dyDescent="0.3">
      <c r="B448" s="50"/>
      <c r="C448" s="47"/>
      <c r="D448" s="53" t="s">
        <v>29</v>
      </c>
      <c r="E448" s="53"/>
      <c r="F448" s="53"/>
      <c r="G448" s="53"/>
      <c r="H448" s="53"/>
      <c r="I448" s="53"/>
      <c r="J448" s="47"/>
      <c r="K448" s="54" t="s">
        <v>1</v>
      </c>
    </row>
    <row r="449" spans="2:11" x14ac:dyDescent="0.3">
      <c r="B449" s="50"/>
      <c r="C449" s="47" t="s">
        <v>34</v>
      </c>
      <c r="E449" s="47">
        <v>6.6407380366462201E-3</v>
      </c>
      <c r="F449" s="47">
        <v>-1.5572863002717E-2</v>
      </c>
      <c r="G449" s="48">
        <v>1.54202988606294E-2</v>
      </c>
      <c r="H449" s="48">
        <v>1.7625745236781801E-3</v>
      </c>
      <c r="I449" s="47">
        <v>6.4025567330434898E-3</v>
      </c>
      <c r="J449" s="47"/>
      <c r="K449" s="52">
        <f>(E444-E449)/E444*100</f>
        <v>38.641493428662038</v>
      </c>
    </row>
    <row r="450" spans="2:11" x14ac:dyDescent="0.3">
      <c r="B450" s="50"/>
      <c r="C450" s="47"/>
      <c r="D450" s="47"/>
      <c r="E450" s="47">
        <v>6.0586903787579402E-3</v>
      </c>
      <c r="F450" s="47">
        <v>-1.60677544054291E-2</v>
      </c>
      <c r="G450" s="48">
        <v>1.3369830707721299E-2</v>
      </c>
      <c r="H450" s="47">
        <v>-1.0724412610568499E-3</v>
      </c>
      <c r="I450" s="47">
        <v>5.9630192727540996E-3</v>
      </c>
      <c r="J450" s="47"/>
      <c r="K450" s="52">
        <f t="shared" ref="K450:K452" si="60">(E445-E450)/E445*100</f>
        <v>40.476070378873757</v>
      </c>
    </row>
    <row r="451" spans="2:11" x14ac:dyDescent="0.3">
      <c r="B451" s="50"/>
      <c r="C451" s="47"/>
      <c r="D451" s="47"/>
      <c r="E451" s="47">
        <v>7.1254301939008696E-3</v>
      </c>
      <c r="F451" s="47">
        <v>-1.5710094473753201E-2</v>
      </c>
      <c r="G451" s="48">
        <v>1.9874457664029399E-2</v>
      </c>
      <c r="H451" s="47">
        <v>-1.0170522046085899E-3</v>
      </c>
      <c r="I451" s="47">
        <v>7.0524719255914102E-3</v>
      </c>
      <c r="J451" s="47"/>
      <c r="K451" s="52">
        <f t="shared" si="60"/>
        <v>32.836214109740986</v>
      </c>
    </row>
    <row r="452" spans="2:11" x14ac:dyDescent="0.3">
      <c r="B452" s="50"/>
      <c r="C452" s="47"/>
      <c r="D452" s="53"/>
      <c r="E452" s="46">
        <f>SQRT(E449*E449+E450*E450+E451*E451)</f>
        <v>1.1470784028355174E-2</v>
      </c>
      <c r="F452" s="47"/>
      <c r="G452" s="47"/>
      <c r="H452" s="47"/>
      <c r="I452" s="47"/>
      <c r="J452" s="47"/>
      <c r="K452" s="52">
        <f t="shared" si="60"/>
        <v>37.167765335069625</v>
      </c>
    </row>
    <row r="453" spans="2:11" x14ac:dyDescent="0.3">
      <c r="B453" s="50"/>
      <c r="C453" s="47"/>
      <c r="D453" s="53" t="s">
        <v>32</v>
      </c>
      <c r="E453" s="53"/>
      <c r="F453" s="53"/>
      <c r="G453" s="53"/>
      <c r="H453" s="53"/>
      <c r="I453" s="53"/>
      <c r="J453" s="47"/>
      <c r="K453" s="54" t="s">
        <v>1</v>
      </c>
    </row>
    <row r="454" spans="2:11" x14ac:dyDescent="0.3">
      <c r="B454" s="50"/>
      <c r="C454" s="47" t="s">
        <v>38</v>
      </c>
      <c r="D454" s="47"/>
      <c r="E454" s="47">
        <v>1.08259450706489E-2</v>
      </c>
      <c r="F454" s="47">
        <v>-2.4666870187262799E-2</v>
      </c>
      <c r="G454" s="48">
        <v>3.2491711987490401E-2</v>
      </c>
      <c r="H454" s="48">
        <v>1.8830336760773899E-3</v>
      </c>
      <c r="I454" s="47">
        <v>1.0660922607704499E-2</v>
      </c>
      <c r="J454" s="47"/>
      <c r="K454" s="52">
        <f>-(E449-E454)/E454*100</f>
        <v>38.659045530810374</v>
      </c>
    </row>
    <row r="455" spans="2:11" x14ac:dyDescent="0.3">
      <c r="B455" s="50"/>
      <c r="C455" s="47"/>
      <c r="D455" s="47"/>
      <c r="E455" s="47">
        <v>1.01815071152638E-2</v>
      </c>
      <c r="F455" s="47">
        <v>-3.1341621526598598E-2</v>
      </c>
      <c r="G455" s="48">
        <v>3.0940430190503999E-2</v>
      </c>
      <c r="H455" s="47">
        <v>-9.0140302416668997E-4</v>
      </c>
      <c r="I455" s="47">
        <v>1.0141526498816099E-2</v>
      </c>
      <c r="J455" s="47"/>
      <c r="K455" s="52">
        <f t="shared" ref="K455:K457" si="61">-(E450-E455)/E455*100</f>
        <v>40.493187205311287</v>
      </c>
    </row>
    <row r="456" spans="2:11" x14ac:dyDescent="0.3">
      <c r="B456" s="50"/>
      <c r="C456" s="47"/>
      <c r="D456" s="47"/>
      <c r="E456" s="47">
        <v>1.06118816343074E-2</v>
      </c>
      <c r="F456" s="47">
        <v>-2.4209170566046601E-2</v>
      </c>
      <c r="G456" s="48">
        <v>2.6077696376213499E-2</v>
      </c>
      <c r="H456" s="48">
        <v>-9.4537105291504395E-4</v>
      </c>
      <c r="I456" s="47">
        <v>1.0569688046146899E-2</v>
      </c>
      <c r="J456" s="47"/>
      <c r="K456" s="52">
        <f t="shared" si="61"/>
        <v>32.854224731786488</v>
      </c>
    </row>
    <row r="457" spans="2:11" x14ac:dyDescent="0.3">
      <c r="B457" s="50"/>
      <c r="C457" s="47"/>
      <c r="D457" s="53"/>
      <c r="E457" s="46">
        <f>SQRT(E454*E454+E455*E455+E456*E456)</f>
        <v>1.8261330883356373E-2</v>
      </c>
      <c r="F457" s="47"/>
      <c r="G457" s="47"/>
      <c r="H457" s="47"/>
      <c r="I457" s="47"/>
      <c r="J457" s="47"/>
      <c r="K457" s="52">
        <f t="shared" si="61"/>
        <v>37.185388613653544</v>
      </c>
    </row>
    <row r="458" spans="2:11" x14ac:dyDescent="0.3">
      <c r="B458" s="50"/>
      <c r="C458" s="47"/>
      <c r="D458" s="53" t="s">
        <v>30</v>
      </c>
      <c r="E458" s="47"/>
      <c r="F458" s="47"/>
      <c r="G458" s="47"/>
      <c r="H458" s="47"/>
      <c r="I458" s="47"/>
      <c r="J458" s="47"/>
      <c r="K458" s="49"/>
    </row>
    <row r="459" spans="2:11" x14ac:dyDescent="0.3">
      <c r="B459" s="50"/>
      <c r="C459" s="47" t="s">
        <v>36</v>
      </c>
      <c r="D459" s="47"/>
      <c r="E459" s="47">
        <v>8.6074167153342998E-2</v>
      </c>
      <c r="F459" s="47">
        <v>-0.24609477625311599</v>
      </c>
      <c r="G459" s="48">
        <v>0.19891541059401199</v>
      </c>
      <c r="H459" s="47">
        <v>-2.8930818688989498E-3</v>
      </c>
      <c r="I459" s="47">
        <v>8.6025533002949101E-2</v>
      </c>
      <c r="J459" s="47"/>
      <c r="K459" s="52"/>
    </row>
    <row r="460" spans="2:11" x14ac:dyDescent="0.3">
      <c r="B460" s="50"/>
      <c r="C460" s="47"/>
      <c r="D460" s="47"/>
      <c r="E460" s="47">
        <v>7.6090418852201094E-2</v>
      </c>
      <c r="F460" s="47">
        <v>-0.22252931375855201</v>
      </c>
      <c r="G460" s="48">
        <v>0.209813194446382</v>
      </c>
      <c r="H460" s="47">
        <v>-2.79330928071113E-3</v>
      </c>
      <c r="I460" s="47">
        <v>7.6039129823832693E-2</v>
      </c>
      <c r="J460" s="47"/>
      <c r="K460" s="52"/>
    </row>
    <row r="461" spans="2:11" x14ac:dyDescent="0.3">
      <c r="B461" s="50"/>
      <c r="C461" s="47"/>
      <c r="D461" s="47"/>
      <c r="E461" s="47">
        <v>8.3980133160488593E-2</v>
      </c>
      <c r="F461" s="47">
        <v>-0.16989101966842199</v>
      </c>
      <c r="G461" s="47">
        <v>0.24149848153237399</v>
      </c>
      <c r="H461" s="47">
        <v>3.6759441965590802E-3</v>
      </c>
      <c r="I461" s="47">
        <v>8.3899643622110706E-2</v>
      </c>
      <c r="J461" s="47"/>
      <c r="K461" s="52"/>
    </row>
    <row r="462" spans="2:11" x14ac:dyDescent="0.3">
      <c r="B462" s="50"/>
      <c r="C462" s="47"/>
      <c r="D462" s="46"/>
      <c r="E462" s="46">
        <f>SQRT(E459*E459+E460*E460+E461*E461)</f>
        <v>0.14230662970465721</v>
      </c>
      <c r="F462" s="47"/>
      <c r="G462" s="47"/>
      <c r="H462" s="47"/>
      <c r="I462" s="47"/>
      <c r="J462" s="47"/>
      <c r="K462" s="52"/>
    </row>
    <row r="463" spans="2:11" x14ac:dyDescent="0.3">
      <c r="B463" s="50"/>
      <c r="C463" s="47"/>
      <c r="D463" s="53" t="s">
        <v>31</v>
      </c>
      <c r="E463" s="47"/>
      <c r="F463" s="47"/>
      <c r="G463" s="47"/>
      <c r="H463" s="47"/>
      <c r="I463" s="47"/>
      <c r="J463" s="47"/>
      <c r="K463" s="52"/>
    </row>
    <row r="464" spans="2:11" x14ac:dyDescent="0.3">
      <c r="B464" s="11"/>
      <c r="C464" s="8" t="s">
        <v>37</v>
      </c>
      <c r="D464" s="47"/>
      <c r="E464">
        <v>3.7208529540269E-2</v>
      </c>
      <c r="F464">
        <v>-0.112515936708806</v>
      </c>
      <c r="G464">
        <v>8.00842753631862E-2</v>
      </c>
      <c r="H464">
        <v>-1.31551331558118E-2</v>
      </c>
      <c r="I464">
        <v>3.4805418287989803E-2</v>
      </c>
      <c r="J464" s="47"/>
      <c r="K464" s="52">
        <f>(E459-E464)/E459*100</f>
        <v>56.771548571615924</v>
      </c>
    </row>
    <row r="465" spans="2:11" x14ac:dyDescent="0.3">
      <c r="B465" s="11"/>
      <c r="C465" s="8"/>
      <c r="D465" s="47"/>
      <c r="E465">
        <v>9.3663786116605502E-2</v>
      </c>
      <c r="F465">
        <v>-0.20567168113565501</v>
      </c>
      <c r="G465">
        <v>3.9270460710225101E-2</v>
      </c>
      <c r="H465">
        <v>-7.8696862150818503E-2</v>
      </c>
      <c r="I465">
        <v>5.0790833004709497E-2</v>
      </c>
      <c r="J465" s="47"/>
      <c r="K465" s="52">
        <f>(E460-E465)/E460*100</f>
        <v>-23.095374594453368</v>
      </c>
    </row>
    <row r="466" spans="2:11" x14ac:dyDescent="0.3">
      <c r="B466" s="11"/>
      <c r="C466" s="8"/>
      <c r="D466" s="47"/>
      <c r="E466">
        <v>6.48848449230017E-2</v>
      </c>
      <c r="F466">
        <v>-8.7937553941851695E-2</v>
      </c>
      <c r="G466">
        <v>0.19377047362887501</v>
      </c>
      <c r="H466">
        <v>3.9187789830415001E-2</v>
      </c>
      <c r="I466">
        <v>5.17142168933186E-2</v>
      </c>
      <c r="J466" s="47"/>
      <c r="K466" s="52">
        <f>(E461-E466)/E461*100</f>
        <v>22.737863729026504</v>
      </c>
    </row>
    <row r="467" spans="2:11" ht="14.5" thickBot="1" x14ac:dyDescent="0.35">
      <c r="B467" s="14"/>
      <c r="C467" s="15"/>
      <c r="D467" s="56"/>
      <c r="E467" s="57">
        <f>SQRT(E464*E464+E465*E465+E466*E466)</f>
        <v>0.11986418397890286</v>
      </c>
      <c r="F467" s="56"/>
      <c r="G467" s="56"/>
      <c r="H467" s="56"/>
      <c r="I467" s="56"/>
      <c r="J467" s="56"/>
      <c r="K467" s="58">
        <f t="shared" ref="K467" si="62">(E462-E467)/E462*100</f>
        <v>15.770485024015635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31"/>
  <sheetViews>
    <sheetView tabSelected="1" topLeftCell="X72" zoomScale="104" zoomScaleNormal="104" workbookViewId="0">
      <selection activeCell="AF79" sqref="AF79"/>
    </sheetView>
  </sheetViews>
  <sheetFormatPr defaultRowHeight="14" x14ac:dyDescent="0.3"/>
  <cols>
    <col min="34" max="34" width="8.75" bestFit="1" customWidth="1"/>
    <col min="35" max="35" width="9" bestFit="1" customWidth="1"/>
    <col min="36" max="38" width="8.75" bestFit="1" customWidth="1"/>
  </cols>
  <sheetData>
    <row r="1" spans="2:19" ht="14.5" thickBot="1" x14ac:dyDescent="0.35"/>
    <row r="2" spans="2:19" x14ac:dyDescent="0.3">
      <c r="B2" s="21" t="s">
        <v>22</v>
      </c>
      <c r="C2" s="24">
        <v>996</v>
      </c>
      <c r="D2" s="23" t="s">
        <v>28</v>
      </c>
      <c r="E2" s="23" t="s">
        <v>9</v>
      </c>
      <c r="F2" s="23" t="s">
        <v>13</v>
      </c>
      <c r="G2" s="23" t="s">
        <v>12</v>
      </c>
      <c r="H2" s="23" t="s">
        <v>11</v>
      </c>
      <c r="I2" s="23" t="s">
        <v>10</v>
      </c>
      <c r="J2" s="24"/>
      <c r="K2" s="25"/>
    </row>
    <row r="3" spans="2:19" x14ac:dyDescent="0.3">
      <c r="B3" s="26" t="s">
        <v>8</v>
      </c>
      <c r="C3" s="27">
        <v>14</v>
      </c>
      <c r="D3" s="28" t="s">
        <v>33</v>
      </c>
      <c r="E3" s="28">
        <v>1.0728992392878599E-2</v>
      </c>
      <c r="F3" s="28">
        <v>-2.4655608616819601E-2</v>
      </c>
      <c r="G3" s="29">
        <v>3.24687088896548E-2</v>
      </c>
      <c r="H3" s="29">
        <v>1.7812539001073699E-3</v>
      </c>
      <c r="I3" s="28">
        <v>1.05800950992796E-2</v>
      </c>
      <c r="J3" s="28"/>
      <c r="K3" s="30"/>
      <c r="M3">
        <v>1.0728992392878599E-2</v>
      </c>
      <c r="N3">
        <v>-2.4655608616819601E-2</v>
      </c>
      <c r="O3">
        <v>3.24687088896548E-2</v>
      </c>
      <c r="P3">
        <v>1.7812539001073699E-3</v>
      </c>
      <c r="Q3">
        <v>1.05800950992796E-2</v>
      </c>
    </row>
    <row r="4" spans="2:19" x14ac:dyDescent="0.3">
      <c r="B4" s="26" t="s">
        <v>6</v>
      </c>
      <c r="C4" s="27">
        <v>1E-4</v>
      </c>
      <c r="D4" s="28"/>
      <c r="E4" s="28">
        <v>1.0302686955073E-2</v>
      </c>
      <c r="F4" s="28">
        <v>-3.1326056301359803E-2</v>
      </c>
      <c r="G4" s="28">
        <v>3.0921454225218602E-2</v>
      </c>
      <c r="H4" s="28">
        <v>-9.8628637780830402E-4</v>
      </c>
      <c r="I4" s="28">
        <v>1.02553692120362E-2</v>
      </c>
      <c r="J4" s="28"/>
      <c r="K4" s="30"/>
      <c r="M4">
        <v>1.0302686955073E-2</v>
      </c>
      <c r="N4">
        <v>-3.1326056301359803E-2</v>
      </c>
      <c r="O4">
        <v>3.0921454225218602E-2</v>
      </c>
      <c r="P4">
        <v>-9.8628637780830402E-4</v>
      </c>
      <c r="Q4">
        <v>1.02553692120362E-2</v>
      </c>
    </row>
    <row r="5" spans="2:19" x14ac:dyDescent="0.3">
      <c r="B5" s="26" t="s">
        <v>7</v>
      </c>
      <c r="C5" s="27">
        <v>0.01</v>
      </c>
      <c r="D5" s="28"/>
      <c r="E5" s="28">
        <v>1.04759608975886E-2</v>
      </c>
      <c r="F5" s="28">
        <v>-2.41952377244407E-2</v>
      </c>
      <c r="G5" s="28">
        <v>2.6063643951179799E-2</v>
      </c>
      <c r="H5" s="29">
        <v>-8.0695246874973499E-4</v>
      </c>
      <c r="I5" s="28">
        <v>1.04448352998496E-2</v>
      </c>
      <c r="J5" s="28"/>
      <c r="K5" s="30"/>
      <c r="M5">
        <v>1.04759608975886E-2</v>
      </c>
      <c r="N5">
        <v>-2.41952377244407E-2</v>
      </c>
      <c r="O5">
        <v>2.6063643951179799E-2</v>
      </c>
      <c r="P5">
        <v>-8.0695246874973499E-4</v>
      </c>
      <c r="Q5">
        <v>1.04448352998496E-2</v>
      </c>
    </row>
    <row r="6" spans="2:19" ht="14.5" x14ac:dyDescent="0.3">
      <c r="B6" s="31"/>
      <c r="C6" s="28"/>
      <c r="D6" s="27"/>
      <c r="E6" s="27">
        <f>SQRT(E3*E3+E4*E4+E5*E5)</f>
        <v>1.8193471163812681E-2</v>
      </c>
      <c r="F6" s="27"/>
      <c r="G6" s="27"/>
      <c r="H6" s="28"/>
      <c r="I6" s="28"/>
      <c r="J6" s="28"/>
      <c r="K6" s="125" t="s">
        <v>20</v>
      </c>
      <c r="M6" s="27">
        <f>SQRT(M3*M3+M4*M4+M5*M5)</f>
        <v>1.8193471163812681E-2</v>
      </c>
    </row>
    <row r="7" spans="2:19" x14ac:dyDescent="0.3">
      <c r="B7" s="31"/>
      <c r="C7" s="28"/>
      <c r="D7" s="34" t="s">
        <v>29</v>
      </c>
      <c r="E7" s="34"/>
      <c r="F7" s="34"/>
      <c r="G7" s="34"/>
      <c r="H7" s="34"/>
      <c r="I7" s="34"/>
      <c r="J7" s="28"/>
      <c r="K7" s="35" t="s">
        <v>1</v>
      </c>
    </row>
    <row r="8" spans="2:19" x14ac:dyDescent="0.3">
      <c r="B8" s="31"/>
      <c r="C8" s="28" t="s">
        <v>34</v>
      </c>
      <c r="D8" s="22"/>
      <c r="E8" s="28">
        <v>7.4636802893280896E-3</v>
      </c>
      <c r="F8" s="28">
        <v>-1.67524262860726E-2</v>
      </c>
      <c r="G8" s="29">
        <v>2.0046347484778598E-2</v>
      </c>
      <c r="H8" s="29">
        <v>1.7384908470180599E-3</v>
      </c>
      <c r="I8" s="28">
        <v>7.2583863934168697E-3</v>
      </c>
      <c r="J8" s="28"/>
      <c r="K8" s="33">
        <f>(E3-E8)/E3*100</f>
        <v>30.434471234389822</v>
      </c>
      <c r="M8">
        <v>7.4636802893280896E-3</v>
      </c>
      <c r="N8">
        <v>-1.67524262860726E-2</v>
      </c>
      <c r="O8">
        <v>2.0046347484778598E-2</v>
      </c>
      <c r="P8">
        <v>1.7384908470180599E-3</v>
      </c>
      <c r="Q8">
        <v>7.2583863934168697E-3</v>
      </c>
      <c r="S8" s="33">
        <f>(M3-M8)/M3*100</f>
        <v>30.434471234389822</v>
      </c>
    </row>
    <row r="9" spans="2:19" x14ac:dyDescent="0.3">
      <c r="B9" s="31"/>
      <c r="C9" s="28"/>
      <c r="D9" s="28"/>
      <c r="E9" s="28">
        <v>7.6210985928802603E-3</v>
      </c>
      <c r="F9" s="28">
        <v>-2.20099582324766E-2</v>
      </c>
      <c r="G9" s="29">
        <v>1.8812514512769701E-2</v>
      </c>
      <c r="H9" s="28">
        <v>-9.27388724115115E-4</v>
      </c>
      <c r="I9" s="28">
        <v>7.5644625662888701E-3</v>
      </c>
      <c r="J9" s="28"/>
      <c r="K9" s="33">
        <f t="shared" ref="K9:K11" si="0">(E4-E9)/E4*100</f>
        <v>26.028048545844022</v>
      </c>
      <c r="M9">
        <v>7.6210985928802603E-3</v>
      </c>
      <c r="N9">
        <v>-2.20099582324766E-2</v>
      </c>
      <c r="O9">
        <v>1.8812514512769701E-2</v>
      </c>
      <c r="P9">
        <v>-9.27388724115115E-4</v>
      </c>
      <c r="Q9">
        <v>7.5644625662888701E-3</v>
      </c>
      <c r="S9" s="33">
        <f t="shared" ref="S9:S11" si="1">(M4-M9)/M4*100</f>
        <v>26.028048545844022</v>
      </c>
    </row>
    <row r="10" spans="2:19" x14ac:dyDescent="0.3">
      <c r="B10" s="31"/>
      <c r="C10" s="28"/>
      <c r="D10" s="28"/>
      <c r="E10" s="28">
        <v>8.1238219071469702E-3</v>
      </c>
      <c r="F10" s="28">
        <v>-2.4564158365736301E-2</v>
      </c>
      <c r="G10" s="29">
        <v>2.4608684920353299E-2</v>
      </c>
      <c r="H10" s="28">
        <v>-8.81566441189453E-4</v>
      </c>
      <c r="I10" s="28">
        <v>8.0758481281416796E-3</v>
      </c>
      <c r="J10" s="28"/>
      <c r="K10" s="33">
        <f t="shared" si="0"/>
        <v>22.452727854139422</v>
      </c>
      <c r="M10">
        <v>8.1238219071469702E-3</v>
      </c>
      <c r="N10">
        <v>-2.4564158365736301E-2</v>
      </c>
      <c r="O10">
        <v>2.4608684920353299E-2</v>
      </c>
      <c r="P10">
        <v>-8.81566441189453E-4</v>
      </c>
      <c r="Q10">
        <v>8.0758481281416796E-3</v>
      </c>
      <c r="S10" s="33">
        <f t="shared" si="1"/>
        <v>22.452727854139422</v>
      </c>
    </row>
    <row r="11" spans="2:19" x14ac:dyDescent="0.3">
      <c r="B11" s="31"/>
      <c r="C11" s="28"/>
      <c r="D11" s="34"/>
      <c r="E11" s="27">
        <f>SQRT(E8*E8+E9*E9+E10*E10)</f>
        <v>1.340836118258854E-2</v>
      </c>
      <c r="F11" s="28"/>
      <c r="G11" s="28"/>
      <c r="H11" s="28"/>
      <c r="I11" s="28"/>
      <c r="J11" s="28"/>
      <c r="K11" s="33">
        <f t="shared" si="0"/>
        <v>26.301248058379635</v>
      </c>
      <c r="M11" s="27">
        <f>SQRT(M8*M8+M9*M9+M10*M10)</f>
        <v>1.340836118258854E-2</v>
      </c>
      <c r="S11" s="33">
        <f t="shared" si="1"/>
        <v>26.301248058379635</v>
      </c>
    </row>
    <row r="12" spans="2:19" x14ac:dyDescent="0.3">
      <c r="B12" s="31"/>
      <c r="C12" s="28"/>
      <c r="D12" s="34" t="s">
        <v>32</v>
      </c>
      <c r="E12" s="34"/>
      <c r="F12" s="34"/>
      <c r="G12" s="34"/>
      <c r="H12" s="34"/>
      <c r="I12" s="34"/>
      <c r="J12" s="28"/>
      <c r="K12" s="35" t="s">
        <v>1</v>
      </c>
      <c r="S12" s="33"/>
    </row>
    <row r="13" spans="2:19" x14ac:dyDescent="0.3">
      <c r="B13" s="31"/>
      <c r="C13" s="28" t="s">
        <v>38</v>
      </c>
      <c r="D13" s="28"/>
      <c r="E13" s="28">
        <v>1.0732023526206599E-2</v>
      </c>
      <c r="F13" s="28">
        <v>-2.4666870187262799E-2</v>
      </c>
      <c r="G13" s="29">
        <v>3.2491711987490401E-2</v>
      </c>
      <c r="H13" s="29">
        <v>1.7819039269429001E-3</v>
      </c>
      <c r="I13" s="28">
        <v>1.05830594518881E-2</v>
      </c>
      <c r="J13" s="28"/>
      <c r="K13" s="33">
        <f>-(E8-E13)/E13*100</f>
        <v>30.454119196603706</v>
      </c>
      <c r="M13">
        <v>1.0732023526206599E-2</v>
      </c>
      <c r="N13">
        <v>-2.4666870187262799E-2</v>
      </c>
      <c r="O13">
        <v>3.2491711987490401E-2</v>
      </c>
      <c r="P13">
        <v>1.7819039269429001E-3</v>
      </c>
      <c r="Q13">
        <v>1.05830594518881E-2</v>
      </c>
      <c r="S13" s="33">
        <f>-(M8-M13)/M13*100</f>
        <v>30.454119196603706</v>
      </c>
    </row>
    <row r="14" spans="2:19" x14ac:dyDescent="0.3">
      <c r="B14" s="31"/>
      <c r="C14" s="28"/>
      <c r="D14" s="28"/>
      <c r="E14" s="28">
        <v>1.03056283797846E-2</v>
      </c>
      <c r="F14" s="28">
        <v>-3.1341621526598598E-2</v>
      </c>
      <c r="G14" s="29">
        <v>3.0940430190503999E-2</v>
      </c>
      <c r="H14" s="28">
        <v>-9.8660536167202305E-4</v>
      </c>
      <c r="I14" s="28">
        <v>1.02582935307263E-2</v>
      </c>
      <c r="J14" s="28"/>
      <c r="K14" s="33">
        <f t="shared" ref="K14:K16" si="2">-(E9-E14)/E14*100</f>
        <v>26.049161564667735</v>
      </c>
      <c r="M14">
        <v>1.03056283797846E-2</v>
      </c>
      <c r="N14">
        <v>-3.1341621526598598E-2</v>
      </c>
      <c r="O14">
        <v>3.0940430190503999E-2</v>
      </c>
      <c r="P14">
        <v>-9.8660536167202305E-4</v>
      </c>
      <c r="Q14">
        <v>1.02582935307263E-2</v>
      </c>
      <c r="S14" s="33">
        <f t="shared" ref="S14:S16" si="3">-(M9-M14)/M14*100</f>
        <v>26.049161564667735</v>
      </c>
    </row>
    <row r="15" spans="2:19" x14ac:dyDescent="0.3">
      <c r="B15" s="31"/>
      <c r="C15" s="28"/>
      <c r="D15" s="28"/>
      <c r="E15" s="28">
        <v>1.04787434818509E-2</v>
      </c>
      <c r="F15" s="28">
        <v>-2.4209170566046601E-2</v>
      </c>
      <c r="G15" s="29">
        <v>2.6077696376213499E-2</v>
      </c>
      <c r="H15" s="29">
        <v>-8.0713682243451997E-4</v>
      </c>
      <c r="I15" s="28">
        <v>1.0447611933274601E-2</v>
      </c>
      <c r="J15" s="28"/>
      <c r="K15" s="33">
        <f t="shared" si="2"/>
        <v>22.473320191324799</v>
      </c>
      <c r="M15">
        <v>1.04787434818509E-2</v>
      </c>
      <c r="N15">
        <v>-2.4209170566046601E-2</v>
      </c>
      <c r="O15">
        <v>2.6077696376213499E-2</v>
      </c>
      <c r="P15">
        <v>-8.0713682243451997E-4</v>
      </c>
      <c r="Q15">
        <v>1.0447611933274601E-2</v>
      </c>
      <c r="S15" s="33">
        <f t="shared" si="3"/>
        <v>22.473320191324799</v>
      </c>
    </row>
    <row r="16" spans="2:19" x14ac:dyDescent="0.3">
      <c r="B16" s="31"/>
      <c r="C16" s="28"/>
      <c r="D16" s="34"/>
      <c r="E16" s="27">
        <f>SQRT(E13*E13+E14*E14+E15*E15)</f>
        <v>1.8198526594966593E-2</v>
      </c>
      <c r="F16" s="28"/>
      <c r="G16" s="28"/>
      <c r="H16" s="28"/>
      <c r="I16" s="28"/>
      <c r="J16" s="28"/>
      <c r="K16" s="33">
        <f t="shared" si="2"/>
        <v>26.321721087590312</v>
      </c>
      <c r="M16" s="27">
        <f>SQRT(M13*M13+M14*M14+M15*M15)</f>
        <v>1.8198526594966593E-2</v>
      </c>
      <c r="S16" s="33">
        <f t="shared" si="3"/>
        <v>26.321721087590312</v>
      </c>
    </row>
    <row r="17" spans="2:19" x14ac:dyDescent="0.3">
      <c r="B17" s="31"/>
      <c r="C17" s="28"/>
      <c r="D17" s="34" t="s">
        <v>30</v>
      </c>
      <c r="E17" s="28"/>
      <c r="F17" s="28"/>
      <c r="G17" s="28"/>
      <c r="H17" s="28"/>
      <c r="I17" s="28"/>
      <c r="J17" s="28"/>
      <c r="K17" s="30"/>
    </row>
    <row r="18" spans="2:19" x14ac:dyDescent="0.3">
      <c r="B18" s="31"/>
      <c r="C18" s="28" t="s">
        <v>36</v>
      </c>
      <c r="D18" s="28"/>
      <c r="E18" s="28">
        <v>0.11953250522404101</v>
      </c>
      <c r="F18" s="28">
        <v>-0.33566450094225903</v>
      </c>
      <c r="G18" s="29">
        <v>0.299290032391687</v>
      </c>
      <c r="H18" s="28">
        <v>-1.2364557166377899E-3</v>
      </c>
      <c r="I18" s="28">
        <v>0.11952611004461</v>
      </c>
      <c r="J18" s="28"/>
      <c r="K18" s="33"/>
      <c r="M18">
        <v>0.11953250522404101</v>
      </c>
      <c r="N18">
        <v>-0.33566450094225903</v>
      </c>
      <c r="O18">
        <v>0.299290032391687</v>
      </c>
      <c r="P18">
        <v>-1.2364557166377899E-3</v>
      </c>
      <c r="Q18">
        <v>0.11952611004461</v>
      </c>
    </row>
    <row r="19" spans="2:19" x14ac:dyDescent="0.3">
      <c r="B19" s="31"/>
      <c r="C19" s="28"/>
      <c r="D19" s="28"/>
      <c r="E19" s="28">
        <v>0.11882343839787</v>
      </c>
      <c r="F19" s="28">
        <v>-0.34152745599635198</v>
      </c>
      <c r="G19" s="29">
        <v>0.31242237131612599</v>
      </c>
      <c r="H19" s="28">
        <v>-3.6133888378598401E-4</v>
      </c>
      <c r="I19" s="28">
        <v>0.118822888985681</v>
      </c>
      <c r="J19" s="28"/>
      <c r="K19" s="33"/>
      <c r="M19">
        <v>0.11882343839787</v>
      </c>
      <c r="N19">
        <v>-0.34152745599635198</v>
      </c>
      <c r="O19">
        <v>0.31242237131612599</v>
      </c>
      <c r="P19">
        <v>-3.6133888378598401E-4</v>
      </c>
      <c r="Q19">
        <v>0.118822888985681</v>
      </c>
    </row>
    <row r="20" spans="2:19" x14ac:dyDescent="0.3">
      <c r="B20" s="31"/>
      <c r="C20" s="28"/>
      <c r="D20" s="28"/>
      <c r="E20" s="28">
        <v>0.11868971769151</v>
      </c>
      <c r="F20" s="28">
        <v>-0.222837749484844</v>
      </c>
      <c r="G20" s="28">
        <v>0.32303743372709798</v>
      </c>
      <c r="H20" s="28">
        <v>2.1627750736673002E-3</v>
      </c>
      <c r="I20" s="28">
        <v>0.118670010911228</v>
      </c>
      <c r="J20" s="28"/>
      <c r="K20" s="33"/>
      <c r="M20">
        <v>0.11868971769151</v>
      </c>
      <c r="N20">
        <v>-0.222837749484844</v>
      </c>
      <c r="O20">
        <v>0.32303743372709798</v>
      </c>
      <c r="P20">
        <v>2.1627750736673002E-3</v>
      </c>
      <c r="Q20">
        <v>0.118670010911228</v>
      </c>
    </row>
    <row r="21" spans="2:19" x14ac:dyDescent="0.3">
      <c r="B21" s="31"/>
      <c r="C21" s="28"/>
      <c r="D21" s="27"/>
      <c r="E21" s="27">
        <f>SQRT(E18*E18+E19*E19+E20*E20)</f>
        <v>0.20614140390401473</v>
      </c>
      <c r="F21" s="28"/>
      <c r="G21" s="28"/>
      <c r="H21" s="28"/>
      <c r="I21" s="28"/>
      <c r="J21" s="28"/>
      <c r="K21" s="33"/>
      <c r="M21" s="27">
        <f>SQRT(M18*M18+M19*M19+M20*M20)</f>
        <v>0.20614140390401473</v>
      </c>
    </row>
    <row r="22" spans="2:19" x14ac:dyDescent="0.3">
      <c r="B22" s="31"/>
      <c r="C22" s="28"/>
      <c r="D22" s="34" t="s">
        <v>31</v>
      </c>
      <c r="E22" s="28"/>
      <c r="F22" s="28"/>
      <c r="G22" s="28"/>
      <c r="H22" s="28"/>
      <c r="I22" s="28"/>
      <c r="J22" s="28"/>
      <c r="K22" s="33"/>
    </row>
    <row r="23" spans="2:19" x14ac:dyDescent="0.3">
      <c r="B23" s="31"/>
      <c r="C23" s="28" t="s">
        <v>37</v>
      </c>
      <c r="D23" s="28"/>
      <c r="E23" s="22">
        <v>5.46471806815748E-2</v>
      </c>
      <c r="F23" s="22">
        <v>-0.16000884251525699</v>
      </c>
      <c r="G23" s="22">
        <v>0.11573312853248</v>
      </c>
      <c r="H23" s="22">
        <v>-1.31735401130976E-2</v>
      </c>
      <c r="I23" s="22">
        <v>5.3035574827970798E-2</v>
      </c>
      <c r="J23" s="28"/>
      <c r="K23" s="33">
        <f>(E18-E23)/E18*100</f>
        <v>54.282577296318671</v>
      </c>
      <c r="M23">
        <v>5.1035386157111499E-2</v>
      </c>
      <c r="N23">
        <v>-0.13631926555695401</v>
      </c>
      <c r="O23">
        <v>0.107257114441275</v>
      </c>
      <c r="P23">
        <v>-8.8652218339217801E-4</v>
      </c>
      <c r="Q23">
        <v>5.1027685805098401E-2</v>
      </c>
      <c r="S23" s="33">
        <f>(M18-M23)/M18*100</f>
        <v>57.304177586293079</v>
      </c>
    </row>
    <row r="24" spans="2:19" x14ac:dyDescent="0.3">
      <c r="B24" s="31"/>
      <c r="C24" s="28"/>
      <c r="D24" s="28"/>
      <c r="E24" s="22">
        <v>0.105099969556166</v>
      </c>
      <c r="F24" s="22">
        <v>-0.228849685608568</v>
      </c>
      <c r="G24" s="22">
        <v>0.16021397667495299</v>
      </c>
      <c r="H24" s="22">
        <v>-7.9037416235032201E-2</v>
      </c>
      <c r="I24" s="22">
        <v>6.9275467776098304E-2</v>
      </c>
      <c r="J24" s="28"/>
      <c r="K24" s="33">
        <f>(E19-E24)/E19*100</f>
        <v>11.549462822100933</v>
      </c>
      <c r="M24">
        <v>5.3313261749772897E-2</v>
      </c>
      <c r="N24">
        <v>-0.125477824768184</v>
      </c>
      <c r="O24">
        <v>0.15780607071474401</v>
      </c>
      <c r="P24">
        <v>-1.2817903994130199E-3</v>
      </c>
      <c r="Q24">
        <v>5.3297850723755903E-2</v>
      </c>
      <c r="S24" s="33">
        <f t="shared" ref="S24:S26" si="4">(M19-M24)/M19*100</f>
        <v>55.132369111169751</v>
      </c>
    </row>
    <row r="25" spans="2:19" x14ac:dyDescent="0.3">
      <c r="B25" s="31"/>
      <c r="C25" s="28"/>
      <c r="D25" s="28"/>
      <c r="E25" s="22">
        <v>8.3352732400382795E-2</v>
      </c>
      <c r="F25" s="22">
        <v>-0.12253126806664701</v>
      </c>
      <c r="G25" s="22">
        <v>0.245542488602182</v>
      </c>
      <c r="H25" s="22">
        <v>4.1586380892848898E-2</v>
      </c>
      <c r="I25" s="22">
        <v>7.2237462045982206E-2</v>
      </c>
      <c r="J25" s="28"/>
      <c r="K25" s="33">
        <f>(E20-E25)/E20*100</f>
        <v>29.772575062460444</v>
      </c>
      <c r="M25">
        <v>5.9548989202514099E-2</v>
      </c>
      <c r="N25">
        <v>-0.12617406333141101</v>
      </c>
      <c r="O25">
        <v>0.21836453404679301</v>
      </c>
      <c r="P25">
        <v>3.2909557415556701E-3</v>
      </c>
      <c r="Q25">
        <v>5.9457982856368899E-2</v>
      </c>
      <c r="S25" s="33">
        <f t="shared" si="4"/>
        <v>49.828013444863309</v>
      </c>
    </row>
    <row r="26" spans="2:19" ht="14.5" thickBot="1" x14ac:dyDescent="0.35">
      <c r="B26" s="36"/>
      <c r="C26" s="37"/>
      <c r="D26" s="37"/>
      <c r="E26" s="38">
        <f>SQRT(E23*E23+E24*E24+E25*E25)</f>
        <v>0.14484473050740068</v>
      </c>
      <c r="F26" s="37"/>
      <c r="G26" s="37"/>
      <c r="H26" s="37"/>
      <c r="I26" s="37"/>
      <c r="J26" s="37"/>
      <c r="K26" s="39">
        <f t="shared" ref="K26" si="5">(E21-E26)/E21*100</f>
        <v>29.735255623443564</v>
      </c>
      <c r="M26" s="27">
        <f>SQRT(M23*M23+M24*M24+M25*M25)</f>
        <v>9.4831411640059579E-2</v>
      </c>
      <c r="S26" s="33">
        <f t="shared" si="4"/>
        <v>53.996911904114242</v>
      </c>
    </row>
    <row r="27" spans="2:19" ht="14.5" thickBot="1" x14ac:dyDescent="0.35"/>
    <row r="28" spans="2:19" x14ac:dyDescent="0.3">
      <c r="J28" s="21" t="s">
        <v>22</v>
      </c>
      <c r="K28" s="24">
        <v>996</v>
      </c>
      <c r="L28" s="23" t="s">
        <v>28</v>
      </c>
      <c r="M28" s="23" t="s">
        <v>9</v>
      </c>
      <c r="N28" s="23" t="s">
        <v>13</v>
      </c>
      <c r="O28" s="23" t="s">
        <v>12</v>
      </c>
      <c r="P28" s="23" t="s">
        <v>11</v>
      </c>
      <c r="Q28" s="23" t="s">
        <v>10</v>
      </c>
    </row>
    <row r="29" spans="2:19" x14ac:dyDescent="0.3">
      <c r="J29" s="26" t="s">
        <v>8</v>
      </c>
      <c r="K29" s="27">
        <v>13</v>
      </c>
      <c r="L29" s="28" t="s">
        <v>33</v>
      </c>
      <c r="M29">
        <v>1.0700725073201901E-2</v>
      </c>
      <c r="N29">
        <v>-2.4655608616819601E-2</v>
      </c>
      <c r="O29">
        <v>3.24687088896548E-2</v>
      </c>
      <c r="P29">
        <v>1.77897053305964E-3</v>
      </c>
      <c r="Q29">
        <v>1.05518141063401E-2</v>
      </c>
    </row>
    <row r="30" spans="2:19" x14ac:dyDescent="0.3">
      <c r="J30" s="26" t="s">
        <v>6</v>
      </c>
      <c r="K30" s="27">
        <v>1E-4</v>
      </c>
      <c r="L30" s="28"/>
      <c r="M30">
        <v>1.02835150494859E-2</v>
      </c>
      <c r="N30">
        <v>-3.1326056301359803E-2</v>
      </c>
      <c r="O30">
        <v>3.0921454225218602E-2</v>
      </c>
      <c r="P30">
        <v>-9.5060089855352001E-4</v>
      </c>
      <c r="Q30">
        <v>1.02394843475964E-2</v>
      </c>
    </row>
    <row r="31" spans="2:19" x14ac:dyDescent="0.3">
      <c r="J31" s="26" t="s">
        <v>7</v>
      </c>
      <c r="K31" s="27">
        <v>0.01</v>
      </c>
      <c r="L31" s="28"/>
      <c r="M31">
        <v>1.0452221618436799E-2</v>
      </c>
      <c r="N31">
        <v>-2.41952377244407E-2</v>
      </c>
      <c r="O31">
        <v>2.6063643951179799E-2</v>
      </c>
      <c r="P31">
        <v>-8.2458217979928302E-4</v>
      </c>
      <c r="Q31">
        <v>1.0419644955068001E-2</v>
      </c>
    </row>
    <row r="32" spans="2:19" x14ac:dyDescent="0.3">
      <c r="J32" s="31"/>
      <c r="K32" s="28"/>
      <c r="L32" s="27"/>
      <c r="M32" s="27">
        <f>SQRT(M29*M29+M30*M30+M31*M31)</f>
        <v>1.8152276320786118E-2</v>
      </c>
    </row>
    <row r="33" spans="10:19" x14ac:dyDescent="0.3">
      <c r="J33" s="31"/>
      <c r="K33" s="28"/>
      <c r="L33" s="34" t="s">
        <v>29</v>
      </c>
    </row>
    <row r="34" spans="10:19" x14ac:dyDescent="0.3">
      <c r="J34" s="31"/>
      <c r="K34" s="28" t="s">
        <v>34</v>
      </c>
      <c r="L34" s="22"/>
      <c r="M34">
        <v>7.8487221699641008E-3</v>
      </c>
      <c r="N34">
        <v>-1.7481646210491201E-2</v>
      </c>
      <c r="O34">
        <v>2.0818817089428801E-2</v>
      </c>
      <c r="P34">
        <v>1.74038720320948E-3</v>
      </c>
      <c r="Q34">
        <v>7.6533320902852902E-3</v>
      </c>
      <c r="S34" s="33">
        <f>(M29-M34)/M29*100</f>
        <v>26.652426669480029</v>
      </c>
    </row>
    <row r="35" spans="10:19" x14ac:dyDescent="0.3">
      <c r="J35" s="31"/>
      <c r="K35" s="28"/>
      <c r="L35" s="28"/>
      <c r="M35">
        <v>7.84419116144436E-3</v>
      </c>
      <c r="N35">
        <v>-2.1632455466305801E-2</v>
      </c>
      <c r="O35">
        <v>1.7327775757635701E-2</v>
      </c>
      <c r="P35">
        <v>-8.8590492887182198E-4</v>
      </c>
      <c r="Q35">
        <v>7.7940045826444303E-3</v>
      </c>
      <c r="S35" s="33">
        <f t="shared" ref="S35:S37" si="6">(M30-M35)/M30*100</f>
        <v>23.720720748723835</v>
      </c>
    </row>
    <row r="36" spans="10:19" x14ac:dyDescent="0.3">
      <c r="J36" s="31"/>
      <c r="K36" s="28"/>
      <c r="L36" s="28"/>
      <c r="M36">
        <v>8.4647865628431802E-3</v>
      </c>
      <c r="N36">
        <v>-2.7109028645523399E-2</v>
      </c>
      <c r="O36">
        <v>2.5741019712136701E-2</v>
      </c>
      <c r="P36">
        <v>-9.0431072625808001E-4</v>
      </c>
      <c r="Q36">
        <v>8.4163432478045301E-3</v>
      </c>
      <c r="S36" s="33">
        <f t="shared" si="6"/>
        <v>19.014474894867885</v>
      </c>
    </row>
    <row r="37" spans="10:19" x14ac:dyDescent="0.3">
      <c r="J37" s="31"/>
      <c r="K37" s="28"/>
      <c r="L37" s="34"/>
      <c r="M37" s="27">
        <f>SQRT(M34*M34+M35*M35+M36*M36)</f>
        <v>1.3956589348155884E-2</v>
      </c>
      <c r="S37" s="33">
        <f t="shared" si="6"/>
        <v>23.113833761035053</v>
      </c>
    </row>
    <row r="38" spans="10:19" x14ac:dyDescent="0.3">
      <c r="J38" s="31"/>
      <c r="K38" s="28"/>
      <c r="L38" s="34" t="s">
        <v>32</v>
      </c>
    </row>
    <row r="39" spans="10:19" x14ac:dyDescent="0.3">
      <c r="J39" s="31"/>
      <c r="K39" s="28" t="s">
        <v>38</v>
      </c>
      <c r="L39" s="28"/>
      <c r="M39">
        <v>1.0703747984974201E-2</v>
      </c>
      <c r="N39">
        <v>-2.4666870187262799E-2</v>
      </c>
      <c r="O39">
        <v>3.2491711987490401E-2</v>
      </c>
      <c r="P39">
        <v>1.77961726855058E-3</v>
      </c>
      <c r="Q39">
        <v>1.0554770641909499E-2</v>
      </c>
      <c r="S39" s="33">
        <f>-(M34-M39)/M39*100</f>
        <v>26.673141212012396</v>
      </c>
    </row>
    <row r="40" spans="10:19" x14ac:dyDescent="0.3">
      <c r="J40" s="31"/>
      <c r="K40" s="28"/>
      <c r="L40" s="28"/>
      <c r="M40">
        <v>1.02864466286907E-2</v>
      </c>
      <c r="N40">
        <v>-3.1341621526598598E-2</v>
      </c>
      <c r="O40">
        <v>3.0940430190503999E-2</v>
      </c>
      <c r="P40">
        <v>-9.5091740087323805E-4</v>
      </c>
      <c r="Q40">
        <v>1.02423991496924E-2</v>
      </c>
      <c r="S40" s="33">
        <f t="shared" ref="S40:S42" si="7">-(M35-M40)/M40*100</f>
        <v>23.742459912584991</v>
      </c>
    </row>
    <row r="41" spans="10:19" x14ac:dyDescent="0.3">
      <c r="J41" s="31"/>
      <c r="K41" s="28"/>
      <c r="L41" s="28"/>
      <c r="M41">
        <v>1.04549958286589E-2</v>
      </c>
      <c r="N41">
        <v>-2.4209170566046601E-2</v>
      </c>
      <c r="O41">
        <v>2.6077696376213499E-2</v>
      </c>
      <c r="P41">
        <v>-8.2476610742101598E-4</v>
      </c>
      <c r="Q41">
        <v>1.0422413283176101E-2</v>
      </c>
      <c r="S41" s="33">
        <f t="shared" si="7"/>
        <v>19.035964226405731</v>
      </c>
    </row>
    <row r="42" spans="10:19" x14ac:dyDescent="0.3">
      <c r="J42" s="31"/>
      <c r="K42" s="28"/>
      <c r="L42" s="34"/>
      <c r="M42" s="27">
        <f>SQRT(M39*M39+M40*M40+M41*M41)</f>
        <v>1.8157316512855542E-2</v>
      </c>
      <c r="S42" s="33">
        <f t="shared" si="7"/>
        <v>23.135176179395813</v>
      </c>
    </row>
    <row r="43" spans="10:19" x14ac:dyDescent="0.3">
      <c r="J43" s="31"/>
      <c r="K43" s="28"/>
      <c r="L43" s="34" t="s">
        <v>30</v>
      </c>
    </row>
    <row r="44" spans="10:19" x14ac:dyDescent="0.3">
      <c r="J44" s="31"/>
      <c r="K44" s="28" t="s">
        <v>36</v>
      </c>
      <c r="L44" s="28"/>
      <c r="M44">
        <v>0.130095423169376</v>
      </c>
      <c r="N44">
        <v>-0.355781539408137</v>
      </c>
      <c r="O44">
        <v>0.34024987239299398</v>
      </c>
      <c r="P44">
        <v>-1.4757683922168501E-3</v>
      </c>
      <c r="Q44">
        <v>0.130087052535106</v>
      </c>
    </row>
    <row r="45" spans="10:19" x14ac:dyDescent="0.3">
      <c r="J45" s="31"/>
      <c r="K45" s="28"/>
      <c r="L45" s="28"/>
      <c r="M45">
        <v>0.12108239898114</v>
      </c>
      <c r="N45">
        <v>-0.39013487928430601</v>
      </c>
      <c r="O45">
        <v>0.31386475719912099</v>
      </c>
      <c r="P45">
        <v>-6.37836193980132E-4</v>
      </c>
      <c r="Q45">
        <v>0.121080718977125</v>
      </c>
    </row>
    <row r="46" spans="10:19" x14ac:dyDescent="0.3">
      <c r="J46" s="31"/>
      <c r="K46" s="28"/>
      <c r="L46" s="28"/>
      <c r="M46">
        <v>0.13003043853791699</v>
      </c>
      <c r="N46">
        <v>-0.31420607476213303</v>
      </c>
      <c r="O46">
        <v>0.35542247530566301</v>
      </c>
      <c r="P46">
        <v>1.93578479078124E-3</v>
      </c>
      <c r="Q46">
        <v>0.1300160285642</v>
      </c>
    </row>
    <row r="47" spans="10:19" x14ac:dyDescent="0.3">
      <c r="J47" s="31"/>
      <c r="K47" s="28"/>
      <c r="L47" s="27"/>
      <c r="M47" s="27">
        <f>SQRT(M44*M44+M45*M45+M46*M46)</f>
        <v>0.22021280938903165</v>
      </c>
    </row>
    <row r="48" spans="10:19" x14ac:dyDescent="0.3">
      <c r="J48" s="31"/>
      <c r="K48" s="28"/>
      <c r="L48" s="34" t="s">
        <v>31</v>
      </c>
    </row>
    <row r="49" spans="10:19" x14ac:dyDescent="0.3">
      <c r="J49" s="31"/>
      <c r="K49" s="28" t="s">
        <v>37</v>
      </c>
      <c r="L49" s="28"/>
      <c r="M49">
        <v>5.9362886188202103E-2</v>
      </c>
      <c r="N49">
        <v>-0.17188018206087299</v>
      </c>
      <c r="O49">
        <v>0.12919656338399099</v>
      </c>
      <c r="P49">
        <v>-8.7665437333683805E-4</v>
      </c>
      <c r="Q49">
        <v>5.9356412742880199E-2</v>
      </c>
      <c r="S49" s="33">
        <f>(M44-M49)/M44*100</f>
        <v>54.369735120569629</v>
      </c>
    </row>
    <row r="50" spans="10:19" x14ac:dyDescent="0.3">
      <c r="J50" s="31"/>
      <c r="K50" s="28"/>
      <c r="L50" s="28"/>
      <c r="M50">
        <v>6.00283963638161E-2</v>
      </c>
      <c r="N50">
        <v>-0.13147443032981199</v>
      </c>
      <c r="O50">
        <v>0.14013510219491801</v>
      </c>
      <c r="P50">
        <v>-1.6043186959829501E-3</v>
      </c>
      <c r="Q50">
        <v>6.0006954026455402E-2</v>
      </c>
      <c r="S50" s="33">
        <f t="shared" ref="S50:S52" si="8">(M45-M50)/M45*100</f>
        <v>50.423515829772889</v>
      </c>
    </row>
    <row r="51" spans="10:19" x14ac:dyDescent="0.3">
      <c r="J51" s="31"/>
      <c r="K51" s="28"/>
      <c r="L51" s="28"/>
      <c r="M51">
        <v>6.7685128868917296E-2</v>
      </c>
      <c r="N51">
        <v>-0.15546221707000599</v>
      </c>
      <c r="O51">
        <v>0.25621928380220399</v>
      </c>
      <c r="P51">
        <v>3.15110940877105E-3</v>
      </c>
      <c r="Q51">
        <v>6.7611738474142896E-2</v>
      </c>
      <c r="S51" s="33">
        <f t="shared" si="8"/>
        <v>47.946704148674961</v>
      </c>
    </row>
    <row r="52" spans="10:19" ht="14.5" thickBot="1" x14ac:dyDescent="0.35">
      <c r="J52" s="36"/>
      <c r="K52" s="37"/>
      <c r="L52" s="37"/>
      <c r="M52" s="27">
        <f>SQRT(M49*M49+M50*M50+M51*M51)</f>
        <v>0.10820645681569464</v>
      </c>
      <c r="S52" s="33">
        <f t="shared" si="8"/>
        <v>50.862778093650633</v>
      </c>
    </row>
    <row r="53" spans="10:19" ht="14.5" thickBot="1" x14ac:dyDescent="0.35"/>
    <row r="54" spans="10:19" x14ac:dyDescent="0.3">
      <c r="J54" s="21" t="s">
        <v>22</v>
      </c>
      <c r="K54" s="24">
        <v>996</v>
      </c>
      <c r="L54" s="23" t="s">
        <v>28</v>
      </c>
      <c r="M54" s="23" t="s">
        <v>9</v>
      </c>
      <c r="N54" s="23" t="s">
        <v>13</v>
      </c>
      <c r="O54" s="23" t="s">
        <v>12</v>
      </c>
      <c r="P54" s="23" t="s">
        <v>11</v>
      </c>
      <c r="Q54" s="23" t="s">
        <v>10</v>
      </c>
    </row>
    <row r="55" spans="10:19" x14ac:dyDescent="0.3">
      <c r="J55" s="26" t="s">
        <v>8</v>
      </c>
      <c r="K55" s="27">
        <v>15</v>
      </c>
      <c r="L55" s="28" t="s">
        <v>33</v>
      </c>
      <c r="M55">
        <v>1.0742951416039001E-2</v>
      </c>
      <c r="N55">
        <v>-2.4655608616819601E-2</v>
      </c>
      <c r="O55">
        <v>3.24687088896548E-2</v>
      </c>
      <c r="P55">
        <v>1.74913040936037E-3</v>
      </c>
      <c r="Q55">
        <v>1.0599601310352501E-2</v>
      </c>
    </row>
    <row r="56" spans="10:19" x14ac:dyDescent="0.3">
      <c r="J56" s="26" t="s">
        <v>6</v>
      </c>
      <c r="K56" s="27">
        <v>1E-4</v>
      </c>
      <c r="L56" s="28"/>
      <c r="M56">
        <v>1.02832028514129E-2</v>
      </c>
      <c r="N56">
        <v>-3.1326056301359803E-2</v>
      </c>
      <c r="O56">
        <v>3.0921454225218602E-2</v>
      </c>
      <c r="P56">
        <v>-1.06420893284779E-3</v>
      </c>
      <c r="Q56">
        <v>1.02279871055136E-2</v>
      </c>
    </row>
    <row r="57" spans="10:19" x14ac:dyDescent="0.3">
      <c r="J57" s="26" t="s">
        <v>7</v>
      </c>
      <c r="K57" s="27">
        <v>0.01</v>
      </c>
      <c r="L57" s="28"/>
      <c r="M57">
        <v>1.05006380555503E-2</v>
      </c>
      <c r="N57">
        <v>-2.41952377244407E-2</v>
      </c>
      <c r="O57">
        <v>2.6063643951179799E-2</v>
      </c>
      <c r="P57">
        <v>-8.3152642026992603E-4</v>
      </c>
      <c r="Q57">
        <v>1.04676627470541E-2</v>
      </c>
    </row>
    <row r="58" spans="10:19" x14ac:dyDescent="0.3">
      <c r="J58" s="31"/>
      <c r="K58" s="28"/>
      <c r="L58" s="27"/>
      <c r="M58" s="27">
        <f>SQRT(M55*M55+M56*M56+M57*M57)</f>
        <v>1.8204907733475387E-2</v>
      </c>
    </row>
    <row r="59" spans="10:19" x14ac:dyDescent="0.3">
      <c r="J59" s="31"/>
      <c r="K59" s="28"/>
      <c r="L59" s="34" t="s">
        <v>29</v>
      </c>
    </row>
    <row r="60" spans="10:19" x14ac:dyDescent="0.3">
      <c r="J60" s="31"/>
      <c r="K60" s="28" t="s">
        <v>34</v>
      </c>
      <c r="L60" s="22"/>
      <c r="M60">
        <v>7.1310043080350504E-3</v>
      </c>
      <c r="N60">
        <v>-1.47304803907312E-2</v>
      </c>
      <c r="O60">
        <v>1.9508729763370401E-2</v>
      </c>
      <c r="P60">
        <v>1.7220798579548799E-3</v>
      </c>
      <c r="Q60">
        <v>6.91994677754393E-3</v>
      </c>
      <c r="S60" s="33">
        <f>(M55-M60)/M55*100</f>
        <v>33.621553036267009</v>
      </c>
    </row>
    <row r="61" spans="10:19" x14ac:dyDescent="0.3">
      <c r="J61" s="31"/>
      <c r="K61" s="28"/>
      <c r="L61" s="28"/>
      <c r="M61">
        <v>7.2686612796046997E-3</v>
      </c>
      <c r="N61">
        <v>-2.16930879675209E-2</v>
      </c>
      <c r="O61">
        <v>1.5844057622090499E-2</v>
      </c>
      <c r="P61">
        <v>-9.9696627365581194E-4</v>
      </c>
      <c r="Q61">
        <v>7.1999649337213803E-3</v>
      </c>
      <c r="S61" s="33">
        <f t="shared" ref="S61:S63" si="9">(M56-M61)/M56*100</f>
        <v>29.315200870456486</v>
      </c>
    </row>
    <row r="62" spans="10:19" x14ac:dyDescent="0.3">
      <c r="J62" s="31"/>
      <c r="K62" s="28"/>
      <c r="L62" s="28"/>
      <c r="M62">
        <v>7.8102370903248E-3</v>
      </c>
      <c r="N62">
        <v>-2.2452952816574102E-2</v>
      </c>
      <c r="O62">
        <v>2.2927624534699601E-2</v>
      </c>
      <c r="P62">
        <v>-8.9391568174034897E-4</v>
      </c>
      <c r="Q62">
        <v>7.7589121763958603E-3</v>
      </c>
      <c r="S62" s="33">
        <f t="shared" si="9"/>
        <v>25.621309400369636</v>
      </c>
    </row>
    <row r="63" spans="10:19" x14ac:dyDescent="0.3">
      <c r="J63" s="31"/>
      <c r="K63" s="28"/>
      <c r="L63" s="34"/>
      <c r="M63" s="27">
        <f>SQRT(M60*M60+M61*M61+M62*M62)</f>
        <v>1.2832944426199479E-2</v>
      </c>
      <c r="S63" s="33">
        <f t="shared" si="9"/>
        <v>29.508324820553099</v>
      </c>
    </row>
    <row r="64" spans="10:19" x14ac:dyDescent="0.3">
      <c r="J64" s="31"/>
      <c r="K64" s="28"/>
      <c r="L64" s="34" t="s">
        <v>32</v>
      </c>
    </row>
    <row r="65" spans="10:30" x14ac:dyDescent="0.3">
      <c r="J65" s="31"/>
      <c r="K65" s="28" t="s">
        <v>38</v>
      </c>
      <c r="L65" s="28"/>
      <c r="M65">
        <v>1.07459911606119E-2</v>
      </c>
      <c r="N65">
        <v>-2.4666870187262799E-2</v>
      </c>
      <c r="O65">
        <v>3.2491711987490401E-2</v>
      </c>
      <c r="P65">
        <v>1.74977864652192E-3</v>
      </c>
      <c r="Q65">
        <v>1.06025751924768E-2</v>
      </c>
      <c r="S65" s="33">
        <f>-(M60-M65)/M65*100</f>
        <v>33.640329668491972</v>
      </c>
    </row>
    <row r="66" spans="10:30" x14ac:dyDescent="0.3">
      <c r="J66" s="31"/>
      <c r="K66" s="28"/>
      <c r="L66" s="28"/>
      <c r="M66">
        <v>1.0286153736288E-2</v>
      </c>
      <c r="N66">
        <v>-3.1341621526598598E-2</v>
      </c>
      <c r="O66">
        <v>3.0940430190503999E-2</v>
      </c>
      <c r="P66">
        <v>-1.06453886150561E-3</v>
      </c>
      <c r="Q66">
        <v>1.0230919592045201E-2</v>
      </c>
      <c r="S66" s="33">
        <f t="shared" ref="S66:S68" si="10">-(M61-M66)/M66*100</f>
        <v>29.335478878154834</v>
      </c>
    </row>
    <row r="67" spans="10:30" x14ac:dyDescent="0.3">
      <c r="J67" s="31"/>
      <c r="K67" s="28"/>
      <c r="L67" s="28"/>
      <c r="M67">
        <v>1.0503428191927599E-2</v>
      </c>
      <c r="N67">
        <v>-2.4209170566046601E-2</v>
      </c>
      <c r="O67">
        <v>2.6077696376213499E-2</v>
      </c>
      <c r="P67">
        <v>-8.3171433779884001E-4</v>
      </c>
      <c r="Q67">
        <v>1.0470446745162299E-2</v>
      </c>
      <c r="S67" s="33">
        <f t="shared" si="10"/>
        <v>25.64106739619212</v>
      </c>
    </row>
    <row r="68" spans="10:30" x14ac:dyDescent="0.3">
      <c r="J68" s="31"/>
      <c r="K68" s="28"/>
      <c r="L68" s="34"/>
      <c r="M68" s="27">
        <f>SQRT(M65*M65+M66*M66+M67*M67)</f>
        <v>1.8209977718094007E-2</v>
      </c>
      <c r="S68" s="33">
        <f t="shared" si="10"/>
        <v>29.52795096806592</v>
      </c>
    </row>
    <row r="69" spans="10:30" x14ac:dyDescent="0.3">
      <c r="J69" s="31"/>
      <c r="K69" s="28"/>
      <c r="L69" s="34" t="s">
        <v>30</v>
      </c>
    </row>
    <row r="70" spans="10:30" x14ac:dyDescent="0.3">
      <c r="J70" s="31"/>
      <c r="K70" s="28" t="s">
        <v>36</v>
      </c>
      <c r="L70" s="28"/>
      <c r="M70">
        <v>0.106263373443193</v>
      </c>
      <c r="N70">
        <v>-0.28199869689184098</v>
      </c>
      <c r="O70">
        <v>0.26033566055807</v>
      </c>
      <c r="P70">
        <v>-2.1548057328484999E-3</v>
      </c>
      <c r="Q70">
        <v>0.106241523651448</v>
      </c>
    </row>
    <row r="71" spans="10:30" x14ac:dyDescent="0.3">
      <c r="J71" s="31"/>
      <c r="K71" s="28"/>
      <c r="L71" s="28"/>
      <c r="M71">
        <v>0.108763774910657</v>
      </c>
      <c r="N71">
        <v>-0.334739154026861</v>
      </c>
      <c r="O71">
        <v>0.28596782365119</v>
      </c>
      <c r="P71">
        <v>-4.2251970090234202E-4</v>
      </c>
      <c r="Q71">
        <v>0.108762954216583</v>
      </c>
    </row>
    <row r="72" spans="10:30" x14ac:dyDescent="0.3">
      <c r="J72" s="31"/>
      <c r="K72" s="28"/>
      <c r="L72" s="28"/>
      <c r="M72">
        <v>0.107816399822336</v>
      </c>
      <c r="N72">
        <v>-0.22817363437833599</v>
      </c>
      <c r="O72">
        <v>0.29254573585701099</v>
      </c>
      <c r="P72">
        <v>2.9658378942811199E-3</v>
      </c>
      <c r="Q72">
        <v>0.107775599632916</v>
      </c>
    </row>
    <row r="73" spans="10:30" x14ac:dyDescent="0.3">
      <c r="J73" s="31"/>
      <c r="K73" s="28"/>
      <c r="L73" s="27"/>
      <c r="M73" s="27">
        <f>SQRT(M70*M70+M71*M71+M72*M72)</f>
        <v>0.18640235872701122</v>
      </c>
    </row>
    <row r="74" spans="10:30" x14ac:dyDescent="0.3">
      <c r="J74" s="31"/>
      <c r="K74" s="28"/>
      <c r="L74" s="34" t="s">
        <v>31</v>
      </c>
      <c r="AB74" s="131">
        <v>10.4145</v>
      </c>
    </row>
    <row r="75" spans="10:30" x14ac:dyDescent="0.3">
      <c r="J75" s="31"/>
      <c r="K75" s="28" t="s">
        <v>37</v>
      </c>
      <c r="L75" s="28"/>
      <c r="M75">
        <v>4.4075226786609203E-2</v>
      </c>
      <c r="N75">
        <v>-0.117152300609775</v>
      </c>
      <c r="O75">
        <v>9.3798583858116999E-2</v>
      </c>
      <c r="P75">
        <v>-1.1396307933938001E-3</v>
      </c>
      <c r="Q75">
        <v>4.4060490895424499E-2</v>
      </c>
      <c r="S75" s="33">
        <f>(M70-M75)/M70*100</f>
        <v>58.522654270738691</v>
      </c>
      <c r="AB75" s="131">
        <v>10.1454</v>
      </c>
    </row>
    <row r="76" spans="10:30" x14ac:dyDescent="0.3">
      <c r="J76" s="31"/>
      <c r="K76" s="28"/>
      <c r="L76" s="28"/>
      <c r="M76">
        <v>4.6543647266919702E-2</v>
      </c>
      <c r="N76">
        <v>-9.9073115124673206E-2</v>
      </c>
      <c r="O76">
        <v>0.133934438202231</v>
      </c>
      <c r="P76">
        <v>-9.8568040838576104E-4</v>
      </c>
      <c r="Q76">
        <v>4.65332089484485E-2</v>
      </c>
      <c r="S76" s="33">
        <f t="shared" ref="S76:S78" si="11">(M71-M76)/M71*100</f>
        <v>57.206664346513762</v>
      </c>
      <c r="AB76" s="131">
        <v>10.4984</v>
      </c>
    </row>
    <row r="77" spans="10:30" x14ac:dyDescent="0.3">
      <c r="J77" s="31"/>
      <c r="K77" s="28"/>
      <c r="L77" s="28"/>
      <c r="M77">
        <v>5.2818090047927098E-2</v>
      </c>
      <c r="N77">
        <v>-0.103183790513857</v>
      </c>
      <c r="O77">
        <v>0.18961714413896899</v>
      </c>
      <c r="P77">
        <v>3.7635209557570302E-3</v>
      </c>
      <c r="Q77">
        <v>5.2683835721466898E-2</v>
      </c>
      <c r="S77" s="33">
        <f t="shared" si="11"/>
        <v>51.011079821842706</v>
      </c>
      <c r="AB77" s="131">
        <v>4.1082999999999998</v>
      </c>
      <c r="AC77">
        <f>(AB74-AB77)/AB74</f>
        <v>0.60552114839886695</v>
      </c>
      <c r="AD77">
        <f>AC77*100</f>
        <v>60.552114839886698</v>
      </c>
    </row>
    <row r="78" spans="10:30" ht="14.5" thickBot="1" x14ac:dyDescent="0.35">
      <c r="J78" s="36"/>
      <c r="K78" s="37"/>
      <c r="L78" s="37"/>
      <c r="M78" s="27">
        <f>SQRT(M75*M75+M76*M76+M77*M77)</f>
        <v>8.305833704998801E-2</v>
      </c>
      <c r="S78" s="33">
        <f t="shared" si="11"/>
        <v>55.441370153674896</v>
      </c>
      <c r="AB78" s="131">
        <v>4.1356000000000002</v>
      </c>
      <c r="AC78">
        <f t="shared" ref="AC78:AC79" si="12">(AB75-AB78)/AB75</f>
        <v>0.59236698405188559</v>
      </c>
      <c r="AD78">
        <f t="shared" ref="AD78:AD79" si="13">AC78*100</f>
        <v>59.236698405188562</v>
      </c>
    </row>
    <row r="79" spans="10:30" ht="14.5" thickBot="1" x14ac:dyDescent="0.35">
      <c r="AB79" s="132">
        <v>4.8718000000000004</v>
      </c>
      <c r="AC79">
        <f t="shared" si="12"/>
        <v>0.53594833498437855</v>
      </c>
      <c r="AD79">
        <f t="shared" si="13"/>
        <v>53.594833498437858</v>
      </c>
    </row>
    <row r="80" spans="10:30" ht="15" thickTop="1" thickBot="1" x14ac:dyDescent="0.35"/>
    <row r="81" spans="10:39" ht="14.5" thickBot="1" x14ac:dyDescent="0.35">
      <c r="J81" s="21" t="s">
        <v>22</v>
      </c>
      <c r="K81" s="24">
        <v>996</v>
      </c>
      <c r="L81" s="23" t="s">
        <v>28</v>
      </c>
    </row>
    <row r="82" spans="10:39" x14ac:dyDescent="0.3">
      <c r="J82" s="26" t="s">
        <v>8</v>
      </c>
      <c r="K82" s="27">
        <v>16</v>
      </c>
      <c r="L82" s="28" t="s">
        <v>33</v>
      </c>
      <c r="M82">
        <v>1.0726696711656001E-2</v>
      </c>
      <c r="N82">
        <v>-2.4655608616819601E-2</v>
      </c>
      <c r="O82">
        <v>3.24687088896548E-2</v>
      </c>
      <c r="P82">
        <v>1.83147558428605E-3</v>
      </c>
      <c r="Q82">
        <v>1.0569187269039E-2</v>
      </c>
      <c r="U82">
        <v>1.0726696711656001E-2</v>
      </c>
      <c r="V82">
        <v>-2.4655608616819601E-2</v>
      </c>
      <c r="W82">
        <v>3.24687088896548E-2</v>
      </c>
      <c r="X82">
        <v>1.83147558428605E-3</v>
      </c>
      <c r="Y82">
        <v>1.0569187269039E-2</v>
      </c>
      <c r="AA82">
        <f>U82*100</f>
        <v>1.0726696711656001</v>
      </c>
      <c r="AB82">
        <f t="shared" ref="AB82:AE84" si="14">V82*100</f>
        <v>-2.46556086168196</v>
      </c>
      <c r="AC82">
        <f t="shared" si="14"/>
        <v>3.2468708889654798</v>
      </c>
      <c r="AD82">
        <f t="shared" si="14"/>
        <v>0.183147558428605</v>
      </c>
      <c r="AE82">
        <f t="shared" si="14"/>
        <v>1.0569187269039</v>
      </c>
      <c r="AF82" s="23" t="s">
        <v>28</v>
      </c>
      <c r="AI82" s="79">
        <v>-2.46556086168196</v>
      </c>
      <c r="AJ82" s="79">
        <v>3.2468708889654798</v>
      </c>
      <c r="AK82" s="79">
        <v>0.183147558428605</v>
      </c>
      <c r="AL82" s="79">
        <v>1.0569187269039</v>
      </c>
      <c r="AM82" s="79">
        <v>1.0726696711656001</v>
      </c>
    </row>
    <row r="83" spans="10:39" x14ac:dyDescent="0.3">
      <c r="J83" s="26" t="s">
        <v>6</v>
      </c>
      <c r="K83" s="27">
        <v>1E-4</v>
      </c>
      <c r="L83" s="28"/>
      <c r="M83">
        <v>1.03022872143063E-2</v>
      </c>
      <c r="N83">
        <v>-3.1326056301359803E-2</v>
      </c>
      <c r="O83">
        <v>3.0921454225218602E-2</v>
      </c>
      <c r="P83">
        <v>-1.1014289572572401E-3</v>
      </c>
      <c r="Q83">
        <v>1.0243240507679901E-2</v>
      </c>
      <c r="U83">
        <v>1.03022872143063E-2</v>
      </c>
      <c r="V83">
        <v>-3.1326056301359803E-2</v>
      </c>
      <c r="W83">
        <v>3.0921454225218602E-2</v>
      </c>
      <c r="X83">
        <v>-1.1014289572572401E-3</v>
      </c>
      <c r="Y83">
        <v>1.0243240507679901E-2</v>
      </c>
      <c r="AA83">
        <f>U83*100</f>
        <v>1.03022872143063</v>
      </c>
      <c r="AB83">
        <f t="shared" si="14"/>
        <v>-3.1326056301359801</v>
      </c>
      <c r="AC83">
        <f t="shared" si="14"/>
        <v>3.0921454225218601</v>
      </c>
      <c r="AD83">
        <f t="shared" si="14"/>
        <v>-0.110142895725724</v>
      </c>
      <c r="AE83">
        <f t="shared" si="14"/>
        <v>1.02432405076799</v>
      </c>
      <c r="AI83" s="79">
        <v>-3.1326056301359801</v>
      </c>
      <c r="AJ83" s="79">
        <v>3.0921454225218601</v>
      </c>
      <c r="AK83" s="79">
        <v>-0.110142895725724</v>
      </c>
      <c r="AL83" s="79">
        <v>1.02432405076799</v>
      </c>
      <c r="AM83" s="79">
        <v>1.03022872143063</v>
      </c>
    </row>
    <row r="84" spans="10:39" x14ac:dyDescent="0.3">
      <c r="J84" s="26" t="s">
        <v>7</v>
      </c>
      <c r="K84" s="27">
        <v>0.01</v>
      </c>
      <c r="L84" s="28"/>
      <c r="M84">
        <v>1.05088266350334E-2</v>
      </c>
      <c r="N84">
        <v>-2.41952377244407E-2</v>
      </c>
      <c r="O84">
        <v>2.6063643951179799E-2</v>
      </c>
      <c r="P84">
        <v>-8.8423113812194105E-4</v>
      </c>
      <c r="Q84">
        <v>1.04715601769537E-2</v>
      </c>
      <c r="U84">
        <v>1.05088266350334E-2</v>
      </c>
      <c r="V84">
        <v>-2.41952377244407E-2</v>
      </c>
      <c r="W84">
        <v>2.6063643951179799E-2</v>
      </c>
      <c r="X84">
        <v>-8.8423113812194105E-4</v>
      </c>
      <c r="Y84">
        <v>1.04715601769537E-2</v>
      </c>
      <c r="AA84">
        <f>U84*100</f>
        <v>1.0508826635033399</v>
      </c>
      <c r="AB84">
        <f t="shared" si="14"/>
        <v>-2.4195237724440699</v>
      </c>
      <c r="AC84">
        <f t="shared" si="14"/>
        <v>2.6063643951179798</v>
      </c>
      <c r="AD84">
        <f t="shared" si="14"/>
        <v>-8.8423113812194101E-2</v>
      </c>
      <c r="AE84">
        <f t="shared" si="14"/>
        <v>1.04715601769537</v>
      </c>
      <c r="AI84" s="79">
        <v>-2.4195237724440699</v>
      </c>
      <c r="AJ84" s="79">
        <v>2.6063643951179798</v>
      </c>
      <c r="AK84" s="79">
        <v>-8.8423113812194101E-2</v>
      </c>
      <c r="AL84" s="79">
        <v>1.04715601769537</v>
      </c>
      <c r="AM84" s="79">
        <v>1.0508826635033399</v>
      </c>
    </row>
    <row r="85" spans="10:39" x14ac:dyDescent="0.3">
      <c r="J85" s="31"/>
      <c r="K85" s="28"/>
      <c r="L85" s="27"/>
      <c r="M85" s="27">
        <f>SQRT(M82*M82+M83*M83+M84*M84)</f>
        <v>1.8210836922972488E-2</v>
      </c>
      <c r="U85" s="27">
        <f>SQRT(U82*U82+U83*U83+U84*U84)</f>
        <v>1.8210836922972488E-2</v>
      </c>
      <c r="AA85">
        <f>U85*100</f>
        <v>1.8210836922972489</v>
      </c>
      <c r="AI85" s="79"/>
      <c r="AJ85" s="79"/>
      <c r="AK85" s="79"/>
      <c r="AL85" s="79"/>
      <c r="AM85" s="79">
        <v>1.8210836922972489</v>
      </c>
    </row>
    <row r="86" spans="10:39" x14ac:dyDescent="0.3">
      <c r="J86" s="31"/>
      <c r="K86" s="28"/>
      <c r="L86" s="34" t="s">
        <v>29</v>
      </c>
      <c r="AF86" s="34" t="s">
        <v>29</v>
      </c>
      <c r="AI86" s="79"/>
      <c r="AJ86" s="79"/>
      <c r="AK86" s="79"/>
      <c r="AL86" s="79"/>
      <c r="AM86" s="79"/>
    </row>
    <row r="87" spans="10:39" x14ac:dyDescent="0.3">
      <c r="J87" s="31"/>
      <c r="K87" s="28" t="s">
        <v>34</v>
      </c>
      <c r="L87" s="22"/>
      <c r="M87">
        <v>7.0366316167721696E-3</v>
      </c>
      <c r="N87">
        <v>-1.60781463943039E-2</v>
      </c>
      <c r="O87">
        <v>1.84445847337803E-2</v>
      </c>
      <c r="P87">
        <v>1.74749988750316E-3</v>
      </c>
      <c r="Q87">
        <v>6.8161887190228403E-3</v>
      </c>
      <c r="S87" s="33">
        <f>(M82-M87)/M82*100</f>
        <v>34.400759097384366</v>
      </c>
      <c r="U87">
        <v>7.0366316167721696E-3</v>
      </c>
      <c r="V87">
        <v>-1.60781463943039E-2</v>
      </c>
      <c r="W87">
        <v>1.84445847337803E-2</v>
      </c>
      <c r="X87">
        <v>1.74749988750316E-3</v>
      </c>
      <c r="Y87">
        <v>6.8161887190228403E-3</v>
      </c>
      <c r="AA87">
        <f>U87*100</f>
        <v>0.70366316167721699</v>
      </c>
      <c r="AB87">
        <f t="shared" ref="AB87:AB89" si="15">V87*100</f>
        <v>-1.60781463943039</v>
      </c>
      <c r="AC87">
        <f t="shared" ref="AC87:AC89" si="16">W87*100</f>
        <v>1.84445847337803</v>
      </c>
      <c r="AD87">
        <f t="shared" ref="AD87:AD89" si="17">X87*100</f>
        <v>0.174749988750316</v>
      </c>
      <c r="AE87">
        <f t="shared" ref="AE87:AE89" si="18">Y87*100</f>
        <v>0.68161887190228398</v>
      </c>
      <c r="AG87" s="33">
        <f>(AA82-AA87)/AA82*100</f>
        <v>34.400759097384366</v>
      </c>
      <c r="AI87" s="79">
        <v>-1.60781463943039</v>
      </c>
      <c r="AJ87" s="79">
        <v>1.84445847337803</v>
      </c>
      <c r="AK87" s="79">
        <v>0.174749988750316</v>
      </c>
      <c r="AL87" s="79">
        <v>0.68161887190228398</v>
      </c>
      <c r="AM87" s="79">
        <v>0.70366316167721699</v>
      </c>
    </row>
    <row r="88" spans="10:39" x14ac:dyDescent="0.3">
      <c r="J88" s="31"/>
      <c r="K88" s="28"/>
      <c r="L88" s="28"/>
      <c r="M88">
        <v>6.9689116617276097E-3</v>
      </c>
      <c r="N88">
        <v>-2.1063199729558502E-2</v>
      </c>
      <c r="O88">
        <v>1.4463129283220501E-2</v>
      </c>
      <c r="P88">
        <v>-1.05599508689705E-3</v>
      </c>
      <c r="Q88">
        <v>6.88843989052764E-3</v>
      </c>
      <c r="S88" s="33">
        <f t="shared" ref="S88:S90" si="19">(M83-M88)/M83*100</f>
        <v>32.355684550803332</v>
      </c>
      <c r="U88">
        <v>6.9689116617276097E-3</v>
      </c>
      <c r="V88">
        <v>-2.1063199729558502E-2</v>
      </c>
      <c r="W88">
        <v>1.4463129283220501E-2</v>
      </c>
      <c r="X88">
        <v>-1.05599508689705E-3</v>
      </c>
      <c r="Y88">
        <v>6.88843989052764E-3</v>
      </c>
      <c r="AA88">
        <f>U88*100</f>
        <v>0.69689116617276092</v>
      </c>
      <c r="AB88">
        <f t="shared" si="15"/>
        <v>-2.1063199729558502</v>
      </c>
      <c r="AC88">
        <f t="shared" si="16"/>
        <v>1.4463129283220502</v>
      </c>
      <c r="AD88">
        <f t="shared" si="17"/>
        <v>-0.105599508689705</v>
      </c>
      <c r="AE88">
        <f t="shared" si="18"/>
        <v>0.68884398905276401</v>
      </c>
      <c r="AG88" s="33">
        <f>(AA83-AA88)/AA83*100</f>
        <v>32.355684550803339</v>
      </c>
      <c r="AI88" s="79">
        <v>-2.1063199729558502</v>
      </c>
      <c r="AJ88" s="79">
        <v>1.4463129283220502</v>
      </c>
      <c r="AK88" s="79">
        <v>-0.105599508689705</v>
      </c>
      <c r="AL88" s="79">
        <v>0.68884398905276401</v>
      </c>
      <c r="AM88" s="79">
        <v>0.69689116617276092</v>
      </c>
    </row>
    <row r="89" spans="10:39" x14ac:dyDescent="0.3">
      <c r="J89" s="31"/>
      <c r="K89" s="28"/>
      <c r="L89" s="28"/>
      <c r="M89">
        <v>7.6815638366458001E-3</v>
      </c>
      <c r="N89">
        <v>-2.05840291421715E-2</v>
      </c>
      <c r="O89">
        <v>2.2131376322547299E-2</v>
      </c>
      <c r="P89">
        <v>-9.2412746700110604E-4</v>
      </c>
      <c r="Q89">
        <v>7.6257728396011502E-3</v>
      </c>
      <c r="S89" s="33">
        <f t="shared" si="19"/>
        <v>26.903696260078362</v>
      </c>
      <c r="U89">
        <v>7.6815638366458001E-3</v>
      </c>
      <c r="V89">
        <v>-2.05840291421715E-2</v>
      </c>
      <c r="W89">
        <v>2.2131376322547299E-2</v>
      </c>
      <c r="X89">
        <v>-9.2412746700110604E-4</v>
      </c>
      <c r="Y89">
        <v>7.6257728396011502E-3</v>
      </c>
      <c r="AA89">
        <f>U89*100</f>
        <v>0.76815638366458006</v>
      </c>
      <c r="AB89">
        <f t="shared" si="15"/>
        <v>-2.05840291421715</v>
      </c>
      <c r="AC89">
        <f t="shared" si="16"/>
        <v>2.21313763225473</v>
      </c>
      <c r="AD89">
        <f t="shared" si="17"/>
        <v>-9.2412746700110598E-2</v>
      </c>
      <c r="AE89">
        <f t="shared" si="18"/>
        <v>0.76257728396011504</v>
      </c>
      <c r="AG89" s="33">
        <f>(AA84-AA89)/AA84*100</f>
        <v>26.903696260078352</v>
      </c>
      <c r="AI89" s="79">
        <v>-2.05840291421715</v>
      </c>
      <c r="AJ89" s="79">
        <v>2.21313763225473</v>
      </c>
      <c r="AK89" s="79">
        <v>-9.2412746700110598E-2</v>
      </c>
      <c r="AL89" s="79">
        <v>0.76257728396011504</v>
      </c>
      <c r="AM89" s="79">
        <v>0.76815638366458006</v>
      </c>
    </row>
    <row r="90" spans="10:39" x14ac:dyDescent="0.3">
      <c r="J90" s="31"/>
      <c r="K90" s="28"/>
      <c r="L90" s="34"/>
      <c r="M90" s="27">
        <f>SQRT(M87*M87+M88*M88+M89*M89)</f>
        <v>1.2533408843390745E-2</v>
      </c>
      <c r="S90" s="33">
        <f t="shared" si="19"/>
        <v>31.176096428713922</v>
      </c>
      <c r="U90" s="27">
        <f>SQRT(U87*U87+U88*U88+U89*U89)</f>
        <v>1.2533408843390745E-2</v>
      </c>
      <c r="AA90">
        <f>U90*100</f>
        <v>1.2533408843390745</v>
      </c>
      <c r="AG90" s="33">
        <f>(AA85-AA90)/AA85*100</f>
        <v>31.176096428713929</v>
      </c>
      <c r="AI90" s="79"/>
      <c r="AJ90" s="79"/>
      <c r="AK90" s="79"/>
      <c r="AL90" s="79"/>
      <c r="AM90" s="79">
        <v>1.2533408843390745</v>
      </c>
    </row>
    <row r="91" spans="10:39" x14ac:dyDescent="0.3">
      <c r="J91" s="31"/>
      <c r="K91" s="28"/>
      <c r="L91" s="34" t="s">
        <v>32</v>
      </c>
      <c r="AF91" s="34" t="s">
        <v>32</v>
      </c>
      <c r="AI91" s="79"/>
      <c r="AJ91" s="79"/>
      <c r="AK91" s="79"/>
      <c r="AL91" s="79"/>
      <c r="AM91" s="79"/>
    </row>
    <row r="92" spans="10:39" x14ac:dyDescent="0.3">
      <c r="J92" s="31"/>
      <c r="K92" s="28" t="s">
        <v>38</v>
      </c>
      <c r="L92" s="28"/>
      <c r="M92">
        <v>1.07297443310396E-2</v>
      </c>
      <c r="N92">
        <v>-2.4666870187262799E-2</v>
      </c>
      <c r="O92">
        <v>3.2491711987490401E-2</v>
      </c>
      <c r="P92">
        <v>1.8321379700142E-3</v>
      </c>
      <c r="Q92">
        <v>1.05721655240688E-2</v>
      </c>
      <c r="S92" s="33">
        <f>-(M87-M92)/M92*100</f>
        <v>34.419391556085721</v>
      </c>
      <c r="U92">
        <v>1.07297443310396E-2</v>
      </c>
      <c r="V92">
        <v>-2.4666870187262799E-2</v>
      </c>
      <c r="W92">
        <v>3.2491711987490401E-2</v>
      </c>
      <c r="X92">
        <v>1.8321379700142E-3</v>
      </c>
      <c r="Y92">
        <v>1.05721655240688E-2</v>
      </c>
      <c r="AA92">
        <f>U92*100</f>
        <v>1.0729744331039599</v>
      </c>
      <c r="AB92">
        <f t="shared" ref="AB92:AB94" si="20">V92*100</f>
        <v>-2.4666870187262799</v>
      </c>
      <c r="AC92">
        <f t="shared" ref="AC92:AC94" si="21">W92*100</f>
        <v>3.2491711987490399</v>
      </c>
      <c r="AD92">
        <f t="shared" ref="AD92:AD94" si="22">X92*100</f>
        <v>0.18321379700141999</v>
      </c>
      <c r="AE92">
        <f t="shared" ref="AE92:AE94" si="23">Y92*100</f>
        <v>1.05721655240688</v>
      </c>
      <c r="AG92" s="130">
        <f>-(AA87-AA92)/AA92*100</f>
        <v>34.419391556085714</v>
      </c>
      <c r="AI92" s="79">
        <v>-2.4666870187262799</v>
      </c>
      <c r="AJ92" s="79">
        <v>3.2491711987490399</v>
      </c>
      <c r="AK92" s="79">
        <v>0.18321379700141999</v>
      </c>
      <c r="AL92" s="79">
        <v>1.05721655240688</v>
      </c>
      <c r="AM92" s="79">
        <v>1.0729744331039599</v>
      </c>
    </row>
    <row r="93" spans="10:39" x14ac:dyDescent="0.3">
      <c r="J93" s="31"/>
      <c r="K93" s="28"/>
      <c r="L93" s="28"/>
      <c r="M93">
        <v>1.03052460656402E-2</v>
      </c>
      <c r="N93">
        <v>-3.1341621526598598E-2</v>
      </c>
      <c r="O93">
        <v>3.0940430190503999E-2</v>
      </c>
      <c r="P93">
        <v>-1.1017652648354799E-3</v>
      </c>
      <c r="Q93">
        <v>1.0246180252884299E-2</v>
      </c>
      <c r="S93" s="33">
        <f t="shared" ref="S93:S95" si="24">-(M88-M93)/M93*100</f>
        <v>32.375106646280017</v>
      </c>
      <c r="U93">
        <v>1.03052460656402E-2</v>
      </c>
      <c r="V93">
        <v>-3.1341621526598598E-2</v>
      </c>
      <c r="W93">
        <v>3.0940430190503999E-2</v>
      </c>
      <c r="X93">
        <v>-1.1017652648354799E-3</v>
      </c>
      <c r="Y93">
        <v>1.0246180252884299E-2</v>
      </c>
      <c r="AA93">
        <f>U93*100</f>
        <v>1.0305246065640201</v>
      </c>
      <c r="AB93">
        <f t="shared" si="20"/>
        <v>-3.1341621526598598</v>
      </c>
      <c r="AC93">
        <f t="shared" si="21"/>
        <v>3.0940430190504</v>
      </c>
      <c r="AD93">
        <f t="shared" si="22"/>
        <v>-0.11017652648354799</v>
      </c>
      <c r="AE93">
        <f t="shared" si="23"/>
        <v>1.0246180252884298</v>
      </c>
      <c r="AG93" s="130">
        <f>-(AA88-AA93)/AA93*100</f>
        <v>32.375106646280031</v>
      </c>
      <c r="AI93" s="79">
        <v>-3.1341621526598598</v>
      </c>
      <c r="AJ93" s="79">
        <v>3.0940430190504</v>
      </c>
      <c r="AK93" s="79">
        <v>-0.11017652648354799</v>
      </c>
      <c r="AL93" s="79">
        <v>1.0246180252884298</v>
      </c>
      <c r="AM93" s="79">
        <v>1.0305246065640201</v>
      </c>
    </row>
    <row r="94" spans="10:39" x14ac:dyDescent="0.3">
      <c r="J94" s="31"/>
      <c r="K94" s="28"/>
      <c r="L94" s="28"/>
      <c r="M94">
        <v>1.0511623818584099E-2</v>
      </c>
      <c r="N94">
        <v>-2.4209170566046601E-2</v>
      </c>
      <c r="O94">
        <v>2.6077696376213499E-2</v>
      </c>
      <c r="P94">
        <v>-8.8442710610506302E-4</v>
      </c>
      <c r="Q94">
        <v>1.0474350767346499E-2</v>
      </c>
      <c r="S94" s="33">
        <f t="shared" si="24"/>
        <v>26.923147467804874</v>
      </c>
      <c r="U94">
        <v>1.0511623818584099E-2</v>
      </c>
      <c r="V94">
        <v>-2.4209170566046601E-2</v>
      </c>
      <c r="W94">
        <v>2.6077696376213499E-2</v>
      </c>
      <c r="X94">
        <v>-8.8442710610506302E-4</v>
      </c>
      <c r="Y94">
        <v>1.0474350767346499E-2</v>
      </c>
      <c r="AA94">
        <f>U94*100</f>
        <v>1.0511623818584099</v>
      </c>
      <c r="AB94">
        <f t="shared" si="20"/>
        <v>-2.4209170566046598</v>
      </c>
      <c r="AC94">
        <f t="shared" si="21"/>
        <v>2.6077696376213497</v>
      </c>
      <c r="AD94">
        <f t="shared" si="22"/>
        <v>-8.8442710610506306E-2</v>
      </c>
      <c r="AE94">
        <f t="shared" si="23"/>
        <v>1.0474350767346499</v>
      </c>
      <c r="AG94" s="130">
        <f>-(AA89-AA94)/AA94*100</f>
        <v>26.923147467804871</v>
      </c>
      <c r="AI94" s="79">
        <v>-2.4209170566046598</v>
      </c>
      <c r="AJ94" s="79">
        <v>2.6077696376213497</v>
      </c>
      <c r="AK94" s="79">
        <v>-8.8442710610506306E-2</v>
      </c>
      <c r="AL94" s="79">
        <v>1.0474350767346499</v>
      </c>
      <c r="AM94" s="79">
        <v>1.0511623818584099</v>
      </c>
    </row>
    <row r="95" spans="10:39" x14ac:dyDescent="0.3">
      <c r="J95" s="31"/>
      <c r="K95" s="28"/>
      <c r="L95" s="34"/>
      <c r="M95" s="27">
        <f>SQRT(M92*M92+M93*M93+M94*M94)</f>
        <v>1.8215920102654541E-2</v>
      </c>
      <c r="S95" s="33">
        <f t="shared" si="24"/>
        <v>31.19530184168794</v>
      </c>
      <c r="U95" s="27">
        <f>SQRT(U92*U92+U93*U93+U94*U94)</f>
        <v>1.8215920102654541E-2</v>
      </c>
      <c r="AA95">
        <f>U95*100</f>
        <v>1.8215920102654541</v>
      </c>
      <c r="AG95" s="130">
        <f>-(AA90-AA95)/AA95*100</f>
        <v>31.19530184168794</v>
      </c>
      <c r="AI95" s="79"/>
      <c r="AJ95" s="79"/>
      <c r="AK95" s="79"/>
      <c r="AL95" s="79"/>
      <c r="AM95" s="79">
        <v>1.8215920102654541</v>
      </c>
    </row>
    <row r="96" spans="10:39" x14ac:dyDescent="0.3">
      <c r="J96" s="31"/>
      <c r="K96" s="28"/>
      <c r="L96" s="34" t="s">
        <v>30</v>
      </c>
      <c r="AF96" s="34" t="s">
        <v>30</v>
      </c>
      <c r="AI96" s="79"/>
      <c r="AJ96" s="79"/>
      <c r="AK96" s="79"/>
      <c r="AL96" s="79"/>
      <c r="AM96" s="79"/>
    </row>
    <row r="97" spans="10:39" x14ac:dyDescent="0.3">
      <c r="J97" s="31"/>
      <c r="K97" s="28" t="s">
        <v>36</v>
      </c>
      <c r="L97" s="28"/>
      <c r="M97">
        <v>0.104144818592498</v>
      </c>
      <c r="N97">
        <v>-0.28267737137542998</v>
      </c>
      <c r="O97">
        <v>0.22184401801824</v>
      </c>
      <c r="P97">
        <v>-2.2977520265359801E-3</v>
      </c>
      <c r="Q97">
        <v>0.104119467801602</v>
      </c>
      <c r="U97">
        <v>0.104144818592498</v>
      </c>
      <c r="V97">
        <v>-0.28267737137542998</v>
      </c>
      <c r="W97">
        <v>0.22184401801824</v>
      </c>
      <c r="X97">
        <v>-2.2977520265359801E-3</v>
      </c>
      <c r="Y97">
        <v>0.104119467801602</v>
      </c>
      <c r="AA97">
        <f>U97*100</f>
        <v>10.414481859249799</v>
      </c>
      <c r="AB97">
        <f t="shared" ref="AB97:AB99" si="25">V97*100</f>
        <v>-28.267737137542998</v>
      </c>
      <c r="AC97">
        <f t="shared" ref="AC97:AC99" si="26">W97*100</f>
        <v>22.184401801823999</v>
      </c>
      <c r="AD97">
        <f t="shared" ref="AD97:AD99" si="27">X97*100</f>
        <v>-0.22977520265359802</v>
      </c>
      <c r="AE97">
        <f t="shared" ref="AE97:AE99" si="28">Y97*100</f>
        <v>10.4119467801602</v>
      </c>
      <c r="AI97" s="79">
        <v>-28.267737137542998</v>
      </c>
      <c r="AJ97" s="79">
        <v>22.184401801823999</v>
      </c>
      <c r="AK97" s="79">
        <v>-0.22977520265359802</v>
      </c>
      <c r="AL97" s="79">
        <v>10.4119467801602</v>
      </c>
      <c r="AM97" s="79">
        <v>10.414481859249799</v>
      </c>
    </row>
    <row r="98" spans="10:39" x14ac:dyDescent="0.3">
      <c r="J98" s="31"/>
      <c r="K98" s="28"/>
      <c r="L98" s="28"/>
      <c r="M98">
        <v>0.101454268069609</v>
      </c>
      <c r="N98">
        <v>-0.32248872235985099</v>
      </c>
      <c r="O98">
        <v>0.3102492781717</v>
      </c>
      <c r="P98">
        <v>-7.0212195550881096E-4</v>
      </c>
      <c r="Q98">
        <v>0.10145183849639999</v>
      </c>
      <c r="U98">
        <v>0.101454268069609</v>
      </c>
      <c r="V98">
        <v>-0.32248872235985099</v>
      </c>
      <c r="W98">
        <v>0.3102492781717</v>
      </c>
      <c r="X98">
        <v>-7.0212195550881096E-4</v>
      </c>
      <c r="Y98">
        <v>0.10145183849639999</v>
      </c>
      <c r="AA98">
        <f>U98*100</f>
        <v>10.1454268069609</v>
      </c>
      <c r="AB98">
        <f t="shared" si="25"/>
        <v>-32.248872235985097</v>
      </c>
      <c r="AC98">
        <f t="shared" si="26"/>
        <v>31.024927817169999</v>
      </c>
      <c r="AD98">
        <f t="shared" si="27"/>
        <v>-7.0212195550881096E-2</v>
      </c>
      <c r="AE98">
        <f t="shared" si="28"/>
        <v>10.145183849639999</v>
      </c>
      <c r="AI98" s="79">
        <v>-32.248872235985097</v>
      </c>
      <c r="AJ98" s="79">
        <v>31.024927817169999</v>
      </c>
      <c r="AK98" s="79">
        <v>-7.0212195550881096E-2</v>
      </c>
      <c r="AL98" s="79">
        <v>10.145183849639999</v>
      </c>
      <c r="AM98" s="79">
        <v>10.1454268069609</v>
      </c>
    </row>
    <row r="99" spans="10:39" x14ac:dyDescent="0.3">
      <c r="J99" s="31"/>
      <c r="K99" s="28"/>
      <c r="L99" s="28"/>
      <c r="M99">
        <v>0.104983721905491</v>
      </c>
      <c r="N99">
        <v>-0.22836633127115999</v>
      </c>
      <c r="O99">
        <v>0.29639486093789302</v>
      </c>
      <c r="P99">
        <v>2.61847910991356E-3</v>
      </c>
      <c r="Q99">
        <v>0.10495106208266999</v>
      </c>
      <c r="U99">
        <v>0.104983721905491</v>
      </c>
      <c r="V99">
        <v>-0.22836633127115999</v>
      </c>
      <c r="W99">
        <v>0.29639486093789302</v>
      </c>
      <c r="X99">
        <v>2.61847910991356E-3</v>
      </c>
      <c r="Y99">
        <v>0.10495106208266999</v>
      </c>
      <c r="AA99">
        <f>U99*100</f>
        <v>10.4983721905491</v>
      </c>
      <c r="AB99">
        <f t="shared" si="25"/>
        <v>-22.836633127115999</v>
      </c>
      <c r="AC99">
        <f t="shared" si="26"/>
        <v>29.639486093789301</v>
      </c>
      <c r="AD99">
        <f t="shared" si="27"/>
        <v>0.26184791099135601</v>
      </c>
      <c r="AE99">
        <f t="shared" si="28"/>
        <v>10.495106208267</v>
      </c>
      <c r="AI99" s="79">
        <v>-22.836633127115999</v>
      </c>
      <c r="AJ99" s="79">
        <v>29.639486093789301</v>
      </c>
      <c r="AK99" s="79">
        <v>0.26184791099135601</v>
      </c>
      <c r="AL99" s="79">
        <v>10.495106208267</v>
      </c>
      <c r="AM99" s="79">
        <v>10.4983721905491</v>
      </c>
    </row>
    <row r="100" spans="10:39" x14ac:dyDescent="0.3">
      <c r="J100" s="31"/>
      <c r="K100" s="28"/>
      <c r="L100" s="27"/>
      <c r="M100" s="27">
        <f>SQRT(M97*M97+M98*M98+M99*M99)</f>
        <v>0.17933402804357534</v>
      </c>
      <c r="U100" s="27">
        <f>SQRT(U97*U97+U98*U98+U99*U99)</f>
        <v>0.17933402804357534</v>
      </c>
      <c r="AA100">
        <f>U100*100</f>
        <v>17.933402804357534</v>
      </c>
      <c r="AI100" s="79"/>
      <c r="AJ100" s="79"/>
      <c r="AK100" s="79"/>
      <c r="AL100" s="79"/>
      <c r="AM100" s="79">
        <v>17.933402804357534</v>
      </c>
    </row>
    <row r="101" spans="10:39" x14ac:dyDescent="0.3">
      <c r="J101" s="31"/>
      <c r="K101" s="28"/>
      <c r="L101" s="34" t="s">
        <v>31</v>
      </c>
      <c r="AF101" s="34" t="s">
        <v>31</v>
      </c>
      <c r="AI101" s="79"/>
      <c r="AJ101" s="79"/>
      <c r="AK101" s="79"/>
      <c r="AL101" s="79"/>
      <c r="AM101" s="79"/>
    </row>
    <row r="102" spans="10:39" x14ac:dyDescent="0.3">
      <c r="J102" s="31"/>
      <c r="K102" s="28" t="s">
        <v>37</v>
      </c>
      <c r="L102" s="28"/>
      <c r="M102">
        <v>4.1082855990359803E-2</v>
      </c>
      <c r="N102">
        <v>-0.11184261726367301</v>
      </c>
      <c r="O102">
        <v>0.101529711168065</v>
      </c>
      <c r="P102">
        <v>-1.2431552529285101E-3</v>
      </c>
      <c r="Q102">
        <v>4.10640429249454E-2</v>
      </c>
      <c r="S102" s="33">
        <f>(M97-M102)/M97*100</f>
        <v>60.552184404765796</v>
      </c>
      <c r="U102">
        <v>4.1082855990359803E-2</v>
      </c>
      <c r="V102">
        <v>-0.11184261726367301</v>
      </c>
      <c r="W102">
        <v>0.101529711168065</v>
      </c>
      <c r="X102">
        <v>-1.2431552529285101E-3</v>
      </c>
      <c r="Y102">
        <v>4.10640429249454E-2</v>
      </c>
      <c r="Z102" s="33"/>
      <c r="AA102">
        <f>U102*100</f>
        <v>4.1082855990359803</v>
      </c>
      <c r="AB102">
        <f t="shared" ref="AB102:AB104" si="29">V102*100</f>
        <v>-11.1842617263673</v>
      </c>
      <c r="AC102">
        <f t="shared" ref="AC102:AC104" si="30">W102*100</f>
        <v>10.1529711168065</v>
      </c>
      <c r="AD102">
        <f t="shared" ref="AD102:AD104" si="31">X102*100</f>
        <v>-0.124315525292851</v>
      </c>
      <c r="AE102">
        <f t="shared" ref="AE102:AE104" si="32">Y102*100</f>
        <v>4.1064042924945401</v>
      </c>
      <c r="AG102" s="130">
        <f>(AA97-AA102)/AA97*100</f>
        <v>60.552184404765782</v>
      </c>
      <c r="AI102" s="79">
        <v>-11.1842617263673</v>
      </c>
      <c r="AJ102" s="79">
        <v>10.1529711168065</v>
      </c>
      <c r="AK102" s="79">
        <v>-0.124315525292851</v>
      </c>
      <c r="AL102" s="79">
        <v>4.1064042924945401</v>
      </c>
      <c r="AM102" s="79">
        <v>4.1082855990359803</v>
      </c>
    </row>
    <row r="103" spans="10:39" x14ac:dyDescent="0.3">
      <c r="J103" s="31"/>
      <c r="K103" s="28"/>
      <c r="L103" s="28"/>
      <c r="M103">
        <v>4.1355859315535502E-2</v>
      </c>
      <c r="N103">
        <v>-9.8260241560772593E-2</v>
      </c>
      <c r="O103">
        <v>0.12476818787143799</v>
      </c>
      <c r="P103">
        <v>-9.0605885857455602E-4</v>
      </c>
      <c r="Q103">
        <v>4.1345932775439603E-2</v>
      </c>
      <c r="S103" s="33">
        <f t="shared" ref="S103:S105" si="33">(M98-M103)/M98*100</f>
        <v>59.236944780715639</v>
      </c>
      <c r="U103">
        <v>4.1355859315535502E-2</v>
      </c>
      <c r="V103">
        <v>-9.8260241560772593E-2</v>
      </c>
      <c r="W103">
        <v>0.12476818787143799</v>
      </c>
      <c r="X103">
        <v>-9.0605885857455602E-4</v>
      </c>
      <c r="Y103">
        <v>4.1345932775439603E-2</v>
      </c>
      <c r="Z103" s="33"/>
      <c r="AA103">
        <f>U103*100</f>
        <v>4.1355859315535506</v>
      </c>
      <c r="AB103">
        <f t="shared" si="29"/>
        <v>-9.8260241560772599</v>
      </c>
      <c r="AC103">
        <f t="shared" si="30"/>
        <v>12.476818787143799</v>
      </c>
      <c r="AD103">
        <f t="shared" si="31"/>
        <v>-9.0605885857455604E-2</v>
      </c>
      <c r="AE103">
        <f t="shared" si="32"/>
        <v>4.13459327754396</v>
      </c>
      <c r="AG103" s="130">
        <f t="shared" ref="AG103:AG105" si="34">(AA98-AA103)/AA98*100</f>
        <v>59.236944780715625</v>
      </c>
      <c r="AI103" s="79">
        <v>-9.8260241560772599</v>
      </c>
      <c r="AJ103" s="79">
        <v>12.476818787143799</v>
      </c>
      <c r="AK103" s="79">
        <v>-9.0605885857455604E-2</v>
      </c>
      <c r="AL103" s="79">
        <v>4.13459327754396</v>
      </c>
      <c r="AM103" s="79">
        <v>4.1355859315535506</v>
      </c>
    </row>
    <row r="104" spans="10:39" x14ac:dyDescent="0.3">
      <c r="J104" s="31"/>
      <c r="K104" s="28"/>
      <c r="L104" s="28"/>
      <c r="M104">
        <v>4.8717606166282901E-2</v>
      </c>
      <c r="N104">
        <v>-0.103634898481787</v>
      </c>
      <c r="O104">
        <v>0.16614509001887301</v>
      </c>
      <c r="P104">
        <v>3.98433839699375E-3</v>
      </c>
      <c r="Q104">
        <v>4.8554404518141199E-2</v>
      </c>
      <c r="S104" s="33">
        <f t="shared" si="33"/>
        <v>53.595085712297639</v>
      </c>
      <c r="U104">
        <v>4.8717606166282901E-2</v>
      </c>
      <c r="V104">
        <v>-0.103634898481787</v>
      </c>
      <c r="W104">
        <v>0.16614509001887301</v>
      </c>
      <c r="X104">
        <v>3.98433839699375E-3</v>
      </c>
      <c r="Y104">
        <v>4.8554404518141199E-2</v>
      </c>
      <c r="Z104" s="33"/>
      <c r="AA104">
        <f>U104*100</f>
        <v>4.8717606166282899</v>
      </c>
      <c r="AB104">
        <f t="shared" si="29"/>
        <v>-10.3634898481787</v>
      </c>
      <c r="AC104">
        <f t="shared" si="30"/>
        <v>16.614509001887299</v>
      </c>
      <c r="AD104">
        <f t="shared" si="31"/>
        <v>0.39843383969937501</v>
      </c>
      <c r="AE104">
        <f t="shared" si="32"/>
        <v>4.8554404518141201</v>
      </c>
      <c r="AG104" s="130">
        <f t="shared" si="34"/>
        <v>53.595085712297639</v>
      </c>
      <c r="AI104" s="79">
        <v>-10.3634898481787</v>
      </c>
      <c r="AJ104" s="79">
        <v>16.614509001887299</v>
      </c>
      <c r="AK104" s="79">
        <v>0.39843383969937501</v>
      </c>
      <c r="AL104" s="79">
        <v>4.8554404518141201</v>
      </c>
      <c r="AM104" s="79">
        <v>4.8717606166282899</v>
      </c>
    </row>
    <row r="105" spans="10:39" ht="14.5" thickBot="1" x14ac:dyDescent="0.35">
      <c r="J105" s="36"/>
      <c r="K105" s="37"/>
      <c r="L105" s="37"/>
      <c r="M105" s="27">
        <f>SQRT(M102*M102+M103*M103+M104*M104)</f>
        <v>7.5970476545984975E-2</v>
      </c>
      <c r="S105" s="33">
        <f t="shared" si="33"/>
        <v>57.637444842578709</v>
      </c>
      <c r="U105" s="27">
        <f>SQRT(U102*U102+U103*U103+U104*U104)</f>
        <v>7.5970476545984975E-2</v>
      </c>
      <c r="Z105" s="33"/>
      <c r="AA105">
        <f>U105*100</f>
        <v>7.5970476545984971</v>
      </c>
      <c r="AG105" s="130">
        <f t="shared" si="34"/>
        <v>57.637444842578702</v>
      </c>
      <c r="AI105" s="79"/>
      <c r="AJ105" s="79"/>
      <c r="AK105" s="79"/>
      <c r="AL105" s="79"/>
      <c r="AM105" s="79">
        <v>7.5970476545984971</v>
      </c>
    </row>
    <row r="106" spans="10:39" ht="14.5" thickBot="1" x14ac:dyDescent="0.35"/>
    <row r="107" spans="10:39" x14ac:dyDescent="0.3">
      <c r="J107" s="21" t="s">
        <v>22</v>
      </c>
      <c r="K107" s="24">
        <v>996</v>
      </c>
      <c r="L107" s="23" t="s">
        <v>28</v>
      </c>
    </row>
    <row r="108" spans="10:39" x14ac:dyDescent="0.3">
      <c r="J108" s="26" t="s">
        <v>8</v>
      </c>
      <c r="K108" s="27">
        <v>20</v>
      </c>
      <c r="L108" s="28" t="s">
        <v>33</v>
      </c>
      <c r="M108">
        <v>1.0797692370448199E-2</v>
      </c>
      <c r="N108">
        <v>-2.4655608616819601E-2</v>
      </c>
      <c r="O108">
        <v>3.24687088896548E-2</v>
      </c>
      <c r="P108">
        <v>1.8443394323575299E-3</v>
      </c>
      <c r="Q108">
        <v>1.0639011823712101E-2</v>
      </c>
    </row>
    <row r="109" spans="10:39" x14ac:dyDescent="0.3">
      <c r="J109" s="26" t="s">
        <v>6</v>
      </c>
      <c r="K109" s="27">
        <v>1E-4</v>
      </c>
      <c r="L109" s="28"/>
      <c r="M109">
        <v>1.02574590791832E-2</v>
      </c>
      <c r="N109">
        <v>-3.1326056301359803E-2</v>
      </c>
      <c r="O109">
        <v>3.0921454225218602E-2</v>
      </c>
      <c r="P109">
        <v>-1.0439878659584099E-3</v>
      </c>
      <c r="Q109">
        <v>1.0204193064463799E-2</v>
      </c>
    </row>
    <row r="110" spans="10:39" x14ac:dyDescent="0.3">
      <c r="J110" s="26" t="s">
        <v>7</v>
      </c>
      <c r="K110" s="27">
        <v>0.01</v>
      </c>
      <c r="L110" s="28"/>
      <c r="M110">
        <v>1.0563820381643999E-2</v>
      </c>
      <c r="N110">
        <v>-2.41952377244407E-2</v>
      </c>
      <c r="O110">
        <v>2.6063643951179799E-2</v>
      </c>
      <c r="P110">
        <v>-9.2617590777790905E-4</v>
      </c>
      <c r="Q110">
        <v>1.05231411300757E-2</v>
      </c>
    </row>
    <row r="111" spans="10:39" x14ac:dyDescent="0.3">
      <c r="J111" s="31"/>
      <c r="K111" s="28"/>
      <c r="L111" s="27"/>
      <c r="M111" s="27">
        <f>SQRT(M108*M108+M109*M109+M110*M110)</f>
        <v>1.8259242271890429E-2</v>
      </c>
    </row>
    <row r="112" spans="10:39" x14ac:dyDescent="0.3">
      <c r="J112" s="31"/>
      <c r="K112" s="28"/>
      <c r="L112" s="34" t="s">
        <v>29</v>
      </c>
    </row>
    <row r="113" spans="10:19" x14ac:dyDescent="0.3">
      <c r="J113" s="31"/>
      <c r="K113" s="28" t="s">
        <v>34</v>
      </c>
      <c r="L113" s="22"/>
      <c r="M113">
        <v>6.8688712798828204E-3</v>
      </c>
      <c r="N113">
        <v>-1.6237820538735501E-2</v>
      </c>
      <c r="O113">
        <v>1.5470837697608099E-2</v>
      </c>
      <c r="P113">
        <v>1.7539650493231999E-3</v>
      </c>
      <c r="Q113">
        <v>6.64115948199948E-3</v>
      </c>
      <c r="S113" s="33">
        <f>(M108-M114)/M108*100</f>
        <v>41.966575737711587</v>
      </c>
    </row>
    <row r="114" spans="10:19" x14ac:dyDescent="0.3">
      <c r="J114" s="31"/>
      <c r="K114" s="28"/>
      <c r="L114" s="28"/>
      <c r="M114">
        <v>6.2662706238789502E-3</v>
      </c>
      <c r="N114">
        <v>-1.7965562359101801E-2</v>
      </c>
      <c r="O114">
        <v>1.18367959447125E-2</v>
      </c>
      <c r="P114">
        <v>-1.15639125847756E-3</v>
      </c>
      <c r="Q114">
        <v>6.1586448825212302E-3</v>
      </c>
      <c r="S114" s="33">
        <f>(M109-M115)/M109*100</f>
        <v>28.831822255889211</v>
      </c>
    </row>
    <row r="115" spans="10:19" x14ac:dyDescent="0.3">
      <c r="J115" s="31"/>
      <c r="K115" s="28"/>
      <c r="L115" s="28"/>
      <c r="M115">
        <v>7.3000467095025298E-3</v>
      </c>
      <c r="N115">
        <v>-1.77921235527712E-2</v>
      </c>
      <c r="O115">
        <v>2.1424077487034902E-2</v>
      </c>
      <c r="P115">
        <v>-1.0188735402684101E-3</v>
      </c>
      <c r="Q115">
        <v>7.2285945155237197E-3</v>
      </c>
      <c r="S115" s="33" t="e">
        <f>(M110-#REF!)/M110*100</f>
        <v>#REF!</v>
      </c>
    </row>
    <row r="116" spans="10:19" x14ac:dyDescent="0.3">
      <c r="J116" s="31"/>
      <c r="K116" s="28"/>
      <c r="L116" s="34"/>
      <c r="M116" s="27">
        <f>SQRT(M113*M113+M114*M114+M115*M115)</f>
        <v>1.1821092257156531E-2</v>
      </c>
      <c r="S116" s="33">
        <f t="shared" ref="S116" si="35">(M111-M116)/M111*100</f>
        <v>35.25967791470319</v>
      </c>
    </row>
    <row r="117" spans="10:19" x14ac:dyDescent="0.3">
      <c r="J117" s="31"/>
      <c r="K117" s="28"/>
      <c r="L117" s="34" t="s">
        <v>32</v>
      </c>
    </row>
    <row r="118" spans="10:19" x14ac:dyDescent="0.3">
      <c r="J118" s="31"/>
      <c r="K118" s="28" t="s">
        <v>38</v>
      </c>
      <c r="L118" s="28"/>
      <c r="M118">
        <v>1.08007771375237E-2</v>
      </c>
      <c r="N118">
        <v>-2.4666870187262799E-2</v>
      </c>
      <c r="O118">
        <v>3.2491711987490401E-2</v>
      </c>
      <c r="P118">
        <v>1.8450078785625899E-3</v>
      </c>
      <c r="Q118">
        <v>1.06420267196853E-2</v>
      </c>
      <c r="S118" s="33" t="e">
        <f>-(M114-#REF!)/#REF!*100</f>
        <v>#REF!</v>
      </c>
    </row>
    <row r="119" spans="10:19" x14ac:dyDescent="0.3">
      <c r="J119" s="31"/>
      <c r="K119" s="28"/>
      <c r="L119" s="28"/>
      <c r="M119">
        <v>1.0260406475377E-2</v>
      </c>
      <c r="N119">
        <v>-3.1341621526598598E-2</v>
      </c>
      <c r="O119">
        <v>3.0940430190503999E-2</v>
      </c>
      <c r="P119">
        <v>-1.0442970689254301E-3</v>
      </c>
      <c r="Q119">
        <v>1.0207124211637299E-2</v>
      </c>
      <c r="S119" s="33" t="e">
        <f>-(M115-#REF!)/#REF!*100</f>
        <v>#REF!</v>
      </c>
    </row>
    <row r="120" spans="10:19" x14ac:dyDescent="0.3">
      <c r="J120" s="31"/>
      <c r="K120" s="28"/>
      <c r="L120" s="28"/>
      <c r="M120">
        <v>1.0566652251664E-2</v>
      </c>
      <c r="N120">
        <v>-2.4209170566046601E-2</v>
      </c>
      <c r="O120">
        <v>2.6077696376213499E-2</v>
      </c>
      <c r="P120">
        <v>-9.2638025692626496E-4</v>
      </c>
      <c r="Q120">
        <v>1.05259659617145E-2</v>
      </c>
      <c r="S120" s="33" t="e">
        <f>-(#REF!-#REF!)/#REF!*100</f>
        <v>#REF!</v>
      </c>
    </row>
    <row r="121" spans="10:19" x14ac:dyDescent="0.3">
      <c r="J121" s="31"/>
      <c r="K121" s="28"/>
      <c r="L121" s="34"/>
      <c r="M121" s="27">
        <f>SQRT(M118*M118+M119*M119+M120*M120)</f>
        <v>1.8264360586180094E-2</v>
      </c>
      <c r="S121" s="33">
        <f t="shared" ref="S121" si="36">-(M116-M121)/M121*100</f>
        <v>35.277820423119138</v>
      </c>
    </row>
    <row r="122" spans="10:19" x14ac:dyDescent="0.3">
      <c r="J122" s="31"/>
      <c r="K122" s="28"/>
      <c r="L122" s="34" t="s">
        <v>30</v>
      </c>
    </row>
    <row r="123" spans="10:19" x14ac:dyDescent="0.3">
      <c r="J123" s="31"/>
      <c r="K123" s="28" t="s">
        <v>36</v>
      </c>
      <c r="L123" s="28"/>
      <c r="M123">
        <v>8.9996201486652605E-2</v>
      </c>
      <c r="N123">
        <v>-0.25752198350494698</v>
      </c>
      <c r="O123">
        <v>0.229143861179815</v>
      </c>
      <c r="P123">
        <v>-1.8000787131274699E-3</v>
      </c>
      <c r="Q123">
        <v>8.9978197351651398E-2</v>
      </c>
    </row>
    <row r="124" spans="10:19" x14ac:dyDescent="0.3">
      <c r="J124" s="31"/>
      <c r="K124" s="28"/>
      <c r="L124" s="28"/>
      <c r="M124">
        <v>8.3044637486360998E-2</v>
      </c>
      <c r="N124">
        <v>-0.27053451226368902</v>
      </c>
      <c r="O124">
        <v>0.27285175687596802</v>
      </c>
      <c r="P124">
        <v>-2.4684645310532401E-3</v>
      </c>
      <c r="Q124">
        <v>8.3007942379630398E-2</v>
      </c>
    </row>
    <row r="125" spans="10:19" x14ac:dyDescent="0.3">
      <c r="J125" s="31"/>
      <c r="K125" s="28"/>
      <c r="L125" s="28"/>
      <c r="M125">
        <v>8.8078188382010994E-2</v>
      </c>
      <c r="N125">
        <v>-0.20922731932145799</v>
      </c>
      <c r="O125">
        <v>0.23908033607317999</v>
      </c>
      <c r="P125">
        <v>3.5929661709802599E-3</v>
      </c>
      <c r="Q125">
        <v>8.8004874085196E-2</v>
      </c>
    </row>
    <row r="126" spans="10:19" x14ac:dyDescent="0.3">
      <c r="J126" s="31"/>
      <c r="K126" s="28"/>
      <c r="L126" s="27"/>
      <c r="M126" s="27">
        <f>SQRT(M123*M123+M124*M124+M125*M125)</f>
        <v>0.15084261787016395</v>
      </c>
    </row>
    <row r="127" spans="10:19" x14ac:dyDescent="0.3">
      <c r="J127" s="31"/>
      <c r="K127" s="28"/>
      <c r="L127" s="34" t="s">
        <v>31</v>
      </c>
    </row>
    <row r="128" spans="10:19" x14ac:dyDescent="0.3">
      <c r="J128" s="31"/>
      <c r="K128" s="28" t="s">
        <v>37</v>
      </c>
      <c r="L128" s="28"/>
      <c r="M128">
        <v>3.3324926019122597E-2</v>
      </c>
      <c r="N128">
        <v>-7.2545927739797303E-2</v>
      </c>
      <c r="O128">
        <v>9.3486032974485905E-2</v>
      </c>
      <c r="P128">
        <v>-9.814403853446031E-4</v>
      </c>
      <c r="Q128">
        <v>3.3310470860526901E-2</v>
      </c>
      <c r="S128" s="33">
        <f>(M123-M128)/M123*100</f>
        <v>62.970741577281977</v>
      </c>
    </row>
    <row r="129" spans="10:19" x14ac:dyDescent="0.3">
      <c r="J129" s="31"/>
      <c r="K129" s="28"/>
      <c r="L129" s="28"/>
      <c r="M129">
        <v>2.89028010905161E-2</v>
      </c>
      <c r="N129">
        <v>-6.0273633282753501E-2</v>
      </c>
      <c r="O129">
        <v>7.5308477610861305E-2</v>
      </c>
      <c r="P129">
        <v>-1.3223420284839099E-3</v>
      </c>
      <c r="Q129">
        <v>2.8872535781216801E-2</v>
      </c>
      <c r="S129" s="33">
        <f t="shared" ref="S129:S131" si="37">(M124-M129)/M124*100</f>
        <v>65.196065675808384</v>
      </c>
    </row>
    <row r="130" spans="10:19" x14ac:dyDescent="0.3">
      <c r="J130" s="31"/>
      <c r="K130" s="28"/>
      <c r="L130" s="28"/>
      <c r="M130">
        <v>3.7639321292871897E-2</v>
      </c>
      <c r="N130">
        <v>-8.7099007482042898E-2</v>
      </c>
      <c r="O130">
        <v>9.88152435290717E-2</v>
      </c>
      <c r="P130">
        <v>4.7227631729336002E-3</v>
      </c>
      <c r="Q130">
        <v>3.7341853400714102E-2</v>
      </c>
      <c r="S130" s="33">
        <f t="shared" si="37"/>
        <v>57.266013318049446</v>
      </c>
    </row>
    <row r="131" spans="10:19" ht="14.5" thickBot="1" x14ac:dyDescent="0.35">
      <c r="J131" s="36"/>
      <c r="K131" s="37"/>
      <c r="L131" s="37"/>
      <c r="M131" s="27">
        <f>SQRT(M128*M128+M129*M129+M130*M130)</f>
        <v>5.7988284268858763E-2</v>
      </c>
      <c r="S131" s="33">
        <f t="shared" si="37"/>
        <v>61.557095012252091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207"/>
  <sheetViews>
    <sheetView topLeftCell="V85" zoomScale="90" zoomScaleNormal="90" workbookViewId="0">
      <selection activeCell="AI100" sqref="AI100:AM102"/>
    </sheetView>
  </sheetViews>
  <sheetFormatPr defaultRowHeight="14" x14ac:dyDescent="0.3"/>
  <cols>
    <col min="35" max="35" width="9" bestFit="1" customWidth="1"/>
    <col min="36" max="39" width="8.75" bestFit="1" customWidth="1"/>
  </cols>
  <sheetData>
    <row r="1" spans="2:19" x14ac:dyDescent="0.3">
      <c r="B1" s="21" t="s">
        <v>22</v>
      </c>
      <c r="C1" s="43">
        <v>1000</v>
      </c>
      <c r="D1" s="42" t="s">
        <v>28</v>
      </c>
      <c r="E1" s="42" t="s">
        <v>9</v>
      </c>
      <c r="F1" s="42" t="s">
        <v>13</v>
      </c>
      <c r="G1" s="42" t="s">
        <v>12</v>
      </c>
      <c r="H1" s="42" t="s">
        <v>11</v>
      </c>
      <c r="I1" s="42" t="s">
        <v>10</v>
      </c>
      <c r="J1" s="43"/>
      <c r="K1" s="44"/>
      <c r="M1" s="23" t="s">
        <v>28</v>
      </c>
      <c r="N1" s="23" t="s">
        <v>9</v>
      </c>
      <c r="O1" s="23" t="s">
        <v>13</v>
      </c>
      <c r="P1" s="23" t="s">
        <v>12</v>
      </c>
      <c r="Q1" s="23" t="s">
        <v>11</v>
      </c>
      <c r="R1" s="23" t="s">
        <v>10</v>
      </c>
    </row>
    <row r="2" spans="2:19" x14ac:dyDescent="0.3">
      <c r="B2" s="26" t="s">
        <v>8</v>
      </c>
      <c r="C2" s="46">
        <v>18</v>
      </c>
      <c r="D2" s="47" t="s">
        <v>33</v>
      </c>
      <c r="E2" s="47">
        <v>4.8906688507763002E-2</v>
      </c>
      <c r="F2" s="47">
        <v>-0.13292042455606301</v>
      </c>
      <c r="G2" s="48">
        <v>0.123155088941116</v>
      </c>
      <c r="H2" s="48">
        <v>3.0519131660689398E-4</v>
      </c>
      <c r="I2" s="47">
        <v>4.8905736259212303E-2</v>
      </c>
      <c r="J2" s="47"/>
      <c r="K2" s="49"/>
      <c r="M2">
        <v>4.8906688507763002E-2</v>
      </c>
      <c r="N2">
        <v>-0.13292042455606301</v>
      </c>
      <c r="O2">
        <v>0.123155088941116</v>
      </c>
      <c r="P2">
        <v>3.0519131660689398E-4</v>
      </c>
      <c r="Q2">
        <v>4.8905736259212303E-2</v>
      </c>
    </row>
    <row r="3" spans="2:19" x14ac:dyDescent="0.3">
      <c r="B3" s="26" t="s">
        <v>6</v>
      </c>
      <c r="C3" s="46">
        <v>1E-3</v>
      </c>
      <c r="D3" s="47"/>
      <c r="E3" s="47">
        <v>4.9256639884266998E-2</v>
      </c>
      <c r="F3" s="47">
        <v>-0.123531960252951</v>
      </c>
      <c r="G3" s="47">
        <v>0.17138451699701501</v>
      </c>
      <c r="H3" s="47">
        <v>4.7017733701303797E-3</v>
      </c>
      <c r="I3" s="47">
        <v>4.90317234029592E-2</v>
      </c>
      <c r="J3" s="47"/>
      <c r="K3" s="49"/>
      <c r="M3">
        <v>4.9256639884266998E-2</v>
      </c>
      <c r="N3">
        <v>-0.123531960252951</v>
      </c>
      <c r="O3">
        <v>0.17138451699701501</v>
      </c>
      <c r="P3">
        <v>4.7017733701303797E-3</v>
      </c>
      <c r="Q3">
        <v>4.90317234029592E-2</v>
      </c>
    </row>
    <row r="4" spans="2:19" x14ac:dyDescent="0.3">
      <c r="B4" s="26" t="s">
        <v>7</v>
      </c>
      <c r="C4" s="46">
        <v>0.05</v>
      </c>
      <c r="D4" s="47"/>
      <c r="E4" s="47">
        <v>4.9008064709990903E-2</v>
      </c>
      <c r="F4" s="47">
        <v>-0.149299279157521</v>
      </c>
      <c r="G4" s="47">
        <v>0.117354619339017</v>
      </c>
      <c r="H4" s="48">
        <v>-2.6744823040468998E-3</v>
      </c>
      <c r="I4" s="47">
        <v>4.8935033984089597E-2</v>
      </c>
      <c r="J4" s="47"/>
      <c r="K4" s="49"/>
      <c r="M4">
        <v>4.9008064709990903E-2</v>
      </c>
      <c r="N4">
        <v>-0.149299279157521</v>
      </c>
      <c r="O4">
        <v>0.117354619339017</v>
      </c>
      <c r="P4">
        <v>-2.6744823040468998E-3</v>
      </c>
      <c r="Q4">
        <v>4.8935033984089597E-2</v>
      </c>
    </row>
    <row r="5" spans="2:19" ht="15" thickBot="1" x14ac:dyDescent="0.35">
      <c r="B5" s="31"/>
      <c r="C5" s="47"/>
      <c r="D5" s="46"/>
      <c r="E5" s="46">
        <f>SQRT(E2*E2+E3*E3+E4*E4)</f>
        <v>8.4969824997480001E-2</v>
      </c>
      <c r="F5" s="46"/>
      <c r="G5" s="46"/>
      <c r="H5" s="47"/>
      <c r="I5" s="47"/>
      <c r="J5" s="47"/>
      <c r="K5" s="123" t="s">
        <v>20</v>
      </c>
      <c r="M5" s="38">
        <f>SQRT(M2*M2+M3*M3+M4*M4)</f>
        <v>8.4969824997480001E-2</v>
      </c>
      <c r="S5" s="125" t="s">
        <v>20</v>
      </c>
    </row>
    <row r="6" spans="2:19" x14ac:dyDescent="0.3">
      <c r="B6" s="31"/>
      <c r="C6" s="47"/>
      <c r="D6" s="53" t="s">
        <v>29</v>
      </c>
      <c r="E6" s="53"/>
      <c r="F6" s="53"/>
      <c r="G6" s="53"/>
      <c r="H6" s="53"/>
      <c r="I6" s="53"/>
      <c r="J6" s="47"/>
      <c r="K6" s="54" t="s">
        <v>1</v>
      </c>
      <c r="S6" s="35" t="s">
        <v>1</v>
      </c>
    </row>
    <row r="7" spans="2:19" x14ac:dyDescent="0.3">
      <c r="B7" s="31"/>
      <c r="C7" s="47"/>
      <c r="D7" s="47" t="s">
        <v>34</v>
      </c>
      <c r="E7" s="47">
        <v>3.1889027734503701E-2</v>
      </c>
      <c r="F7" s="47">
        <v>-7.3095182913407997E-2</v>
      </c>
      <c r="G7" s="48">
        <v>0.10088971911091001</v>
      </c>
      <c r="H7" s="48">
        <v>7.61275871823252E-4</v>
      </c>
      <c r="I7" s="47">
        <v>3.1879939599988603E-2</v>
      </c>
      <c r="J7" s="47"/>
      <c r="K7" s="52">
        <f>(E2-E7)/E2*100</f>
        <v>34.796182879071999</v>
      </c>
      <c r="M7">
        <v>3.1889027734503701E-2</v>
      </c>
      <c r="N7">
        <v>-7.3095182913407997E-2</v>
      </c>
      <c r="O7">
        <v>0.10088971911091001</v>
      </c>
      <c r="P7">
        <v>7.61275871823252E-4</v>
      </c>
      <c r="Q7">
        <v>3.1879939599988603E-2</v>
      </c>
      <c r="S7" s="33">
        <f>(M2-M7)/M2*100</f>
        <v>34.796182879071999</v>
      </c>
    </row>
    <row r="8" spans="2:19" x14ac:dyDescent="0.3">
      <c r="B8" s="31"/>
      <c r="C8" s="47"/>
      <c r="D8" s="47"/>
      <c r="E8" s="47">
        <v>3.5172321101949802E-2</v>
      </c>
      <c r="F8" s="47">
        <v>-7.5267130449030106E-2</v>
      </c>
      <c r="G8" s="48">
        <v>9.0117548937230896E-2</v>
      </c>
      <c r="H8" s="47">
        <v>5.7359924029161896E-3</v>
      </c>
      <c r="I8" s="47">
        <v>3.4701449002200901E-2</v>
      </c>
      <c r="J8" s="47"/>
      <c r="K8" s="52">
        <f t="shared" ref="K8:K10" si="0">(E3-E8)/E3*100</f>
        <v>28.593746579972969</v>
      </c>
      <c r="M8">
        <v>3.5172321101949802E-2</v>
      </c>
      <c r="N8">
        <v>-7.5267130449030106E-2</v>
      </c>
      <c r="O8">
        <v>9.0117548937230896E-2</v>
      </c>
      <c r="P8">
        <v>5.7359924029161896E-3</v>
      </c>
      <c r="Q8">
        <v>3.4701449002200901E-2</v>
      </c>
      <c r="S8" s="33">
        <f t="shared" ref="S8:S10" si="1">(M3-M8)/M3*100</f>
        <v>28.593746579972969</v>
      </c>
    </row>
    <row r="9" spans="2:19" x14ac:dyDescent="0.3">
      <c r="B9" s="31"/>
      <c r="C9" s="47"/>
      <c r="D9" s="47"/>
      <c r="E9" s="47">
        <v>3.07618281092772E-2</v>
      </c>
      <c r="F9" s="47">
        <v>-8.49965109197304E-2</v>
      </c>
      <c r="G9" s="48">
        <v>7.7330462259101798E-2</v>
      </c>
      <c r="H9" s="47">
        <v>-2.9579461235860402E-3</v>
      </c>
      <c r="I9" s="47">
        <v>3.0619285154207601E-2</v>
      </c>
      <c r="J9" s="47"/>
      <c r="K9" s="52">
        <f t="shared" si="0"/>
        <v>37.231089839370831</v>
      </c>
      <c r="M9">
        <v>3.07618281092772E-2</v>
      </c>
      <c r="N9">
        <v>-8.49965109197304E-2</v>
      </c>
      <c r="O9">
        <v>7.7330462259101798E-2</v>
      </c>
      <c r="P9">
        <v>-2.9579461235860402E-3</v>
      </c>
      <c r="Q9">
        <v>3.0619285154207601E-2</v>
      </c>
      <c r="S9" s="33">
        <f t="shared" si="1"/>
        <v>37.231089839370831</v>
      </c>
    </row>
    <row r="10" spans="2:19" ht="14.5" thickBot="1" x14ac:dyDescent="0.35">
      <c r="B10" s="31"/>
      <c r="C10" s="47"/>
      <c r="D10" s="53"/>
      <c r="E10" s="46">
        <f>SQRT(E7*E7+E8*E8+E9*E9)</f>
        <v>5.6571126294032069E-2</v>
      </c>
      <c r="F10" s="47"/>
      <c r="G10" s="47"/>
      <c r="H10" s="47"/>
      <c r="I10" s="47"/>
      <c r="J10" s="47"/>
      <c r="K10" s="52">
        <f t="shared" si="0"/>
        <v>33.422098614761381</v>
      </c>
      <c r="M10" s="38">
        <f>SQRT(M7*M7+M8*M8+M9*M9)</f>
        <v>5.6571126294032069E-2</v>
      </c>
      <c r="S10" s="33">
        <f t="shared" si="1"/>
        <v>33.422098614761381</v>
      </c>
    </row>
    <row r="11" spans="2:19" x14ac:dyDescent="0.3">
      <c r="B11" s="31"/>
      <c r="C11" s="47"/>
      <c r="D11" s="53" t="s">
        <v>32</v>
      </c>
      <c r="E11" s="53"/>
      <c r="F11" s="53"/>
      <c r="G11" s="53"/>
      <c r="H11" s="53"/>
      <c r="I11" s="53"/>
      <c r="J11" s="47"/>
      <c r="K11" s="54" t="s">
        <v>1</v>
      </c>
      <c r="S11" s="35" t="s">
        <v>1</v>
      </c>
    </row>
    <row r="12" spans="2:19" x14ac:dyDescent="0.3">
      <c r="B12" s="31"/>
      <c r="C12" s="47"/>
      <c r="D12" s="47" t="s">
        <v>35</v>
      </c>
      <c r="E12" s="47">
        <v>4.9159372652426502E-2</v>
      </c>
      <c r="F12" s="47">
        <v>-0.134177064280465</v>
      </c>
      <c r="G12" s="48">
        <v>0.12424749521649001</v>
      </c>
      <c r="H12" s="48">
        <v>3.2550247811494301E-4</v>
      </c>
      <c r="I12" s="47">
        <v>4.9158295004168802E-2</v>
      </c>
      <c r="J12" s="47"/>
      <c r="K12" s="52">
        <f>-(E7-E12)/E12*100</f>
        <v>35.131337090141521</v>
      </c>
      <c r="M12">
        <v>4.9159372652426502E-2</v>
      </c>
      <c r="N12">
        <v>-0.134177064280465</v>
      </c>
      <c r="O12">
        <v>0.12424749521649001</v>
      </c>
      <c r="P12">
        <v>3.2550247811494301E-4</v>
      </c>
      <c r="Q12">
        <v>4.9158295004168802E-2</v>
      </c>
      <c r="S12" s="33">
        <f>-(M7-M12)/M12*100</f>
        <v>35.131337090141521</v>
      </c>
    </row>
    <row r="13" spans="2:19" x14ac:dyDescent="0.3">
      <c r="B13" s="31"/>
      <c r="C13" s="47"/>
      <c r="D13" s="47"/>
      <c r="E13" s="47">
        <v>4.9576390531588001E-2</v>
      </c>
      <c r="F13" s="47">
        <v>-0.124538131075061</v>
      </c>
      <c r="G13" s="48">
        <v>0.17403581945062599</v>
      </c>
      <c r="H13" s="47">
        <v>4.7588926658028103E-3</v>
      </c>
      <c r="I13" s="47">
        <v>4.9347456253953897E-2</v>
      </c>
      <c r="J13" s="47"/>
      <c r="K13" s="52">
        <f t="shared" ref="K13:K15" si="2">-(E8-E13)/E13*100</f>
        <v>29.054292325820953</v>
      </c>
      <c r="M13">
        <v>4.9576390531588001E-2</v>
      </c>
      <c r="N13">
        <v>-0.124538131075061</v>
      </c>
      <c r="O13">
        <v>0.17403581945062599</v>
      </c>
      <c r="P13">
        <v>4.7588926658028103E-3</v>
      </c>
      <c r="Q13">
        <v>4.9347456253953897E-2</v>
      </c>
      <c r="S13" s="33">
        <f t="shared" ref="S13:S15" si="3">-(M8-M13)/M13*100</f>
        <v>29.054292325820953</v>
      </c>
    </row>
    <row r="14" spans="2:19" x14ac:dyDescent="0.3">
      <c r="B14" s="31"/>
      <c r="C14" s="47"/>
      <c r="D14" s="47"/>
      <c r="E14" s="47">
        <v>4.9282593989239801E-2</v>
      </c>
      <c r="F14" s="47">
        <v>-0.15160443641497701</v>
      </c>
      <c r="G14" s="48">
        <v>0.118251373165628</v>
      </c>
      <c r="H14" s="48">
        <v>-2.69670008767974E-3</v>
      </c>
      <c r="I14" s="47">
        <v>4.9208758152846803E-2</v>
      </c>
      <c r="J14" s="47"/>
      <c r="K14" s="52">
        <f t="shared" si="2"/>
        <v>37.580744804152076</v>
      </c>
      <c r="M14">
        <v>4.9282593989239801E-2</v>
      </c>
      <c r="N14">
        <v>-0.15160443641497701</v>
      </c>
      <c r="O14">
        <v>0.118251373165628</v>
      </c>
      <c r="P14">
        <v>-2.69670008767974E-3</v>
      </c>
      <c r="Q14">
        <v>4.9208758152846803E-2</v>
      </c>
      <c r="S14" s="33">
        <f t="shared" si="3"/>
        <v>37.580744804152076</v>
      </c>
    </row>
    <row r="15" spans="2:19" ht="14.5" thickBot="1" x14ac:dyDescent="0.35">
      <c r="B15" s="31"/>
      <c r="C15" s="47"/>
      <c r="D15" s="53"/>
      <c r="E15" s="46">
        <f>SQRT(E12*E12+E13*E13+E14*E14)</f>
        <v>8.5458975467933865E-2</v>
      </c>
      <c r="F15" s="47"/>
      <c r="G15" s="47"/>
      <c r="H15" s="47"/>
      <c r="I15" s="47"/>
      <c r="J15" s="47"/>
      <c r="K15" s="52">
        <f t="shared" si="2"/>
        <v>33.803177507950785</v>
      </c>
      <c r="M15" s="38">
        <f>SQRT(M12*M12+M13*M13+M14*M14)</f>
        <v>8.5458975467933865E-2</v>
      </c>
      <c r="S15" s="33">
        <f t="shared" si="3"/>
        <v>33.803177507950785</v>
      </c>
    </row>
    <row r="16" spans="2:19" x14ac:dyDescent="0.3">
      <c r="B16" s="31"/>
      <c r="C16" s="47"/>
      <c r="D16" s="53" t="s">
        <v>30</v>
      </c>
      <c r="E16" s="47"/>
      <c r="F16" s="47"/>
      <c r="G16" s="47"/>
      <c r="H16" s="47"/>
      <c r="I16" s="47"/>
      <c r="J16" s="47"/>
      <c r="K16" s="49"/>
    </row>
    <row r="17" spans="2:19" x14ac:dyDescent="0.3">
      <c r="B17" s="31"/>
      <c r="C17" s="47" t="s">
        <v>36</v>
      </c>
      <c r="D17" s="47"/>
      <c r="E17" s="47">
        <v>0.45100221695060599</v>
      </c>
      <c r="F17" s="47">
        <v>-1.11054839284268</v>
      </c>
      <c r="G17" s="48">
        <v>1.11069533950489</v>
      </c>
      <c r="H17" s="47">
        <v>3.9836369745386901E-2</v>
      </c>
      <c r="I17" s="47">
        <v>0.44923942763282698</v>
      </c>
      <c r="J17" s="47"/>
      <c r="K17" s="52"/>
      <c r="M17">
        <v>0.45100221695060599</v>
      </c>
      <c r="N17">
        <v>-1.11054839284268</v>
      </c>
      <c r="O17">
        <v>1.11069533950489</v>
      </c>
      <c r="P17">
        <v>3.9836369745386901E-2</v>
      </c>
      <c r="Q17">
        <v>0.44923942763282698</v>
      </c>
    </row>
    <row r="18" spans="2:19" x14ac:dyDescent="0.3">
      <c r="B18" s="31"/>
      <c r="C18" s="47"/>
      <c r="D18" s="47"/>
      <c r="E18" s="47">
        <v>0.44222852349127201</v>
      </c>
      <c r="F18" s="47">
        <v>-1.24616640325022</v>
      </c>
      <c r="G18" s="48">
        <v>1.01026701193346</v>
      </c>
      <c r="H18" s="47">
        <v>7.8199359994163397E-3</v>
      </c>
      <c r="I18" s="47">
        <v>0.44215937804171401</v>
      </c>
      <c r="J18" s="47"/>
      <c r="K18" s="52"/>
      <c r="M18">
        <v>0.44222852349127201</v>
      </c>
      <c r="N18">
        <v>-1.24616640325022</v>
      </c>
      <c r="O18">
        <v>1.01026701193346</v>
      </c>
      <c r="P18">
        <v>7.8199359994163397E-3</v>
      </c>
      <c r="Q18">
        <v>0.44215937804171401</v>
      </c>
    </row>
    <row r="19" spans="2:19" x14ac:dyDescent="0.3">
      <c r="B19" s="31"/>
      <c r="C19" s="47"/>
      <c r="D19" s="47"/>
      <c r="E19" s="47">
        <v>0.43057331556591499</v>
      </c>
      <c r="F19" s="47">
        <v>-1.03361660764108</v>
      </c>
      <c r="G19" s="47">
        <v>1.0269854047498801</v>
      </c>
      <c r="H19" s="47">
        <v>-8.38369326509328E-3</v>
      </c>
      <c r="I19" s="47">
        <v>0.43049168838046298</v>
      </c>
      <c r="J19" s="47"/>
      <c r="K19" s="52"/>
      <c r="M19">
        <v>0.43057331556591499</v>
      </c>
      <c r="N19">
        <v>-1.03361660764108</v>
      </c>
      <c r="O19">
        <v>1.0269854047498801</v>
      </c>
      <c r="P19">
        <v>-8.38369326509328E-3</v>
      </c>
      <c r="Q19">
        <v>0.43049168838046298</v>
      </c>
    </row>
    <row r="20" spans="2:19" ht="14.5" thickBot="1" x14ac:dyDescent="0.35">
      <c r="B20" s="31"/>
      <c r="C20" s="47"/>
      <c r="D20" s="46"/>
      <c r="E20" s="46">
        <f>SQRT(E17*E17+E18*E18+E19*E19)</f>
        <v>0.76443603183069342</v>
      </c>
      <c r="F20" s="47"/>
      <c r="G20" s="47"/>
      <c r="H20" s="47"/>
      <c r="I20" s="47"/>
      <c r="J20" s="47"/>
      <c r="K20" s="52"/>
      <c r="M20" s="38">
        <f>SQRT(M17*M17+M18*M18+M19*M19)</f>
        <v>0.76443603183069342</v>
      </c>
    </row>
    <row r="21" spans="2:19" x14ac:dyDescent="0.3">
      <c r="B21" s="31"/>
      <c r="C21" s="47"/>
      <c r="D21" s="53" t="s">
        <v>31</v>
      </c>
      <c r="E21" s="47"/>
      <c r="F21" s="47"/>
      <c r="G21" s="47"/>
      <c r="H21" s="47"/>
      <c r="I21" s="47"/>
      <c r="J21" s="47"/>
      <c r="K21" s="52"/>
    </row>
    <row r="22" spans="2:19" x14ac:dyDescent="0.3">
      <c r="B22" s="31"/>
      <c r="C22" s="47" t="s">
        <v>37</v>
      </c>
      <c r="D22" s="47"/>
      <c r="E22" s="47">
        <v>0.37851125962384802</v>
      </c>
      <c r="F22" s="47">
        <v>-0.89310479549839705</v>
      </c>
      <c r="G22" s="47">
        <v>0.79079936398469097</v>
      </c>
      <c r="H22" s="47">
        <v>-0.107562243828908</v>
      </c>
      <c r="I22" s="47">
        <v>0.362906513257233</v>
      </c>
      <c r="J22" s="47"/>
      <c r="K22" s="52">
        <f>(E17-E22)/E17*100</f>
        <v>16.073303988813258</v>
      </c>
      <c r="M22">
        <v>0.19692203240808101</v>
      </c>
      <c r="N22">
        <v>-0.49870356941067101</v>
      </c>
      <c r="O22">
        <v>0.47893840779203101</v>
      </c>
      <c r="P22">
        <v>3.78285599331558E-2</v>
      </c>
      <c r="Q22">
        <v>0.19325446152964501</v>
      </c>
      <c r="S22" s="33">
        <f>(M17-M22)/M17*100</f>
        <v>56.336792812340434</v>
      </c>
    </row>
    <row r="23" spans="2:19" x14ac:dyDescent="0.3">
      <c r="B23" s="31"/>
      <c r="C23" s="47"/>
      <c r="D23" s="47"/>
      <c r="E23" s="47">
        <v>0.25590190047176498</v>
      </c>
      <c r="F23" s="47">
        <v>-0.64584718592280499</v>
      </c>
      <c r="G23" s="47">
        <v>0.67526990701469503</v>
      </c>
      <c r="H23" s="47">
        <v>-2.0578347415504399E-2</v>
      </c>
      <c r="I23" s="47">
        <v>0.25507315476683901</v>
      </c>
      <c r="J23" s="47"/>
      <c r="K23" s="52">
        <f t="shared" ref="K23:K25" si="4">(E18-E23)/E18*100</f>
        <v>42.133560618955521</v>
      </c>
      <c r="M23">
        <v>0.199334236443411</v>
      </c>
      <c r="N23">
        <v>-0.45107007606889199</v>
      </c>
      <c r="O23">
        <v>0.49469091373818003</v>
      </c>
      <c r="P23">
        <v>-4.1723176874926002E-3</v>
      </c>
      <c r="Q23">
        <v>0.19929056571647399</v>
      </c>
      <c r="S23" s="33">
        <f t="shared" ref="S23:S25" si="5">(M18-M23)/M18*100</f>
        <v>54.925061172055955</v>
      </c>
    </row>
    <row r="24" spans="2:19" x14ac:dyDescent="0.3">
      <c r="B24" s="31"/>
      <c r="C24" s="47"/>
      <c r="D24" s="47"/>
      <c r="E24" s="47">
        <v>0.30550498030925299</v>
      </c>
      <c r="F24" s="47">
        <v>-0.75500038054722596</v>
      </c>
      <c r="G24" s="47">
        <v>0.22758331451806399</v>
      </c>
      <c r="H24" s="47">
        <v>-0.24037149281376899</v>
      </c>
      <c r="I24" s="47">
        <v>0.18855990675707601</v>
      </c>
      <c r="J24" s="47"/>
      <c r="K24" s="52">
        <f t="shared" si="4"/>
        <v>29.046931320460732</v>
      </c>
      <c r="M24">
        <v>0.156212524543446</v>
      </c>
      <c r="N24">
        <v>-0.43710039929970901</v>
      </c>
      <c r="O24">
        <v>0.41913969314176902</v>
      </c>
      <c r="P24">
        <v>-6.9908266178256798E-3</v>
      </c>
      <c r="Q24">
        <v>0.15605601932458801</v>
      </c>
      <c r="S24" s="33">
        <f t="shared" si="5"/>
        <v>63.719877917159984</v>
      </c>
    </row>
    <row r="25" spans="2:19" ht="14.5" thickBot="1" x14ac:dyDescent="0.35">
      <c r="B25" s="36"/>
      <c r="C25" s="56"/>
      <c r="D25" s="56"/>
      <c r="E25" s="57">
        <f>SQRT(E22*E22+E23*E23+E24*E24)</f>
        <v>0.54962700927160613</v>
      </c>
      <c r="F25" s="56"/>
      <c r="G25" s="56"/>
      <c r="H25" s="56"/>
      <c r="I25" s="56"/>
      <c r="J25" s="56"/>
      <c r="K25" s="58">
        <f t="shared" si="4"/>
        <v>28.100326726443868</v>
      </c>
      <c r="M25" s="38">
        <f>SQRT(M22*M22+M23*M23+M24*M24)</f>
        <v>0.32080333148276952</v>
      </c>
      <c r="S25" s="39">
        <f t="shared" si="5"/>
        <v>58.033986085859866</v>
      </c>
    </row>
    <row r="26" spans="2:19" ht="14.5" thickBot="1" x14ac:dyDescent="0.35"/>
    <row r="27" spans="2:19" x14ac:dyDescent="0.3">
      <c r="J27" s="40" t="s">
        <v>22</v>
      </c>
      <c r="K27" s="43">
        <v>1000</v>
      </c>
      <c r="L27" s="42" t="s">
        <v>28</v>
      </c>
      <c r="M27" s="42" t="s">
        <v>9</v>
      </c>
      <c r="N27" s="42" t="s">
        <v>13</v>
      </c>
      <c r="O27" s="42" t="s">
        <v>12</v>
      </c>
      <c r="P27" s="42" t="s">
        <v>11</v>
      </c>
      <c r="Q27" s="42" t="s">
        <v>10</v>
      </c>
      <c r="R27" s="43"/>
      <c r="S27" s="44"/>
    </row>
    <row r="28" spans="2:19" x14ac:dyDescent="0.3">
      <c r="J28" s="45" t="s">
        <v>8</v>
      </c>
      <c r="K28" s="46">
        <v>7</v>
      </c>
      <c r="L28" s="47" t="s">
        <v>33</v>
      </c>
      <c r="M28" s="47">
        <v>4.7979857902758001E-2</v>
      </c>
      <c r="N28" s="47">
        <v>-0.13292042455606301</v>
      </c>
      <c r="O28" s="48">
        <v>0.123155088941116</v>
      </c>
      <c r="P28" s="48">
        <v>-1.79330205234612E-4</v>
      </c>
      <c r="Q28" s="47">
        <v>4.7979522768013698E-2</v>
      </c>
      <c r="R28" s="47"/>
      <c r="S28" s="49"/>
    </row>
    <row r="29" spans="2:19" x14ac:dyDescent="0.3">
      <c r="J29" s="45" t="s">
        <v>6</v>
      </c>
      <c r="K29" s="46">
        <v>1E-3</v>
      </c>
      <c r="L29" s="47"/>
      <c r="M29" s="47">
        <v>4.9774951241361998E-2</v>
      </c>
      <c r="N29" s="47">
        <v>-0.123531960252951</v>
      </c>
      <c r="O29" s="47">
        <v>0.17138451699701501</v>
      </c>
      <c r="P29" s="47">
        <v>2.1451854458294302E-3</v>
      </c>
      <c r="Q29" s="47">
        <v>4.9728703486849199E-2</v>
      </c>
      <c r="R29" s="47"/>
      <c r="S29" s="49"/>
    </row>
    <row r="30" spans="2:19" x14ac:dyDescent="0.3">
      <c r="J30" s="45" t="s">
        <v>7</v>
      </c>
      <c r="K30" s="46">
        <v>0.05</v>
      </c>
      <c r="L30" s="47"/>
      <c r="M30" s="47">
        <v>4.96393850927839E-2</v>
      </c>
      <c r="N30" s="47">
        <v>-0.149299279157521</v>
      </c>
      <c r="O30" s="47">
        <v>0.13868093068114201</v>
      </c>
      <c r="P30" s="48">
        <v>-1.1940639559130501E-3</v>
      </c>
      <c r="Q30" s="47">
        <v>4.9625021548195702E-2</v>
      </c>
      <c r="R30" s="47"/>
      <c r="S30" s="49"/>
    </row>
    <row r="31" spans="2:19" ht="14.5" x14ac:dyDescent="0.3">
      <c r="J31" s="50"/>
      <c r="K31" s="47"/>
      <c r="L31" s="46"/>
      <c r="M31" s="46">
        <f>SQRT(M28*M28+M29*M29+M30*M30)</f>
        <v>8.5109817811099261E-2</v>
      </c>
      <c r="N31" s="46"/>
      <c r="O31" s="46"/>
      <c r="P31" s="47"/>
      <c r="Q31" s="47"/>
      <c r="R31" s="47"/>
      <c r="S31" s="123" t="s">
        <v>20</v>
      </c>
    </row>
    <row r="32" spans="2:19" x14ac:dyDescent="0.3">
      <c r="J32" s="50"/>
      <c r="K32" s="47"/>
      <c r="L32" s="53" t="s">
        <v>29</v>
      </c>
      <c r="M32" s="53"/>
      <c r="N32" s="53"/>
      <c r="O32" s="53"/>
      <c r="P32" s="53"/>
      <c r="Q32" s="53"/>
      <c r="R32" s="47"/>
      <c r="S32" s="54" t="s">
        <v>1</v>
      </c>
    </row>
    <row r="33" spans="10:19" x14ac:dyDescent="0.3">
      <c r="J33" s="50"/>
      <c r="K33" s="47"/>
      <c r="L33" s="47" t="s">
        <v>34</v>
      </c>
      <c r="M33" s="47">
        <v>4.34845679094569E-2</v>
      </c>
      <c r="N33" s="47">
        <v>-0.125107726672439</v>
      </c>
      <c r="O33" s="48">
        <v>0.123598094996414</v>
      </c>
      <c r="P33" s="48">
        <v>-1.57292716413017E-4</v>
      </c>
      <c r="Q33" s="47">
        <v>4.3484283428309303E-2</v>
      </c>
      <c r="R33" s="47"/>
      <c r="S33" s="52">
        <f>(M28-M33)/M28*100</f>
        <v>9.3691190215940594</v>
      </c>
    </row>
    <row r="34" spans="10:19" x14ac:dyDescent="0.3">
      <c r="J34" s="50"/>
      <c r="K34" s="47"/>
      <c r="L34" s="47"/>
      <c r="M34" s="47">
        <v>4.6387301652057199E-2</v>
      </c>
      <c r="N34" s="47">
        <v>-0.123111325720797</v>
      </c>
      <c r="O34" s="48">
        <v>0.164648464087881</v>
      </c>
      <c r="P34" s="47">
        <v>1.9172874342494801E-3</v>
      </c>
      <c r="Q34" s="47">
        <v>4.6347661898454101E-2</v>
      </c>
      <c r="R34" s="47"/>
      <c r="S34" s="52">
        <f t="shared" ref="S34:S36" si="6">(M29-M34)/M29*100</f>
        <v>6.8059325118730181</v>
      </c>
    </row>
    <row r="35" spans="10:19" x14ac:dyDescent="0.3">
      <c r="J35" s="50"/>
      <c r="K35" s="47"/>
      <c r="L35" s="47"/>
      <c r="M35" s="47">
        <v>4.40994812085726E-2</v>
      </c>
      <c r="N35" s="47">
        <v>-0.137162240498829</v>
      </c>
      <c r="O35" s="48">
        <v>0.121395757671639</v>
      </c>
      <c r="P35" s="47">
        <v>-1.2588145183732101E-3</v>
      </c>
      <c r="Q35" s="47">
        <v>4.4081511190901597E-2</v>
      </c>
      <c r="R35" s="47"/>
      <c r="S35" s="52">
        <f t="shared" si="6"/>
        <v>11.160299173441288</v>
      </c>
    </row>
    <row r="36" spans="10:19" x14ac:dyDescent="0.3">
      <c r="J36" s="50"/>
      <c r="K36" s="47"/>
      <c r="L36" s="53"/>
      <c r="M36" s="46">
        <f>SQRT(M33*M33+M34*M34+M35*M35)</f>
        <v>7.7378638161293353E-2</v>
      </c>
      <c r="N36" s="47"/>
      <c r="O36" s="47"/>
      <c r="P36" s="47"/>
      <c r="Q36" s="47"/>
      <c r="R36" s="47"/>
      <c r="S36" s="52">
        <f t="shared" si="6"/>
        <v>9.0837694741224997</v>
      </c>
    </row>
    <row r="37" spans="10:19" x14ac:dyDescent="0.3">
      <c r="J37" s="50"/>
      <c r="K37" s="47"/>
      <c r="L37" s="53" t="s">
        <v>32</v>
      </c>
      <c r="M37" s="53"/>
      <c r="N37" s="53"/>
      <c r="O37" s="53"/>
      <c r="P37" s="53"/>
      <c r="Q37" s="53"/>
      <c r="R37" s="47"/>
      <c r="S37" s="54" t="s">
        <v>1</v>
      </c>
    </row>
    <row r="38" spans="10:19" x14ac:dyDescent="0.3">
      <c r="J38" s="50"/>
      <c r="K38" s="47"/>
      <c r="L38" s="47" t="s">
        <v>35</v>
      </c>
      <c r="M38" s="47">
        <v>4.8228539002782102E-2</v>
      </c>
      <c r="N38" s="47">
        <v>-0.134177064280465</v>
      </c>
      <c r="O38" s="48">
        <v>0.12424749521649001</v>
      </c>
      <c r="P38" s="48">
        <v>-1.65022332672293E-4</v>
      </c>
      <c r="Q38" s="47">
        <v>4.8228256675652198E-2</v>
      </c>
      <c r="R38" s="47"/>
      <c r="S38" s="52">
        <f>-(M33-M38)/M38*100</f>
        <v>9.8364395675588305</v>
      </c>
    </row>
    <row r="39" spans="10:19" x14ac:dyDescent="0.3">
      <c r="J39" s="50"/>
      <c r="K39" s="47"/>
      <c r="L39" s="47"/>
      <c r="M39" s="47">
        <v>5.0097007034317798E-2</v>
      </c>
      <c r="N39" s="47">
        <v>-0.124538131075061</v>
      </c>
      <c r="O39" s="48">
        <v>0.17403581945062599</v>
      </c>
      <c r="P39" s="47">
        <v>2.1845176500182801E-3</v>
      </c>
      <c r="Q39" s="47">
        <v>5.00493556045754E-2</v>
      </c>
      <c r="R39" s="47"/>
      <c r="S39" s="52">
        <f t="shared" ref="S39:S41" si="7">-(M34-M39)/M39*100</f>
        <v>7.4050439374938115</v>
      </c>
    </row>
    <row r="40" spans="10:19" x14ac:dyDescent="0.3">
      <c r="J40" s="50"/>
      <c r="K40" s="47"/>
      <c r="L40" s="47"/>
      <c r="M40" s="47">
        <v>4.9927653697757202E-2</v>
      </c>
      <c r="N40" s="47">
        <v>-0.15160443641497701</v>
      </c>
      <c r="O40" s="48">
        <v>0.140377475269478</v>
      </c>
      <c r="P40" s="48">
        <v>-1.20486212358227E-3</v>
      </c>
      <c r="Q40" s="47">
        <v>4.99131136178292E-2</v>
      </c>
      <c r="R40" s="47"/>
      <c r="S40" s="52">
        <f t="shared" si="7"/>
        <v>11.673235286533021</v>
      </c>
    </row>
    <row r="41" spans="10:19" x14ac:dyDescent="0.3">
      <c r="J41" s="50"/>
      <c r="K41" s="47"/>
      <c r="L41" s="53"/>
      <c r="M41" s="46">
        <f>SQRT(M38*M38+M39*M39+M40*M40)</f>
        <v>8.5606499121868837E-2</v>
      </c>
      <c r="N41" s="47"/>
      <c r="O41" s="47"/>
      <c r="P41" s="47"/>
      <c r="Q41" s="47"/>
      <c r="R41" s="47"/>
      <c r="S41" s="52">
        <f t="shared" si="7"/>
        <v>9.6112573752868418</v>
      </c>
    </row>
    <row r="42" spans="10:19" x14ac:dyDescent="0.3">
      <c r="J42" s="50"/>
      <c r="K42" s="47"/>
      <c r="L42" s="53" t="s">
        <v>30</v>
      </c>
      <c r="M42" s="47"/>
      <c r="N42" s="47"/>
      <c r="O42" s="47"/>
      <c r="P42" s="47"/>
      <c r="Q42" s="47"/>
      <c r="R42" s="47"/>
      <c r="S42" s="49"/>
    </row>
    <row r="43" spans="10:19" x14ac:dyDescent="0.3">
      <c r="J43" s="50"/>
      <c r="K43" s="47" t="s">
        <v>36</v>
      </c>
      <c r="L43" s="47"/>
      <c r="M43" s="47">
        <v>0.95292577191625205</v>
      </c>
      <c r="N43" s="47">
        <v>-2.37068961330074</v>
      </c>
      <c r="O43" s="48">
        <v>2.4022507625410201</v>
      </c>
      <c r="P43" s="47">
        <v>3.6496023673250298E-2</v>
      </c>
      <c r="Q43" s="47">
        <v>0.95222663638349603</v>
      </c>
      <c r="R43" s="47"/>
      <c r="S43" s="52"/>
    </row>
    <row r="44" spans="10:19" x14ac:dyDescent="0.3">
      <c r="J44" s="50"/>
      <c r="K44" s="47"/>
      <c r="L44" s="47"/>
      <c r="M44" s="47">
        <v>0.88978325601618102</v>
      </c>
      <c r="N44" s="47">
        <v>-2.7872852257880201</v>
      </c>
      <c r="O44" s="48">
        <v>2.3953899334586102</v>
      </c>
      <c r="P44" s="47">
        <v>5.48303193764294E-3</v>
      </c>
      <c r="Q44" s="47">
        <v>0.88976636205665105</v>
      </c>
      <c r="R44" s="47"/>
      <c r="S44" s="52"/>
    </row>
    <row r="45" spans="10:19" x14ac:dyDescent="0.3">
      <c r="J45" s="50"/>
      <c r="K45" s="47"/>
      <c r="L45" s="47"/>
      <c r="M45" s="47">
        <v>0.87952055325234801</v>
      </c>
      <c r="N45" s="47">
        <v>-2.0303397351884001</v>
      </c>
      <c r="O45" s="47">
        <v>2.2648062645304399</v>
      </c>
      <c r="P45" s="47">
        <v>5.2365125426527201E-3</v>
      </c>
      <c r="Q45" s="47">
        <v>0.87950496447132498</v>
      </c>
      <c r="R45" s="47"/>
      <c r="S45" s="52"/>
    </row>
    <row r="46" spans="10:19" x14ac:dyDescent="0.3">
      <c r="J46" s="50"/>
      <c r="K46" s="47"/>
      <c r="L46" s="46"/>
      <c r="M46" s="46">
        <f>SQRT(M43*M43+M44*M44+M45*M45)</f>
        <v>1.5726850202956273</v>
      </c>
      <c r="N46" s="47"/>
      <c r="O46" s="47"/>
      <c r="P46" s="47"/>
      <c r="Q46" s="47"/>
      <c r="R46" s="47"/>
      <c r="S46" s="52"/>
    </row>
    <row r="47" spans="10:19" x14ac:dyDescent="0.3">
      <c r="J47" s="50"/>
      <c r="K47" s="47"/>
      <c r="L47" s="53" t="s">
        <v>31</v>
      </c>
      <c r="M47" s="47"/>
      <c r="N47" s="47"/>
      <c r="O47" s="47"/>
      <c r="P47" s="47"/>
      <c r="Q47" s="47"/>
      <c r="R47" s="47"/>
      <c r="S47" s="52"/>
    </row>
    <row r="48" spans="10:19" x14ac:dyDescent="0.3">
      <c r="J48" s="50"/>
      <c r="K48" s="47" t="s">
        <v>37</v>
      </c>
      <c r="L48" s="47"/>
      <c r="M48" s="47">
        <v>0.70618702360104801</v>
      </c>
      <c r="N48" s="47">
        <v>-1.6191615793946199</v>
      </c>
      <c r="O48" s="47">
        <v>1.9615848158686799</v>
      </c>
      <c r="P48" s="47">
        <v>3.7081898868852499E-2</v>
      </c>
      <c r="Q48" s="47">
        <v>0.70521276582233505</v>
      </c>
      <c r="R48" s="47"/>
      <c r="S48" s="52">
        <f>(M43-M48)/M43*100</f>
        <v>25.892756349640283</v>
      </c>
    </row>
    <row r="49" spans="10:19" x14ac:dyDescent="0.3">
      <c r="J49" s="50"/>
      <c r="K49" s="47"/>
      <c r="L49" s="47"/>
      <c r="M49" s="47">
        <v>0.691342525410091</v>
      </c>
      <c r="N49" s="47">
        <v>-1.9548558717961799</v>
      </c>
      <c r="O49" s="47">
        <v>1.69864992113689</v>
      </c>
      <c r="P49" s="47">
        <v>7.4330642125791701E-3</v>
      </c>
      <c r="Q49" s="47">
        <v>0.691302565449322</v>
      </c>
      <c r="R49" s="47"/>
      <c r="S49" s="52">
        <f t="shared" ref="S49:S51" si="8">(M44-M49)/M44*100</f>
        <v>22.302142602072216</v>
      </c>
    </row>
    <row r="50" spans="10:19" x14ac:dyDescent="0.3">
      <c r="J50" s="50"/>
      <c r="K50" s="47"/>
      <c r="L50" s="47"/>
      <c r="M50" s="47">
        <v>0.65498569525718597</v>
      </c>
      <c r="N50" s="47">
        <v>-1.67635097402282</v>
      </c>
      <c r="O50" s="47">
        <v>1.5285845895547501</v>
      </c>
      <c r="P50" s="47">
        <v>-3.11914087788131E-3</v>
      </c>
      <c r="Q50" s="47">
        <v>0.654978268304929</v>
      </c>
      <c r="R50" s="47"/>
      <c r="S50" s="52">
        <f t="shared" si="8"/>
        <v>25.529233758649816</v>
      </c>
    </row>
    <row r="51" spans="10:19" ht="14.5" thickBot="1" x14ac:dyDescent="0.35">
      <c r="J51" s="55"/>
      <c r="K51" s="56"/>
      <c r="L51" s="56"/>
      <c r="M51" s="57">
        <f>SQRT(M48*M48+M49*M49+M50*M50)</f>
        <v>1.1856056936159041</v>
      </c>
      <c r="N51" s="56"/>
      <c r="O51" s="56"/>
      <c r="P51" s="56"/>
      <c r="Q51" s="56"/>
      <c r="R51" s="56"/>
      <c r="S51" s="58">
        <f t="shared" si="8"/>
        <v>24.612641545155782</v>
      </c>
    </row>
    <row r="52" spans="10:19" ht="14.5" thickBot="1" x14ac:dyDescent="0.35"/>
    <row r="53" spans="10:19" x14ac:dyDescent="0.3">
      <c r="J53" s="40" t="s">
        <v>22</v>
      </c>
      <c r="K53" s="43">
        <v>1000</v>
      </c>
      <c r="L53" s="42" t="s">
        <v>28</v>
      </c>
      <c r="M53" s="42" t="s">
        <v>9</v>
      </c>
      <c r="N53" s="42" t="s">
        <v>13</v>
      </c>
      <c r="O53" s="42" t="s">
        <v>12</v>
      </c>
      <c r="P53" s="42" t="s">
        <v>11</v>
      </c>
      <c r="Q53" s="42" t="s">
        <v>10</v>
      </c>
      <c r="R53" s="43"/>
      <c r="S53" s="44"/>
    </row>
    <row r="54" spans="10:19" x14ac:dyDescent="0.3">
      <c r="J54" s="45" t="s">
        <v>8</v>
      </c>
      <c r="K54" s="46">
        <v>17</v>
      </c>
      <c r="L54" s="47" t="s">
        <v>33</v>
      </c>
      <c r="M54" s="47">
        <v>4.8874798567544897E-2</v>
      </c>
      <c r="N54" s="47">
        <v>-0.13292042455606301</v>
      </c>
      <c r="O54" s="48">
        <v>0.123155088941116</v>
      </c>
      <c r="P54" s="48">
        <v>7.0322428501557596E-5</v>
      </c>
      <c r="Q54" s="47">
        <v>4.8874747976579203E-2</v>
      </c>
      <c r="R54" s="47"/>
      <c r="S54" s="49"/>
    </row>
    <row r="55" spans="10:19" x14ac:dyDescent="0.3">
      <c r="J55" s="45" t="s">
        <v>6</v>
      </c>
      <c r="K55" s="46">
        <v>1E-3</v>
      </c>
      <c r="L55" s="47"/>
      <c r="M55" s="47">
        <v>4.9127344982382297E-2</v>
      </c>
      <c r="N55" s="47">
        <v>-0.123531960252951</v>
      </c>
      <c r="O55" s="47">
        <v>0.17138451699701501</v>
      </c>
      <c r="P55" s="47">
        <v>4.7302744825775001E-3</v>
      </c>
      <c r="Q55" s="47">
        <v>4.8899085148267199E-2</v>
      </c>
      <c r="R55" s="47"/>
      <c r="S55" s="49"/>
    </row>
    <row r="56" spans="10:19" x14ac:dyDescent="0.3">
      <c r="J56" s="45" t="s">
        <v>7</v>
      </c>
      <c r="K56" s="46">
        <v>0.05</v>
      </c>
      <c r="L56" s="47"/>
      <c r="M56" s="47">
        <v>4.8874623834639398E-2</v>
      </c>
      <c r="N56" s="47">
        <v>-0.149299279157521</v>
      </c>
      <c r="O56" s="47">
        <v>0.117354619339017</v>
      </c>
      <c r="P56" s="48">
        <v>-2.6784199063052301E-3</v>
      </c>
      <c r="Q56" s="47">
        <v>4.8801177463079798E-2</v>
      </c>
      <c r="R56" s="47"/>
      <c r="S56" s="49"/>
    </row>
    <row r="57" spans="10:19" ht="14.5" x14ac:dyDescent="0.3">
      <c r="J57" s="50"/>
      <c r="K57" s="47"/>
      <c r="L57" s="46"/>
      <c r="M57" s="46">
        <f>SQRT(M54*M54+M55*M55+M56*M56)</f>
        <v>8.4799592068674448E-2</v>
      </c>
      <c r="N57" s="46"/>
      <c r="O57" s="46"/>
      <c r="P57" s="47"/>
      <c r="Q57" s="47"/>
      <c r="R57" s="47"/>
      <c r="S57" s="123" t="s">
        <v>20</v>
      </c>
    </row>
    <row r="58" spans="10:19" x14ac:dyDescent="0.3">
      <c r="J58" s="50"/>
      <c r="K58" s="47"/>
      <c r="L58" s="53" t="s">
        <v>29</v>
      </c>
      <c r="M58" s="53"/>
      <c r="N58" s="53"/>
      <c r="O58" s="53"/>
      <c r="P58" s="53"/>
      <c r="Q58" s="53"/>
      <c r="R58" s="47"/>
      <c r="S58" s="54" t="s">
        <v>1</v>
      </c>
    </row>
    <row r="59" spans="10:19" x14ac:dyDescent="0.3">
      <c r="J59" s="50"/>
      <c r="K59" s="47"/>
      <c r="L59" s="47" t="s">
        <v>34</v>
      </c>
      <c r="M59" s="47">
        <v>3.2897676038347999E-2</v>
      </c>
      <c r="N59" s="47">
        <v>-7.3057924841736593E-2</v>
      </c>
      <c r="O59" s="48">
        <v>0.104144176804118</v>
      </c>
      <c r="P59" s="48">
        <v>5.7037030704375105E-4</v>
      </c>
      <c r="Q59" s="47">
        <v>3.2892731209751197E-2</v>
      </c>
      <c r="R59" s="47"/>
      <c r="S59" s="52">
        <f>(M54-M59)/M54*100</f>
        <v>32.689899493123306</v>
      </c>
    </row>
    <row r="60" spans="10:19" x14ac:dyDescent="0.3">
      <c r="J60" s="50"/>
      <c r="K60" s="47"/>
      <c r="L60" s="47"/>
      <c r="M60" s="47">
        <v>3.59972741802108E-2</v>
      </c>
      <c r="N60" s="47">
        <v>-7.8643214640217396E-2</v>
      </c>
      <c r="O60" s="48">
        <v>9.5626576191701604E-2</v>
      </c>
      <c r="P60" s="47">
        <v>5.6410101690831504E-3</v>
      </c>
      <c r="Q60" s="47">
        <v>3.5552535109012497E-2</v>
      </c>
      <c r="R60" s="47"/>
      <c r="S60" s="52">
        <f t="shared" ref="S60:S62" si="9">(M55-M60)/M55*100</f>
        <v>26.726603700810841</v>
      </c>
    </row>
    <row r="61" spans="10:19" x14ac:dyDescent="0.3">
      <c r="J61" s="50"/>
      <c r="K61" s="47"/>
      <c r="L61" s="47"/>
      <c r="M61" s="47">
        <v>3.1785189125525901E-2</v>
      </c>
      <c r="N61" s="47">
        <v>-8.1920481768775005E-2</v>
      </c>
      <c r="O61" s="48">
        <v>8.6013654814846296E-2</v>
      </c>
      <c r="P61" s="47">
        <v>-3.0474257516877701E-3</v>
      </c>
      <c r="Q61" s="47">
        <v>3.1638764894246503E-2</v>
      </c>
      <c r="R61" s="47"/>
      <c r="S61" s="52">
        <f t="shared" si="9"/>
        <v>34.965864426769322</v>
      </c>
    </row>
    <row r="62" spans="10:19" x14ac:dyDescent="0.3">
      <c r="J62" s="50"/>
      <c r="K62" s="47"/>
      <c r="L62" s="53"/>
      <c r="M62" s="46">
        <f>SQRT(M59*M59+M60*M60+M61*M61)</f>
        <v>5.8209613337272884E-2</v>
      </c>
      <c r="N62" s="47"/>
      <c r="O62" s="47"/>
      <c r="P62" s="47"/>
      <c r="Q62" s="47"/>
      <c r="R62" s="47"/>
      <c r="S62" s="52">
        <f t="shared" si="9"/>
        <v>31.356257834197866</v>
      </c>
    </row>
    <row r="63" spans="10:19" x14ac:dyDescent="0.3">
      <c r="J63" s="50"/>
      <c r="K63" s="47"/>
      <c r="L63" s="53" t="s">
        <v>32</v>
      </c>
      <c r="M63" s="53"/>
      <c r="N63" s="53"/>
      <c r="O63" s="53"/>
      <c r="P63" s="53"/>
      <c r="Q63" s="53"/>
      <c r="R63" s="47"/>
      <c r="S63" s="54" t="s">
        <v>1</v>
      </c>
    </row>
    <row r="64" spans="10:19" x14ac:dyDescent="0.3">
      <c r="J64" s="50"/>
      <c r="K64" s="47"/>
      <c r="L64" s="47" t="s">
        <v>35</v>
      </c>
      <c r="M64" s="47">
        <v>4.9126464569140403E-2</v>
      </c>
      <c r="N64" s="47">
        <v>-0.134177064280465</v>
      </c>
      <c r="O64" s="48">
        <v>0.12424749521649001</v>
      </c>
      <c r="P64" s="48">
        <v>9.0297105082724199E-5</v>
      </c>
      <c r="Q64" s="47">
        <v>4.9126381583583199E-2</v>
      </c>
      <c r="R64" s="47"/>
      <c r="S64" s="52">
        <f>-(M59-M64)/M64*100</f>
        <v>33.034716976126113</v>
      </c>
    </row>
    <row r="65" spans="8:33" x14ac:dyDescent="0.3">
      <c r="J65" s="50"/>
      <c r="K65" s="47"/>
      <c r="L65" s="47"/>
      <c r="M65" s="47">
        <v>4.9446196034343998E-2</v>
      </c>
      <c r="N65" s="47">
        <v>-0.124538131075061</v>
      </c>
      <c r="O65" s="48">
        <v>0.17403581945062599</v>
      </c>
      <c r="P65" s="47">
        <v>4.7871340539618404E-3</v>
      </c>
      <c r="Q65" s="47">
        <v>4.9213917237059902E-2</v>
      </c>
      <c r="R65" s="47"/>
      <c r="S65" s="52">
        <f t="shared" ref="S65:S67" si="10">-(M60-M65)/M65*100</f>
        <v>27.199103131799941</v>
      </c>
    </row>
    <row r="66" spans="8:33" x14ac:dyDescent="0.3">
      <c r="J66" s="50"/>
      <c r="K66" s="47"/>
      <c r="L66" s="47"/>
      <c r="M66" s="47">
        <v>4.9148399656766498E-2</v>
      </c>
      <c r="N66" s="47">
        <v>-0.15160443641497701</v>
      </c>
      <c r="O66" s="48">
        <v>0.118251373165628</v>
      </c>
      <c r="P66" s="48">
        <v>-2.7005342204790201E-3</v>
      </c>
      <c r="Q66" s="47">
        <v>4.9074151075135998E-2</v>
      </c>
      <c r="R66" s="47"/>
      <c r="S66" s="52">
        <f t="shared" si="10"/>
        <v>35.328130015419781</v>
      </c>
    </row>
    <row r="67" spans="8:33" x14ac:dyDescent="0.3">
      <c r="J67" s="50"/>
      <c r="K67" s="47"/>
      <c r="L67" s="53"/>
      <c r="M67" s="46">
        <f>SQRT(M64*M64+M65*M65+M66*M66)</f>
        <v>8.5287167921974216E-2</v>
      </c>
      <c r="N67" s="47"/>
      <c r="O67" s="47"/>
      <c r="P67" s="47"/>
      <c r="Q67" s="47"/>
      <c r="R67" s="47"/>
      <c r="S67" s="52">
        <f t="shared" si="10"/>
        <v>31.74868534674934</v>
      </c>
    </row>
    <row r="68" spans="8:33" x14ac:dyDescent="0.3">
      <c r="J68" s="50"/>
      <c r="K68" s="47"/>
      <c r="L68" s="53" t="s">
        <v>30</v>
      </c>
      <c r="M68" s="47"/>
      <c r="N68" s="47"/>
      <c r="O68" s="47"/>
      <c r="P68" s="47"/>
      <c r="Q68" s="47"/>
      <c r="R68" s="47"/>
      <c r="S68" s="49"/>
    </row>
    <row r="69" spans="8:33" x14ac:dyDescent="0.3">
      <c r="J69" s="50"/>
      <c r="K69" s="47" t="s">
        <v>36</v>
      </c>
      <c r="L69" s="47"/>
      <c r="M69" s="47">
        <v>0.48862997582999801</v>
      </c>
      <c r="N69" s="47">
        <v>-1.36340216971755</v>
      </c>
      <c r="O69" s="48">
        <v>1.1061728082583699</v>
      </c>
      <c r="P69" s="47">
        <v>4.2117363472633902E-2</v>
      </c>
      <c r="Q69" s="47">
        <v>0.48681144293631601</v>
      </c>
      <c r="R69" s="47"/>
      <c r="S69" s="52"/>
    </row>
    <row r="70" spans="8:33" x14ac:dyDescent="0.3">
      <c r="J70" s="50"/>
      <c r="K70" s="47"/>
      <c r="L70" s="47"/>
      <c r="M70" s="47">
        <v>0.47480573405055798</v>
      </c>
      <c r="N70" s="47">
        <v>-1.2038261304886899</v>
      </c>
      <c r="O70" s="48">
        <v>1.40985368832958</v>
      </c>
      <c r="P70" s="47">
        <v>7.1380575125052801E-3</v>
      </c>
      <c r="Q70" s="47">
        <v>0.47475207553231102</v>
      </c>
      <c r="R70" s="47"/>
      <c r="S70" s="52"/>
    </row>
    <row r="71" spans="8:33" x14ac:dyDescent="0.3">
      <c r="J71" s="50"/>
      <c r="K71" s="47"/>
      <c r="L71" s="47"/>
      <c r="M71" s="47">
        <v>0.45339432421947901</v>
      </c>
      <c r="N71" s="47">
        <v>-0.971591327515272</v>
      </c>
      <c r="O71" s="47">
        <v>1.1033101475590401</v>
      </c>
      <c r="P71" s="47">
        <v>-6.5505211636985696E-3</v>
      </c>
      <c r="Q71" s="47">
        <v>0.45334700165206998</v>
      </c>
      <c r="R71" s="47"/>
      <c r="S71" s="52"/>
    </row>
    <row r="72" spans="8:33" x14ac:dyDescent="0.3">
      <c r="J72" s="50"/>
      <c r="K72" s="47"/>
      <c r="L72" s="46"/>
      <c r="M72" s="46">
        <f>SQRT(M69*M69+M70*M70+M71*M71)</f>
        <v>0.81839241907617377</v>
      </c>
      <c r="N72" s="47"/>
      <c r="O72" s="47"/>
      <c r="P72" s="47"/>
      <c r="Q72" s="47"/>
      <c r="R72" s="47"/>
      <c r="S72" s="52"/>
    </row>
    <row r="73" spans="8:33" x14ac:dyDescent="0.3">
      <c r="J73" s="50"/>
      <c r="K73" s="47"/>
      <c r="L73" s="53" t="s">
        <v>31</v>
      </c>
      <c r="M73" s="47"/>
      <c r="N73" s="47"/>
      <c r="O73" s="47"/>
      <c r="P73" s="47"/>
      <c r="Q73" s="47"/>
      <c r="R73" s="47"/>
      <c r="S73" s="52"/>
    </row>
    <row r="74" spans="8:33" x14ac:dyDescent="0.3">
      <c r="J74" s="50"/>
      <c r="K74" s="47" t="s">
        <v>37</v>
      </c>
      <c r="L74" s="47"/>
      <c r="M74" s="47">
        <v>0.214379561907869</v>
      </c>
      <c r="N74" s="47">
        <v>-0.60757999551149</v>
      </c>
      <c r="O74" s="47">
        <v>0.49455962871000703</v>
      </c>
      <c r="P74" s="47">
        <v>3.8900549879939302E-2</v>
      </c>
      <c r="Q74" s="47">
        <v>0.21082064363540901</v>
      </c>
      <c r="R74" s="47"/>
      <c r="S74" s="52">
        <f>(M69-M74)/M69*100</f>
        <v>56.126399829703658</v>
      </c>
    </row>
    <row r="75" spans="8:33" x14ac:dyDescent="0.3">
      <c r="J75" s="50"/>
      <c r="K75" s="47"/>
      <c r="L75" s="47"/>
      <c r="M75" s="47">
        <v>0.21798583921588999</v>
      </c>
      <c r="N75" s="47">
        <v>-0.57231779932836901</v>
      </c>
      <c r="O75" s="47">
        <v>0.50226721616679104</v>
      </c>
      <c r="P75" s="47">
        <v>-5.1341239385534901E-3</v>
      </c>
      <c r="Q75" s="47">
        <v>0.217925369955036</v>
      </c>
      <c r="R75" s="47"/>
      <c r="S75" s="52">
        <f t="shared" ref="S75:S77" si="11">(M70-M75)/M70*100</f>
        <v>54.089467842720161</v>
      </c>
    </row>
    <row r="76" spans="8:33" x14ac:dyDescent="0.3">
      <c r="J76" s="50"/>
      <c r="K76" s="47"/>
      <c r="L76" s="47"/>
      <c r="M76" s="47">
        <v>0.17432541772670099</v>
      </c>
      <c r="N76" s="47">
        <v>-0.43037853270633603</v>
      </c>
      <c r="O76" s="47">
        <v>0.452692012962294</v>
      </c>
      <c r="P76" s="47">
        <v>-5.6355139535198403E-3</v>
      </c>
      <c r="Q76" s="47">
        <v>0.174234302730744</v>
      </c>
      <c r="R76" s="47"/>
      <c r="S76" s="52">
        <f t="shared" si="11"/>
        <v>61.551036611055245</v>
      </c>
    </row>
    <row r="77" spans="8:33" ht="14.5" thickBot="1" x14ac:dyDescent="0.35">
      <c r="J77" s="55"/>
      <c r="K77" s="56"/>
      <c r="L77" s="56"/>
      <c r="M77" s="57">
        <f>SQRT(M74*M74+M75*M75+M76*M76)</f>
        <v>0.35194569741375509</v>
      </c>
      <c r="N77" s="56"/>
      <c r="O77" s="56"/>
      <c r="P77" s="56"/>
      <c r="Q77" s="56"/>
      <c r="R77" s="56"/>
      <c r="S77" s="58">
        <f t="shared" si="11"/>
        <v>56.995484169923991</v>
      </c>
    </row>
    <row r="78" spans="8:33" ht="14.5" thickBot="1" x14ac:dyDescent="0.35"/>
    <row r="79" spans="8:33" x14ac:dyDescent="0.3">
      <c r="H79" t="s">
        <v>39</v>
      </c>
      <c r="J79" s="21" t="s">
        <v>22</v>
      </c>
      <c r="K79" s="24">
        <v>1000</v>
      </c>
      <c r="L79" s="23" t="s">
        <v>28</v>
      </c>
      <c r="M79" s="23" t="s">
        <v>9</v>
      </c>
      <c r="N79" s="23" t="s">
        <v>13</v>
      </c>
      <c r="O79" s="23" t="s">
        <v>12</v>
      </c>
      <c r="P79" s="23" t="s">
        <v>11</v>
      </c>
      <c r="Q79" s="23" t="s">
        <v>10</v>
      </c>
      <c r="R79" s="24"/>
      <c r="S79" s="25"/>
    </row>
    <row r="80" spans="8:33" x14ac:dyDescent="0.3">
      <c r="J80" s="26" t="s">
        <v>8</v>
      </c>
      <c r="K80" s="27">
        <v>16</v>
      </c>
      <c r="L80" s="28" t="s">
        <v>33</v>
      </c>
      <c r="M80" s="28">
        <v>4.8747664222240097E-2</v>
      </c>
      <c r="N80" s="28">
        <v>-0.13292042455606301</v>
      </c>
      <c r="O80" s="29">
        <v>0.123155088941116</v>
      </c>
      <c r="P80" s="29">
        <v>1.42261532097272E-5</v>
      </c>
      <c r="Q80" s="28">
        <v>4.8747662146412997E-2</v>
      </c>
      <c r="R80" s="28"/>
      <c r="S80" s="30"/>
      <c r="U80">
        <v>4.8747664222240097E-2</v>
      </c>
      <c r="V80">
        <v>-0.13292042455606301</v>
      </c>
      <c r="W80">
        <v>0.123155088941116</v>
      </c>
      <c r="X80" s="124">
        <v>1.42261532097272E-5</v>
      </c>
      <c r="Y80">
        <v>4.8747662146412997E-2</v>
      </c>
      <c r="AC80">
        <f>U80*100</f>
        <v>4.8747664222240097</v>
      </c>
      <c r="AD80">
        <f t="shared" ref="AD80:AM95" si="12">V80*100</f>
        <v>-13.292042455606301</v>
      </c>
      <c r="AE80">
        <f t="shared" si="12"/>
        <v>12.3155088941116</v>
      </c>
      <c r="AF80">
        <f t="shared" si="12"/>
        <v>1.4226153209727201E-3</v>
      </c>
      <c r="AG80">
        <f t="shared" si="12"/>
        <v>4.8747662146412996</v>
      </c>
    </row>
    <row r="81" spans="10:40" x14ac:dyDescent="0.3">
      <c r="J81" s="26" t="s">
        <v>6</v>
      </c>
      <c r="K81" s="27">
        <v>1E-3</v>
      </c>
      <c r="L81" s="28"/>
      <c r="M81" s="28">
        <v>4.90413202078476E-2</v>
      </c>
      <c r="N81" s="28">
        <v>-0.123531960252951</v>
      </c>
      <c r="O81" s="28">
        <v>0.17138451699701501</v>
      </c>
      <c r="P81" s="28">
        <v>4.5452218716686699E-3</v>
      </c>
      <c r="Q81" s="28">
        <v>4.8830237003991098E-2</v>
      </c>
      <c r="R81" s="28"/>
      <c r="S81" s="30"/>
      <c r="U81">
        <v>4.90413202078476E-2</v>
      </c>
      <c r="V81">
        <v>-0.123531960252951</v>
      </c>
      <c r="W81">
        <v>0.17138451699701501</v>
      </c>
      <c r="X81">
        <v>4.5452218716686699E-3</v>
      </c>
      <c r="Y81">
        <v>4.8830237003991098E-2</v>
      </c>
      <c r="AC81">
        <f t="shared" ref="AC81:AC103" si="13">U81*100</f>
        <v>4.9041320207847603</v>
      </c>
      <c r="AD81">
        <f t="shared" si="12"/>
        <v>-12.3531960252951</v>
      </c>
      <c r="AE81">
        <f t="shared" si="12"/>
        <v>17.138451699701502</v>
      </c>
      <c r="AF81">
        <f t="shared" si="12"/>
        <v>0.45452218716686699</v>
      </c>
      <c r="AG81">
        <f t="shared" si="12"/>
        <v>4.8830237003991099</v>
      </c>
    </row>
    <row r="82" spans="10:40" x14ac:dyDescent="0.3">
      <c r="J82" s="26" t="s">
        <v>7</v>
      </c>
      <c r="K82" s="27">
        <v>0.05</v>
      </c>
      <c r="L82" s="28"/>
      <c r="M82" s="28">
        <v>4.9165973019958398E-2</v>
      </c>
      <c r="N82" s="28">
        <v>-0.149299279157521</v>
      </c>
      <c r="O82" s="28">
        <v>0.117354619339017</v>
      </c>
      <c r="P82" s="29">
        <v>-3.1390421332078999E-3</v>
      </c>
      <c r="Q82" s="28">
        <v>4.9065663324622602E-2</v>
      </c>
      <c r="R82" s="28"/>
      <c r="S82" s="30"/>
      <c r="U82">
        <v>4.9165973019958398E-2</v>
      </c>
      <c r="V82">
        <v>-0.149299279157521</v>
      </c>
      <c r="W82">
        <v>0.117354619339017</v>
      </c>
      <c r="X82">
        <v>-3.1390421332078999E-3</v>
      </c>
      <c r="Y82">
        <v>4.9065663324622602E-2</v>
      </c>
      <c r="AC82">
        <f t="shared" si="13"/>
        <v>4.9165973019958393</v>
      </c>
      <c r="AD82">
        <f t="shared" si="12"/>
        <v>-14.929927915752101</v>
      </c>
      <c r="AE82">
        <f t="shared" si="12"/>
        <v>11.7354619339017</v>
      </c>
      <c r="AF82">
        <f t="shared" si="12"/>
        <v>-0.31390421332078999</v>
      </c>
      <c r="AG82">
        <f t="shared" si="12"/>
        <v>4.9065663324622601</v>
      </c>
    </row>
    <row r="83" spans="10:40" ht="14.5" x14ac:dyDescent="0.3">
      <c r="J83" s="31"/>
      <c r="K83" s="28"/>
      <c r="L83" s="27"/>
      <c r="M83" s="27">
        <f>SQRT(M80*M80+M81*M81+M82*M82)</f>
        <v>8.4845027891162758E-2</v>
      </c>
      <c r="N83" s="27"/>
      <c r="O83" s="27"/>
      <c r="P83" s="28"/>
      <c r="Q83" s="28"/>
      <c r="R83" s="28"/>
      <c r="S83" s="125" t="s">
        <v>20</v>
      </c>
      <c r="U83" s="27">
        <f>SQRT(U80*U80+U81*U81+U82*U82)</f>
        <v>8.4845027891162758E-2</v>
      </c>
      <c r="AA83" s="125" t="s">
        <v>20</v>
      </c>
      <c r="AC83">
        <f t="shared" si="13"/>
        <v>8.4845027891162754</v>
      </c>
      <c r="AD83">
        <f t="shared" si="12"/>
        <v>0</v>
      </c>
      <c r="AE83">
        <f t="shared" si="12"/>
        <v>0</v>
      </c>
      <c r="AF83">
        <f t="shared" si="12"/>
        <v>0</v>
      </c>
      <c r="AG83">
        <f t="shared" si="12"/>
        <v>0</v>
      </c>
    </row>
    <row r="84" spans="10:40" ht="14.5" thickBot="1" x14ac:dyDescent="0.35">
      <c r="J84" s="31"/>
      <c r="K84" s="28"/>
      <c r="L84" s="34" t="s">
        <v>29</v>
      </c>
      <c r="M84" s="34"/>
      <c r="N84" s="34"/>
      <c r="O84" s="34"/>
      <c r="P84" s="34"/>
      <c r="Q84" s="34"/>
      <c r="R84" s="28"/>
      <c r="S84" s="35" t="s">
        <v>1</v>
      </c>
      <c r="AA84" s="35" t="s">
        <v>1</v>
      </c>
      <c r="AC84">
        <f t="shared" si="13"/>
        <v>0</v>
      </c>
      <c r="AD84">
        <f t="shared" si="12"/>
        <v>0</v>
      </c>
      <c r="AE84">
        <f t="shared" si="12"/>
        <v>0</v>
      </c>
      <c r="AF84">
        <f t="shared" si="12"/>
        <v>0</v>
      </c>
      <c r="AG84">
        <f t="shared" si="12"/>
        <v>0</v>
      </c>
    </row>
    <row r="85" spans="10:40" x14ac:dyDescent="0.3">
      <c r="J85" s="31"/>
      <c r="K85" s="28"/>
      <c r="L85" s="28" t="s">
        <v>34</v>
      </c>
      <c r="M85" s="28">
        <v>3.3701882319103899E-2</v>
      </c>
      <c r="N85" s="28">
        <v>-7.0507408053496395E-2</v>
      </c>
      <c r="O85" s="29">
        <v>0.109194734604733</v>
      </c>
      <c r="P85" s="29">
        <v>4.7802123181902803E-4</v>
      </c>
      <c r="Q85" s="28">
        <v>3.3698492066451001E-2</v>
      </c>
      <c r="R85" s="28"/>
      <c r="S85" s="33">
        <f>(M80-M85)/M80*100</f>
        <v>30.864621194038417</v>
      </c>
      <c r="U85">
        <v>3.3701882319103899E-2</v>
      </c>
      <c r="V85">
        <v>-7.0507408053496395E-2</v>
      </c>
      <c r="W85">
        <v>0.109194734604733</v>
      </c>
      <c r="X85">
        <v>4.7802123181902803E-4</v>
      </c>
      <c r="Y85">
        <v>3.3698492066451001E-2</v>
      </c>
      <c r="AA85" s="33">
        <f>(U80-U85)/U80*100</f>
        <v>30.864621194038417</v>
      </c>
      <c r="AC85" s="2">
        <f t="shared" si="13"/>
        <v>3.3701882319103897</v>
      </c>
      <c r="AD85" s="3">
        <f t="shared" si="12"/>
        <v>-7.0507408053496397</v>
      </c>
      <c r="AE85" s="3">
        <f t="shared" si="12"/>
        <v>10.9194734604733</v>
      </c>
      <c r="AF85" s="3">
        <f t="shared" si="12"/>
        <v>4.78021231819028E-2</v>
      </c>
      <c r="AG85" s="5">
        <f t="shared" si="12"/>
        <v>3.3698492066451</v>
      </c>
      <c r="AI85" s="79">
        <v>-7.0507408053496397</v>
      </c>
      <c r="AJ85" s="79">
        <v>10.9194734604733</v>
      </c>
      <c r="AK85" s="79">
        <v>4.78021231819028E-2</v>
      </c>
      <c r="AL85" s="79">
        <v>3.3698492066451</v>
      </c>
      <c r="AM85" s="79">
        <v>3.3701882319103897</v>
      </c>
    </row>
    <row r="86" spans="10:40" x14ac:dyDescent="0.3">
      <c r="J86" s="31"/>
      <c r="K86" s="28"/>
      <c r="L86" s="28"/>
      <c r="M86" s="28">
        <v>3.6735093521828598E-2</v>
      </c>
      <c r="N86" s="28">
        <v>-7.5477682985626196E-2</v>
      </c>
      <c r="O86" s="29">
        <v>0.106918971519192</v>
      </c>
      <c r="P86" s="28">
        <v>5.4609120287960802E-3</v>
      </c>
      <c r="Q86" s="28">
        <v>3.6326925769616797E-2</v>
      </c>
      <c r="R86" s="28"/>
      <c r="S86" s="33">
        <f t="shared" ref="S86:S88" si="14">(M81-M86)/M81*100</f>
        <v>25.093587680475533</v>
      </c>
      <c r="U86">
        <v>3.6735093521828598E-2</v>
      </c>
      <c r="V86">
        <v>-7.5477682985626196E-2</v>
      </c>
      <c r="W86">
        <v>0.106918971519192</v>
      </c>
      <c r="X86">
        <v>5.4609120287960802E-3</v>
      </c>
      <c r="Y86">
        <v>3.6326925769616797E-2</v>
      </c>
      <c r="AA86" s="33">
        <f t="shared" ref="AA86:AA88" si="15">(U81-U86)/U81*100</f>
        <v>25.093587680475533</v>
      </c>
      <c r="AC86" s="11">
        <f t="shared" si="13"/>
        <v>3.6735093521828599</v>
      </c>
      <c r="AD86" s="8">
        <f t="shared" si="12"/>
        <v>-7.5477682985626195</v>
      </c>
      <c r="AE86" s="8">
        <f t="shared" si="12"/>
        <v>10.6918971519192</v>
      </c>
      <c r="AF86" s="8">
        <f t="shared" si="12"/>
        <v>0.546091202879608</v>
      </c>
      <c r="AG86" s="9">
        <f t="shared" si="12"/>
        <v>3.6326925769616798</v>
      </c>
      <c r="AI86" s="79">
        <v>-7.5477682985626195</v>
      </c>
      <c r="AJ86" s="79">
        <v>10.6918971519192</v>
      </c>
      <c r="AK86" s="79">
        <v>0.546091202879608</v>
      </c>
      <c r="AL86" s="79">
        <v>3.6326925769616798</v>
      </c>
      <c r="AM86" s="79">
        <v>3.6735093521828599</v>
      </c>
    </row>
    <row r="87" spans="10:40" x14ac:dyDescent="0.3">
      <c r="J87" s="31"/>
      <c r="K87" s="28"/>
      <c r="L87" s="28"/>
      <c r="M87" s="28">
        <v>3.3136263136283997E-2</v>
      </c>
      <c r="N87" s="28">
        <v>-9.0608067225163305E-2</v>
      </c>
      <c r="O87" s="29">
        <v>9.1783750426359806E-2</v>
      </c>
      <c r="P87" s="28">
        <v>-3.2112557873661598E-3</v>
      </c>
      <c r="Q87" s="28">
        <v>3.2980293675241301E-2</v>
      </c>
      <c r="R87" s="28"/>
      <c r="S87" s="33">
        <f t="shared" si="14"/>
        <v>32.603259732431844</v>
      </c>
      <c r="U87">
        <v>3.3136263136283997E-2</v>
      </c>
      <c r="V87">
        <v>-9.0608067225163305E-2</v>
      </c>
      <c r="W87">
        <v>9.1783750426359806E-2</v>
      </c>
      <c r="X87">
        <v>-3.2112557873661598E-3</v>
      </c>
      <c r="Y87">
        <v>3.2980293675241301E-2</v>
      </c>
      <c r="AA87" s="33">
        <f t="shared" si="15"/>
        <v>32.603259732431844</v>
      </c>
      <c r="AC87" s="11">
        <f t="shared" si="13"/>
        <v>3.3136263136283999</v>
      </c>
      <c r="AD87" s="8">
        <f t="shared" si="12"/>
        <v>-9.0608067225163307</v>
      </c>
      <c r="AE87" s="8">
        <f t="shared" si="12"/>
        <v>9.1783750426359809</v>
      </c>
      <c r="AF87" s="8">
        <f t="shared" si="12"/>
        <v>-0.32112557873661596</v>
      </c>
      <c r="AG87" s="9">
        <f t="shared" si="12"/>
        <v>3.2980293675241299</v>
      </c>
      <c r="AI87" s="79">
        <v>-9.0608067225163307</v>
      </c>
      <c r="AJ87" s="79">
        <v>9.1783750426359809</v>
      </c>
      <c r="AK87" s="79">
        <v>-0.32112557873661596</v>
      </c>
      <c r="AL87" s="79">
        <v>3.2980293675241299</v>
      </c>
      <c r="AM87" s="79">
        <v>3.3136263136283999</v>
      </c>
    </row>
    <row r="88" spans="10:40" x14ac:dyDescent="0.3">
      <c r="J88" s="31"/>
      <c r="K88" s="28"/>
      <c r="L88" s="34"/>
      <c r="M88" s="27">
        <f>SQRT(M85*M85+M86*M86+M87*M87)</f>
        <v>5.9860637338281612E-2</v>
      </c>
      <c r="N88" s="28"/>
      <c r="O88" s="28"/>
      <c r="P88" s="28"/>
      <c r="Q88" s="28"/>
      <c r="R88" s="28"/>
      <c r="S88" s="33">
        <f t="shared" si="14"/>
        <v>29.447088620125793</v>
      </c>
      <c r="U88" s="27">
        <f>SQRT(U85*U85+U86*U86+U87*U87)</f>
        <v>5.9860637338281612E-2</v>
      </c>
      <c r="AA88" s="33">
        <f t="shared" si="15"/>
        <v>29.447088620125793</v>
      </c>
      <c r="AC88" s="11">
        <f t="shared" si="13"/>
        <v>5.9860637338281615</v>
      </c>
      <c r="AD88" s="8">
        <f t="shared" si="12"/>
        <v>0</v>
      </c>
      <c r="AE88" s="8">
        <f t="shared" si="12"/>
        <v>0</v>
      </c>
      <c r="AF88" s="8">
        <f t="shared" si="12"/>
        <v>0</v>
      </c>
      <c r="AG88" s="9">
        <f t="shared" si="12"/>
        <v>0</v>
      </c>
      <c r="AI88" s="79">
        <v>0</v>
      </c>
      <c r="AJ88" s="79">
        <v>0</v>
      </c>
      <c r="AK88" s="79">
        <v>0</v>
      </c>
      <c r="AL88" s="79">
        <v>0</v>
      </c>
      <c r="AM88" s="79">
        <v>5.9860637338281615</v>
      </c>
    </row>
    <row r="89" spans="10:40" x14ac:dyDescent="0.3">
      <c r="J89" s="31"/>
      <c r="K89" s="28"/>
      <c r="L89" s="34" t="s">
        <v>32</v>
      </c>
      <c r="M89" s="34"/>
      <c r="N89" s="34"/>
      <c r="O89" s="34"/>
      <c r="P89" s="34"/>
      <c r="Q89" s="34"/>
      <c r="R89" s="28"/>
      <c r="S89" s="35" t="s">
        <v>1</v>
      </c>
      <c r="AA89" s="35" t="s">
        <v>1</v>
      </c>
      <c r="AC89" s="11">
        <f t="shared" si="13"/>
        <v>0</v>
      </c>
      <c r="AD89" s="8">
        <f t="shared" si="12"/>
        <v>0</v>
      </c>
      <c r="AE89" s="8">
        <f t="shared" si="12"/>
        <v>0</v>
      </c>
      <c r="AF89" s="8">
        <f t="shared" si="12"/>
        <v>0</v>
      </c>
      <c r="AG89" s="9">
        <f t="shared" si="12"/>
        <v>0</v>
      </c>
      <c r="AI89" s="79">
        <v>0</v>
      </c>
      <c r="AJ89" s="79">
        <v>0</v>
      </c>
      <c r="AK89" s="79">
        <v>0</v>
      </c>
      <c r="AL89" s="79">
        <v>0</v>
      </c>
      <c r="AM89" s="79">
        <v>0</v>
      </c>
    </row>
    <row r="90" spans="10:40" x14ac:dyDescent="0.3">
      <c r="J90" s="31"/>
      <c r="K90" s="28"/>
      <c r="L90" s="28" t="s">
        <v>35</v>
      </c>
      <c r="M90" s="28">
        <v>4.8998666020393003E-2</v>
      </c>
      <c r="N90" s="28">
        <v>-0.134177064280465</v>
      </c>
      <c r="O90" s="29">
        <v>0.12424749521649001</v>
      </c>
      <c r="P90" s="29">
        <v>3.3850884258411803E-5</v>
      </c>
      <c r="Q90" s="28">
        <v>4.8998654327396099E-2</v>
      </c>
      <c r="R90" s="28"/>
      <c r="S90" s="33">
        <f>-(M85-M90)/M90*100</f>
        <v>31.218775823249267</v>
      </c>
      <c r="U90">
        <v>4.8998666020393003E-2</v>
      </c>
      <c r="V90">
        <v>-0.134177064280465</v>
      </c>
      <c r="W90">
        <v>0.12424749521649001</v>
      </c>
      <c r="X90" s="124">
        <v>3.3850884258411803E-5</v>
      </c>
      <c r="Y90">
        <v>4.8998654327396099E-2</v>
      </c>
      <c r="AA90" s="33">
        <f>-(U85-U90)/U90*100</f>
        <v>31.218775823249267</v>
      </c>
      <c r="AC90" s="11">
        <f t="shared" si="13"/>
        <v>4.8998666020393005</v>
      </c>
      <c r="AD90" s="8">
        <f t="shared" si="12"/>
        <v>-13.4177064280465</v>
      </c>
      <c r="AE90" s="8">
        <f t="shared" si="12"/>
        <v>12.424749521649</v>
      </c>
      <c r="AF90" s="8">
        <f t="shared" si="12"/>
        <v>3.3850884258411801E-3</v>
      </c>
      <c r="AG90" s="9">
        <f t="shared" si="12"/>
        <v>4.8998654327396096</v>
      </c>
      <c r="AI90" s="79">
        <v>-13.4177064280465</v>
      </c>
      <c r="AJ90" s="79">
        <v>12.424749521649</v>
      </c>
      <c r="AK90" s="79">
        <v>3.3850884258411801E-3</v>
      </c>
      <c r="AL90" s="79">
        <v>4.8998654327396096</v>
      </c>
      <c r="AM90" s="79">
        <v>4.8998666020393005</v>
      </c>
      <c r="AN90" s="129">
        <v>31.218775823249267</v>
      </c>
    </row>
    <row r="91" spans="10:40" x14ac:dyDescent="0.3">
      <c r="J91" s="31"/>
      <c r="K91" s="28"/>
      <c r="L91" s="28"/>
      <c r="M91" s="28">
        <v>4.9359407602933801E-2</v>
      </c>
      <c r="N91" s="28">
        <v>-0.124538131075061</v>
      </c>
      <c r="O91" s="29">
        <v>0.17403581945062599</v>
      </c>
      <c r="P91" s="28">
        <v>4.6010820453839902E-3</v>
      </c>
      <c r="Q91" s="28">
        <v>4.9144492701870497E-2</v>
      </c>
      <c r="R91" s="28"/>
      <c r="S91" s="33">
        <f t="shared" ref="S91:S93" si="16">-(M86-M91)/M91*100</f>
        <v>25.576307930314069</v>
      </c>
      <c r="U91">
        <v>4.9359407602933801E-2</v>
      </c>
      <c r="V91">
        <v>-0.124538131075061</v>
      </c>
      <c r="W91">
        <v>0.17403581945062599</v>
      </c>
      <c r="X91">
        <v>4.6010820453839902E-3</v>
      </c>
      <c r="Y91">
        <v>4.9144492701870497E-2</v>
      </c>
      <c r="AA91" s="33">
        <f t="shared" ref="AA91:AA93" si="17">-(U86-U91)/U91*100</f>
        <v>25.576307930314069</v>
      </c>
      <c r="AC91" s="11">
        <f t="shared" si="13"/>
        <v>4.9359407602933798</v>
      </c>
      <c r="AD91" s="8">
        <f t="shared" si="12"/>
        <v>-12.4538131075061</v>
      </c>
      <c r="AE91" s="8">
        <f t="shared" si="12"/>
        <v>17.403581945062598</v>
      </c>
      <c r="AF91" s="8">
        <f t="shared" si="12"/>
        <v>0.46010820453839901</v>
      </c>
      <c r="AG91" s="9">
        <f t="shared" si="12"/>
        <v>4.9144492701870499</v>
      </c>
      <c r="AI91" s="79">
        <v>-12.4538131075061</v>
      </c>
      <c r="AJ91" s="79">
        <v>17.403581945062598</v>
      </c>
      <c r="AK91" s="79">
        <v>0.46010820453839901</v>
      </c>
      <c r="AL91" s="79">
        <v>4.9144492701870499</v>
      </c>
      <c r="AM91" s="79">
        <v>4.9359407602933798</v>
      </c>
      <c r="AN91" s="129">
        <v>25.576307930314069</v>
      </c>
    </row>
    <row r="92" spans="10:40" x14ac:dyDescent="0.3">
      <c r="J92" s="31"/>
      <c r="K92" s="28"/>
      <c r="L92" s="28"/>
      <c r="M92" s="28">
        <v>4.9440309210165803E-2</v>
      </c>
      <c r="N92" s="28">
        <v>-0.15160443641497701</v>
      </c>
      <c r="O92" s="29">
        <v>0.118251373165628</v>
      </c>
      <c r="P92" s="29">
        <v>-3.1630950263430899E-3</v>
      </c>
      <c r="Q92" s="28">
        <v>4.9339021115655801E-2</v>
      </c>
      <c r="R92" s="28"/>
      <c r="S92" s="33">
        <f t="shared" si="16"/>
        <v>32.977233221934235</v>
      </c>
      <c r="U92">
        <v>4.9440309210165803E-2</v>
      </c>
      <c r="V92">
        <v>-0.15160443641497701</v>
      </c>
      <c r="W92">
        <v>0.118251373165628</v>
      </c>
      <c r="X92">
        <v>-3.1630950263430899E-3</v>
      </c>
      <c r="Y92">
        <v>4.9339021115655801E-2</v>
      </c>
      <c r="AA92" s="33">
        <f t="shared" si="17"/>
        <v>32.977233221934235</v>
      </c>
      <c r="AC92" s="11">
        <f t="shared" si="13"/>
        <v>4.94403092101658</v>
      </c>
      <c r="AD92" s="8">
        <f t="shared" si="12"/>
        <v>-15.1604436414977</v>
      </c>
      <c r="AE92" s="8">
        <f t="shared" si="12"/>
        <v>11.825137316562801</v>
      </c>
      <c r="AF92" s="8">
        <f t="shared" si="12"/>
        <v>-0.31630950263430901</v>
      </c>
      <c r="AG92" s="9">
        <f t="shared" si="12"/>
        <v>4.9339021115655797</v>
      </c>
      <c r="AI92" s="79">
        <v>-15.1604436414977</v>
      </c>
      <c r="AJ92" s="79">
        <v>11.825137316562801</v>
      </c>
      <c r="AK92" s="79">
        <v>-0.31630950263430901</v>
      </c>
      <c r="AL92" s="79">
        <v>4.9339021115655797</v>
      </c>
      <c r="AM92" s="79">
        <v>4.94403092101658</v>
      </c>
      <c r="AN92" s="129">
        <v>32.977233221934235</v>
      </c>
    </row>
    <row r="93" spans="10:40" ht="14.5" thickBot="1" x14ac:dyDescent="0.35">
      <c r="J93" s="31"/>
      <c r="K93" s="28"/>
      <c r="L93" s="34"/>
      <c r="M93" s="27">
        <f>SQRT(M90*M90+M91*M91+M92*M92)</f>
        <v>8.5332084033424266E-2</v>
      </c>
      <c r="N93" s="28"/>
      <c r="O93" s="28"/>
      <c r="P93" s="28"/>
      <c r="Q93" s="28"/>
      <c r="R93" s="28"/>
      <c r="S93" s="33">
        <f t="shared" si="16"/>
        <v>29.84978860373969</v>
      </c>
      <c r="U93" s="27">
        <f>SQRT(U90*U90+U91*U91+U92*U92)</f>
        <v>8.5332084033424266E-2</v>
      </c>
      <c r="AA93" s="33">
        <f t="shared" si="17"/>
        <v>29.84978860373969</v>
      </c>
      <c r="AC93" s="14">
        <f t="shared" si="13"/>
        <v>8.5332084033424263</v>
      </c>
      <c r="AD93" s="15">
        <f t="shared" si="12"/>
        <v>0</v>
      </c>
      <c r="AE93" s="15">
        <f t="shared" si="12"/>
        <v>0</v>
      </c>
      <c r="AF93" s="15">
        <f t="shared" si="12"/>
        <v>0</v>
      </c>
      <c r="AG93" s="128">
        <f t="shared" si="12"/>
        <v>0</v>
      </c>
      <c r="AI93" s="79">
        <v>0</v>
      </c>
      <c r="AJ93" s="79">
        <v>0</v>
      </c>
      <c r="AK93" s="79">
        <v>0</v>
      </c>
      <c r="AL93" s="79">
        <v>0</v>
      </c>
      <c r="AM93" s="79">
        <v>8.5332084033424263</v>
      </c>
      <c r="AN93" s="129">
        <v>29.84978860373969</v>
      </c>
    </row>
    <row r="94" spans="10:40" x14ac:dyDescent="0.3">
      <c r="J94" s="31"/>
      <c r="K94" s="28"/>
      <c r="L94" s="34" t="s">
        <v>30</v>
      </c>
      <c r="M94" s="28"/>
      <c r="N94" s="28"/>
      <c r="O94" s="28"/>
      <c r="P94" s="28"/>
      <c r="Q94" s="28"/>
      <c r="R94" s="28"/>
      <c r="S94" s="30"/>
      <c r="AC94">
        <f t="shared" si="13"/>
        <v>0</v>
      </c>
      <c r="AD94">
        <f t="shared" si="12"/>
        <v>0</v>
      </c>
      <c r="AE94">
        <f t="shared" si="12"/>
        <v>0</v>
      </c>
      <c r="AF94">
        <f t="shared" si="12"/>
        <v>0</v>
      </c>
      <c r="AG94">
        <f t="shared" si="12"/>
        <v>0</v>
      </c>
    </row>
    <row r="95" spans="10:40" x14ac:dyDescent="0.3">
      <c r="J95" s="31"/>
      <c r="K95" s="28" t="s">
        <v>36</v>
      </c>
      <c r="L95" s="28"/>
      <c r="M95" s="28">
        <v>0.51073278445070802</v>
      </c>
      <c r="N95" s="28">
        <v>-1.2230522599611899</v>
      </c>
      <c r="O95" s="29">
        <v>1.3459888540457801</v>
      </c>
      <c r="P95" s="28">
        <v>4.4350654811196398E-2</v>
      </c>
      <c r="Q95" s="28">
        <v>0.50880349500626598</v>
      </c>
      <c r="R95" s="28"/>
      <c r="S95" s="33"/>
      <c r="U95">
        <v>0.51073278445070802</v>
      </c>
      <c r="V95">
        <v>-1.2230522599611899</v>
      </c>
      <c r="W95">
        <v>1.3459888540457801</v>
      </c>
      <c r="X95">
        <v>4.4350654811196398E-2</v>
      </c>
      <c r="Y95">
        <v>0.50880349500626598</v>
      </c>
      <c r="AC95">
        <f>U95*10</f>
        <v>5.10732784450708</v>
      </c>
      <c r="AD95">
        <f t="shared" ref="AD95:AG98" si="18">V95*10</f>
        <v>-12.230522599611898</v>
      </c>
      <c r="AE95">
        <f t="shared" si="18"/>
        <v>13.459888540457801</v>
      </c>
      <c r="AF95">
        <f t="shared" si="18"/>
        <v>0.44350654811196399</v>
      </c>
      <c r="AG95">
        <f t="shared" si="18"/>
        <v>5.08803495006266</v>
      </c>
      <c r="AI95" s="79">
        <v>-12.230522599611898</v>
      </c>
      <c r="AJ95" s="79">
        <v>13.459888540457801</v>
      </c>
      <c r="AK95" s="79">
        <v>0.44350654811196399</v>
      </c>
      <c r="AL95" s="79">
        <v>5.08803495006266</v>
      </c>
      <c r="AM95" s="79">
        <v>5.10732784450708</v>
      </c>
    </row>
    <row r="96" spans="10:40" x14ac:dyDescent="0.3">
      <c r="J96" s="31"/>
      <c r="K96" s="28"/>
      <c r="L96" s="28"/>
      <c r="M96" s="28">
        <v>0.489494124035737</v>
      </c>
      <c r="N96" s="28">
        <v>-1.37946336616441</v>
      </c>
      <c r="O96" s="29">
        <v>1.2598471612849</v>
      </c>
      <c r="P96" s="28">
        <v>4.8164702729805702E-3</v>
      </c>
      <c r="Q96" s="28">
        <v>0.489470427175762</v>
      </c>
      <c r="R96" s="28"/>
      <c r="S96" s="33"/>
      <c r="U96">
        <v>0.489494124035737</v>
      </c>
      <c r="V96">
        <v>-1.37946336616441</v>
      </c>
      <c r="W96">
        <v>1.2598471612849</v>
      </c>
      <c r="X96">
        <v>4.8164702729805702E-3</v>
      </c>
      <c r="Y96">
        <v>0.489470427175762</v>
      </c>
      <c r="AC96">
        <f t="shared" ref="AC96:AC99" si="19">U96*10</f>
        <v>4.8949412403573698</v>
      </c>
      <c r="AD96">
        <f t="shared" si="18"/>
        <v>-13.794633661644101</v>
      </c>
      <c r="AE96">
        <f t="shared" si="18"/>
        <v>12.598471612849</v>
      </c>
      <c r="AF96">
        <f t="shared" si="18"/>
        <v>4.8164702729805706E-2</v>
      </c>
      <c r="AG96">
        <f t="shared" si="18"/>
        <v>4.8947042717576199</v>
      </c>
      <c r="AI96" s="79">
        <v>-13.794633661644101</v>
      </c>
      <c r="AJ96" s="79">
        <v>12.598471612849</v>
      </c>
      <c r="AK96" s="79">
        <v>4.8164702729805706E-2</v>
      </c>
      <c r="AL96" s="79">
        <v>4.8947042717576199</v>
      </c>
      <c r="AM96" s="79">
        <v>4.8949412403573698</v>
      </c>
    </row>
    <row r="97" spans="10:40" x14ac:dyDescent="0.3">
      <c r="J97" s="31"/>
      <c r="K97" s="28"/>
      <c r="L97" s="28"/>
      <c r="M97" s="28">
        <v>0.48801947581419802</v>
      </c>
      <c r="N97" s="28">
        <v>-1.3452182360262299</v>
      </c>
      <c r="O97" s="28">
        <v>1.3470853055858101</v>
      </c>
      <c r="P97" s="28">
        <v>-6.1881140995992297E-3</v>
      </c>
      <c r="Q97" s="28">
        <v>0.48798024142157098</v>
      </c>
      <c r="R97" s="28"/>
      <c r="S97" s="33"/>
      <c r="U97">
        <v>0.48801947581419802</v>
      </c>
      <c r="V97">
        <v>-1.3452182360262299</v>
      </c>
      <c r="W97">
        <v>1.3470853055858101</v>
      </c>
      <c r="X97">
        <v>-6.1881140995992297E-3</v>
      </c>
      <c r="Y97">
        <v>0.48798024142157098</v>
      </c>
      <c r="AC97">
        <f t="shared" si="19"/>
        <v>4.8801947581419807</v>
      </c>
      <c r="AD97">
        <f t="shared" si="18"/>
        <v>-13.452182360262299</v>
      </c>
      <c r="AE97">
        <f t="shared" si="18"/>
        <v>13.4708530558581</v>
      </c>
      <c r="AF97">
        <f t="shared" si="18"/>
        <v>-6.1881140995992297E-2</v>
      </c>
      <c r="AG97">
        <f t="shared" si="18"/>
        <v>4.8798024142157095</v>
      </c>
      <c r="AI97" s="79">
        <v>-13.452182360262299</v>
      </c>
      <c r="AJ97" s="79">
        <v>13.4708530558581</v>
      </c>
      <c r="AK97" s="79">
        <v>-6.1881140995992297E-2</v>
      </c>
      <c r="AL97" s="79">
        <v>4.8798024142157095</v>
      </c>
      <c r="AM97" s="79">
        <v>4.8801947581419807</v>
      </c>
    </row>
    <row r="98" spans="10:40" x14ac:dyDescent="0.3">
      <c r="J98" s="31"/>
      <c r="K98" s="28"/>
      <c r="L98" s="27"/>
      <c r="M98" s="27">
        <f>SQRT(M95*M95+M96*M96+M97*M97)</f>
        <v>0.85942741598825634</v>
      </c>
      <c r="N98" s="28"/>
      <c r="O98" s="28"/>
      <c r="P98" s="28"/>
      <c r="Q98" s="28"/>
      <c r="R98" s="28"/>
      <c r="S98" s="33"/>
      <c r="U98" s="27">
        <f>SQRT(U95*U95+U96*U96+U97*U97)</f>
        <v>0.85942741598825634</v>
      </c>
      <c r="AC98">
        <f t="shared" si="19"/>
        <v>8.5942741598825627</v>
      </c>
      <c r="AD98">
        <f t="shared" si="18"/>
        <v>0</v>
      </c>
      <c r="AE98">
        <f t="shared" si="18"/>
        <v>0</v>
      </c>
      <c r="AF98">
        <f t="shared" si="18"/>
        <v>0</v>
      </c>
      <c r="AG98">
        <f t="shared" si="18"/>
        <v>0</v>
      </c>
      <c r="AI98" s="79">
        <v>0</v>
      </c>
      <c r="AJ98" s="79">
        <v>0</v>
      </c>
      <c r="AK98" s="79">
        <v>0</v>
      </c>
      <c r="AL98" s="79">
        <v>0</v>
      </c>
      <c r="AM98" s="79">
        <v>8.5942741598825627</v>
      </c>
    </row>
    <row r="99" spans="10:40" x14ac:dyDescent="0.3">
      <c r="J99" s="31"/>
      <c r="K99" s="28"/>
      <c r="L99" s="34" t="s">
        <v>31</v>
      </c>
      <c r="M99" s="28"/>
      <c r="N99" s="28"/>
      <c r="O99" s="28"/>
      <c r="P99" s="28"/>
      <c r="Q99" s="28"/>
      <c r="R99" s="28"/>
      <c r="S99" s="33"/>
      <c r="AC99">
        <f t="shared" si="19"/>
        <v>0</v>
      </c>
      <c r="AD99">
        <f t="shared" ref="AD99:AD103" si="20">V99*10</f>
        <v>0</v>
      </c>
      <c r="AE99">
        <f t="shared" ref="AE99:AE103" si="21">W99*10</f>
        <v>0</v>
      </c>
      <c r="AF99">
        <f t="shared" ref="AF99:AF103" si="22">X99*10</f>
        <v>0</v>
      </c>
      <c r="AG99">
        <f t="shared" ref="AG99:AG103" si="23">Y99*10</f>
        <v>0</v>
      </c>
      <c r="AI99" s="79">
        <v>0</v>
      </c>
      <c r="AJ99" s="79">
        <v>0</v>
      </c>
      <c r="AK99" s="79">
        <v>0</v>
      </c>
      <c r="AL99" s="79">
        <v>0</v>
      </c>
      <c r="AM99" s="79">
        <v>0</v>
      </c>
    </row>
    <row r="100" spans="10:40" x14ac:dyDescent="0.3">
      <c r="J100" s="31"/>
      <c r="K100" s="28" t="s">
        <v>37</v>
      </c>
      <c r="L100" s="28"/>
      <c r="M100" s="28">
        <v>0.23161034338283501</v>
      </c>
      <c r="N100" s="28">
        <v>-0.669849742186994</v>
      </c>
      <c r="O100" s="28">
        <v>0.58361223239308202</v>
      </c>
      <c r="P100" s="28">
        <v>3.9578606250826799E-2</v>
      </c>
      <c r="Q100" s="28">
        <v>0.22820360446136001</v>
      </c>
      <c r="R100" s="28"/>
      <c r="S100" s="33">
        <f>(M95-M100)/M95*100</f>
        <v>54.651365560577545</v>
      </c>
      <c r="U100">
        <v>0.23161034338283501</v>
      </c>
      <c r="V100">
        <v>-0.669849742186994</v>
      </c>
      <c r="W100">
        <v>0.58361223239308202</v>
      </c>
      <c r="X100">
        <v>3.9578606250826799E-2</v>
      </c>
      <c r="Y100">
        <v>0.22820360446136001</v>
      </c>
      <c r="AA100" s="33">
        <f>(U95-U100)/U95*100</f>
        <v>54.651365560577545</v>
      </c>
      <c r="AC100">
        <f t="shared" ref="AC100:AC103" si="24">U100*10</f>
        <v>2.3161034338283502</v>
      </c>
      <c r="AD100">
        <f t="shared" si="20"/>
        <v>-6.6984974218699396</v>
      </c>
      <c r="AE100">
        <f t="shared" si="21"/>
        <v>5.8361223239308204</v>
      </c>
      <c r="AF100">
        <f t="shared" si="22"/>
        <v>0.39578606250826798</v>
      </c>
      <c r="AG100">
        <f t="shared" si="23"/>
        <v>2.2820360446136001</v>
      </c>
      <c r="AI100" s="79">
        <v>-6.6984974218699396</v>
      </c>
      <c r="AJ100" s="79">
        <v>5.8361223239308204</v>
      </c>
      <c r="AK100" s="79">
        <v>0.39578606250826798</v>
      </c>
      <c r="AL100" s="79">
        <v>2.2820360446136001</v>
      </c>
      <c r="AM100" s="79">
        <v>2.3161034338283502</v>
      </c>
      <c r="AN100" s="129">
        <v>54.651365560577545</v>
      </c>
    </row>
    <row r="101" spans="10:40" x14ac:dyDescent="0.3">
      <c r="J101" s="31"/>
      <c r="K101" s="28"/>
      <c r="L101" s="28"/>
      <c r="M101" s="28">
        <v>0.23724438464070299</v>
      </c>
      <c r="N101" s="28">
        <v>-0.54509295016110104</v>
      </c>
      <c r="O101" s="28">
        <v>0.58630457731417096</v>
      </c>
      <c r="P101" s="28">
        <v>-6.3186680460899803E-3</v>
      </c>
      <c r="Q101" s="28">
        <v>0.237160225328087</v>
      </c>
      <c r="R101" s="28"/>
      <c r="S101" s="33">
        <f t="shared" ref="S101:S103" si="25">(M96-M101)/M96*100</f>
        <v>51.532741050149525</v>
      </c>
      <c r="U101">
        <v>0.23724438464070299</v>
      </c>
      <c r="V101">
        <v>-0.54509295016110104</v>
      </c>
      <c r="W101">
        <v>0.58630457731417096</v>
      </c>
      <c r="X101">
        <v>-6.3186680460899803E-3</v>
      </c>
      <c r="Y101">
        <v>0.237160225328087</v>
      </c>
      <c r="AA101" s="33">
        <f t="shared" ref="AA101:AA103" si="26">(U96-U101)/U96*100</f>
        <v>51.532741050149525</v>
      </c>
      <c r="AC101">
        <f t="shared" si="24"/>
        <v>2.3724438464070299</v>
      </c>
      <c r="AD101">
        <f t="shared" si="20"/>
        <v>-5.4509295016110109</v>
      </c>
      <c r="AE101">
        <f t="shared" si="21"/>
        <v>5.8630457731417094</v>
      </c>
      <c r="AF101">
        <f t="shared" si="22"/>
        <v>-6.31866804608998E-2</v>
      </c>
      <c r="AG101">
        <f t="shared" si="23"/>
        <v>2.3716022532808703</v>
      </c>
      <c r="AI101" s="79">
        <v>-5.4509295016110109</v>
      </c>
      <c r="AJ101" s="79">
        <v>5.8630457731417094</v>
      </c>
      <c r="AK101" s="79">
        <v>-6.31866804608998E-2</v>
      </c>
      <c r="AL101" s="79">
        <v>2.3716022532808703</v>
      </c>
      <c r="AM101" s="79">
        <v>2.3724438464070299</v>
      </c>
      <c r="AN101" s="129">
        <v>51.532741050149525</v>
      </c>
    </row>
    <row r="102" spans="10:40" x14ac:dyDescent="0.3">
      <c r="J102" s="31"/>
      <c r="K102" s="28"/>
      <c r="L102" s="28"/>
      <c r="M102" s="28">
        <v>0.19773494232062999</v>
      </c>
      <c r="N102" s="28">
        <v>-0.48835147167888598</v>
      </c>
      <c r="O102" s="28">
        <v>0.44357422382388001</v>
      </c>
      <c r="P102" s="28">
        <v>-3.8663588526077299E-3</v>
      </c>
      <c r="Q102" s="28">
        <v>0.197697138784975</v>
      </c>
      <c r="R102" s="28"/>
      <c r="S102" s="33">
        <f t="shared" si="25"/>
        <v>59.482161651287683</v>
      </c>
      <c r="U102">
        <v>0.19773494232062999</v>
      </c>
      <c r="V102">
        <v>-0.48835147167888598</v>
      </c>
      <c r="W102">
        <v>0.44357422382388001</v>
      </c>
      <c r="X102">
        <v>-3.8663588526077299E-3</v>
      </c>
      <c r="Y102">
        <v>0.197697138784975</v>
      </c>
      <c r="AA102" s="33">
        <f t="shared" si="26"/>
        <v>59.482161651287683</v>
      </c>
      <c r="AC102">
        <f t="shared" si="24"/>
        <v>1.9773494232063</v>
      </c>
      <c r="AD102">
        <f t="shared" si="20"/>
        <v>-4.8835147167888602</v>
      </c>
      <c r="AE102">
        <f t="shared" si="21"/>
        <v>4.4357422382388005</v>
      </c>
      <c r="AF102">
        <f t="shared" si="22"/>
        <v>-3.8663588526077299E-2</v>
      </c>
      <c r="AG102">
        <f t="shared" si="23"/>
        <v>1.9769713878497499</v>
      </c>
      <c r="AI102" s="79">
        <v>-4.8835147167888602</v>
      </c>
      <c r="AJ102" s="79">
        <v>4.4357422382388005</v>
      </c>
      <c r="AK102" s="79">
        <v>-3.8663588526077299E-2</v>
      </c>
      <c r="AL102" s="79">
        <v>1.9769713878497499</v>
      </c>
      <c r="AM102" s="79">
        <v>1.9773494232063</v>
      </c>
      <c r="AN102" s="129">
        <v>59.482161651287683</v>
      </c>
    </row>
    <row r="103" spans="10:40" ht="14.5" thickBot="1" x14ac:dyDescent="0.35">
      <c r="J103" s="36"/>
      <c r="K103" s="37"/>
      <c r="L103" s="37"/>
      <c r="M103" s="38">
        <f>SQRT(M100*M100+M101*M101+M102*M102)</f>
        <v>0.38604061524663885</v>
      </c>
      <c r="N103" s="37"/>
      <c r="O103" s="37"/>
      <c r="P103" s="37"/>
      <c r="Q103" s="37"/>
      <c r="R103" s="37"/>
      <c r="S103" s="39">
        <f t="shared" si="25"/>
        <v>55.081649937507471</v>
      </c>
      <c r="U103" s="27">
        <f>SQRT(U100*U100+U101*U101+U102*U102)</f>
        <v>0.38604061524663885</v>
      </c>
      <c r="AA103" s="39">
        <f t="shared" si="26"/>
        <v>55.081649937507471</v>
      </c>
      <c r="AC103">
        <f t="shared" si="24"/>
        <v>3.8604061524663886</v>
      </c>
      <c r="AD103">
        <f t="shared" si="20"/>
        <v>0</v>
      </c>
      <c r="AE103">
        <f t="shared" si="21"/>
        <v>0</v>
      </c>
      <c r="AF103">
        <f t="shared" si="22"/>
        <v>0</v>
      </c>
      <c r="AG103">
        <f t="shared" si="23"/>
        <v>0</v>
      </c>
      <c r="AI103" s="79">
        <v>0</v>
      </c>
      <c r="AJ103" s="79">
        <v>0</v>
      </c>
      <c r="AK103" s="79">
        <v>0</v>
      </c>
      <c r="AL103" s="79">
        <v>0</v>
      </c>
      <c r="AM103" s="79">
        <v>3.8604061524663886</v>
      </c>
      <c r="AN103" s="129">
        <v>55.081649937507471</v>
      </c>
    </row>
    <row r="104" spans="10:40" ht="14.5" thickBot="1" x14ac:dyDescent="0.35"/>
    <row r="105" spans="10:40" x14ac:dyDescent="0.3">
      <c r="J105" s="40" t="s">
        <v>22</v>
      </c>
      <c r="K105" s="43">
        <v>1000</v>
      </c>
      <c r="L105" s="42" t="s">
        <v>28</v>
      </c>
      <c r="M105" s="42" t="s">
        <v>9</v>
      </c>
      <c r="N105" s="42" t="s">
        <v>13</v>
      </c>
      <c r="O105" s="42" t="s">
        <v>12</v>
      </c>
      <c r="P105" s="42" t="s">
        <v>11</v>
      </c>
      <c r="Q105" s="42" t="s">
        <v>10</v>
      </c>
      <c r="R105" s="43"/>
      <c r="S105" s="44"/>
    </row>
    <row r="106" spans="10:40" x14ac:dyDescent="0.3">
      <c r="J106" s="45" t="s">
        <v>8</v>
      </c>
      <c r="K106" s="46">
        <v>20</v>
      </c>
      <c r="L106" s="47" t="s">
        <v>33</v>
      </c>
      <c r="M106" s="47">
        <v>4.8960743975974698E-2</v>
      </c>
      <c r="N106" s="47">
        <v>-0.13292042455606301</v>
      </c>
      <c r="O106" s="48">
        <v>0.123155088941116</v>
      </c>
      <c r="P106" s="48">
        <v>7.5764396810210305E-4</v>
      </c>
      <c r="Q106" s="47">
        <v>4.8954881536967698E-2</v>
      </c>
      <c r="R106" s="47"/>
      <c r="S106" s="49"/>
    </row>
    <row r="107" spans="10:40" x14ac:dyDescent="0.3">
      <c r="J107" s="45" t="s">
        <v>6</v>
      </c>
      <c r="K107" s="46">
        <v>1E-3</v>
      </c>
      <c r="L107" s="47"/>
      <c r="M107" s="47">
        <v>4.95060948025643E-2</v>
      </c>
      <c r="N107" s="47">
        <v>-0.123531960252951</v>
      </c>
      <c r="O107" s="47">
        <v>0.17138451699701501</v>
      </c>
      <c r="P107" s="47">
        <v>4.9128981344355701E-3</v>
      </c>
      <c r="Q107" s="47">
        <v>4.9261717941228397E-2</v>
      </c>
      <c r="R107" s="47"/>
      <c r="S107" s="49"/>
    </row>
    <row r="108" spans="10:40" x14ac:dyDescent="0.3">
      <c r="J108" s="45" t="s">
        <v>7</v>
      </c>
      <c r="K108" s="46">
        <v>0.05</v>
      </c>
      <c r="L108" s="47"/>
      <c r="M108" s="47">
        <v>4.9127414491234998E-2</v>
      </c>
      <c r="N108" s="47">
        <v>-0.149299279157521</v>
      </c>
      <c r="O108" s="47">
        <v>0.117354619339017</v>
      </c>
      <c r="P108" s="48">
        <v>-2.3857402563852502E-3</v>
      </c>
      <c r="Q108" s="47">
        <v>4.9069451780335401E-2</v>
      </c>
      <c r="R108" s="47"/>
      <c r="S108" s="49"/>
    </row>
    <row r="109" spans="10:40" ht="14.5" x14ac:dyDescent="0.3">
      <c r="J109" s="50"/>
      <c r="K109" s="47"/>
      <c r="L109" s="46"/>
      <c r="M109" s="46">
        <f>SQRT(M106*M106+M107*M107+M108*M108)</f>
        <v>8.5214498343151868E-2</v>
      </c>
      <c r="N109" s="46"/>
      <c r="O109" s="46"/>
      <c r="P109" s="47"/>
      <c r="Q109" s="47"/>
      <c r="R109" s="47"/>
      <c r="S109" s="123" t="s">
        <v>20</v>
      </c>
    </row>
    <row r="110" spans="10:40" x14ac:dyDescent="0.3">
      <c r="J110" s="50"/>
      <c r="K110" s="47"/>
      <c r="L110" s="53" t="s">
        <v>29</v>
      </c>
      <c r="M110" s="53"/>
      <c r="N110" s="53"/>
      <c r="O110" s="53"/>
      <c r="P110" s="53"/>
      <c r="Q110" s="53"/>
      <c r="R110" s="47"/>
      <c r="S110" s="54" t="s">
        <v>1</v>
      </c>
    </row>
    <row r="111" spans="10:40" x14ac:dyDescent="0.3">
      <c r="J111" s="50"/>
      <c r="K111" s="47"/>
      <c r="L111" s="47" t="s">
        <v>34</v>
      </c>
      <c r="M111" s="47">
        <v>3.0168480119843501E-2</v>
      </c>
      <c r="N111" s="47">
        <v>-7.0875958616145401E-2</v>
      </c>
      <c r="O111" s="48">
        <v>8.7942620058193602E-2</v>
      </c>
      <c r="P111" s="48">
        <v>1.2458227667860101E-3</v>
      </c>
      <c r="Q111" s="47">
        <v>3.0142745700668199E-2</v>
      </c>
      <c r="R111" s="47"/>
      <c r="S111" s="52">
        <f>(M106-M111)/M106*100</f>
        <v>38.382308621275577</v>
      </c>
    </row>
    <row r="112" spans="10:40" x14ac:dyDescent="0.3">
      <c r="J112" s="50"/>
      <c r="K112" s="47"/>
      <c r="L112" s="47"/>
      <c r="M112" s="47">
        <v>3.4388055942712603E-2</v>
      </c>
      <c r="N112" s="47">
        <v>-7.5262381344258902E-2</v>
      </c>
      <c r="O112" s="48">
        <v>9.6404700965990103E-2</v>
      </c>
      <c r="P112" s="47">
        <v>5.9870448403293898E-3</v>
      </c>
      <c r="Q112" s="47">
        <v>3.3862865879883998E-2</v>
      </c>
      <c r="R112" s="47"/>
      <c r="S112" s="52">
        <f t="shared" ref="S112:S114" si="27">(M107-M112)/M107*100</f>
        <v>30.537732616850676</v>
      </c>
    </row>
    <row r="113" spans="10:19" x14ac:dyDescent="0.3">
      <c r="J113" s="50"/>
      <c r="K113" s="47"/>
      <c r="L113" s="47"/>
      <c r="M113" s="47">
        <v>2.91956081093512E-2</v>
      </c>
      <c r="N113" s="47">
        <v>-8.2582325435732698E-2</v>
      </c>
      <c r="O113" s="48">
        <v>6.6937624157518097E-2</v>
      </c>
      <c r="P113" s="47">
        <v>-2.61581770347923E-3</v>
      </c>
      <c r="Q113" s="47">
        <v>2.9078188227896502E-2</v>
      </c>
      <c r="R113" s="47"/>
      <c r="S113" s="52">
        <f t="shared" si="27"/>
        <v>40.571657573064229</v>
      </c>
    </row>
    <row r="114" spans="10:19" x14ac:dyDescent="0.3">
      <c r="J114" s="50"/>
      <c r="K114" s="47"/>
      <c r="L114" s="53"/>
      <c r="M114" s="46">
        <f>SQRT(M111*M111+M112*M112+M113*M113)</f>
        <v>5.4268398881258124E-2</v>
      </c>
      <c r="N114" s="47"/>
      <c r="O114" s="47"/>
      <c r="P114" s="47"/>
      <c r="Q114" s="47"/>
      <c r="R114" s="47"/>
      <c r="S114" s="52">
        <f t="shared" si="27"/>
        <v>36.315533229188667</v>
      </c>
    </row>
    <row r="115" spans="10:19" x14ac:dyDescent="0.3">
      <c r="J115" s="50"/>
      <c r="K115" s="47"/>
      <c r="L115" s="53" t="s">
        <v>32</v>
      </c>
      <c r="M115" s="53"/>
      <c r="N115" s="53"/>
      <c r="O115" s="53"/>
      <c r="P115" s="53"/>
      <c r="Q115" s="53"/>
      <c r="R115" s="47"/>
      <c r="S115" s="54" t="s">
        <v>1</v>
      </c>
    </row>
    <row r="116" spans="10:19" x14ac:dyDescent="0.3">
      <c r="J116" s="50"/>
      <c r="K116" s="47"/>
      <c r="L116" s="47" t="s">
        <v>35</v>
      </c>
      <c r="M116" s="47">
        <v>4.9214770700541297E-2</v>
      </c>
      <c r="N116" s="47">
        <v>-0.134177064280465</v>
      </c>
      <c r="O116" s="48">
        <v>0.12424749521649001</v>
      </c>
      <c r="P116" s="48">
        <v>7.79220232409935E-4</v>
      </c>
      <c r="Q116" s="47">
        <v>4.9208601595008297E-2</v>
      </c>
      <c r="R116" s="47"/>
      <c r="S116" s="52">
        <f>-(M111-M116)/M116*100</f>
        <v>38.700354201768761</v>
      </c>
    </row>
    <row r="117" spans="10:19" x14ac:dyDescent="0.3">
      <c r="J117" s="50"/>
      <c r="K117" s="47"/>
      <c r="L117" s="47"/>
      <c r="M117" s="47">
        <v>4.9827668372160197E-2</v>
      </c>
      <c r="N117" s="47">
        <v>-0.124538131075061</v>
      </c>
      <c r="O117" s="48">
        <v>0.17403581945062599</v>
      </c>
      <c r="P117" s="47">
        <v>4.9709612154110201E-3</v>
      </c>
      <c r="Q117" s="47">
        <v>4.9579089140492E-2</v>
      </c>
      <c r="R117" s="47"/>
      <c r="S117" s="52">
        <f t="shared" ref="S117:S119" si="28">-(M112-M117)/M117*100</f>
        <v>30.986022292132859</v>
      </c>
    </row>
    <row r="118" spans="10:19" x14ac:dyDescent="0.3">
      <c r="J118" s="50"/>
      <c r="K118" s="47"/>
      <c r="L118" s="47"/>
      <c r="M118" s="47">
        <v>4.9403378781849298E-2</v>
      </c>
      <c r="N118" s="47">
        <v>-0.15160443641497701</v>
      </c>
      <c r="O118" s="48">
        <v>0.118251373165628</v>
      </c>
      <c r="P118" s="48">
        <v>-2.4072995188918101E-3</v>
      </c>
      <c r="Q118" s="47">
        <v>4.9344693170484101E-2</v>
      </c>
      <c r="R118" s="47"/>
      <c r="S118" s="52">
        <f t="shared" si="28"/>
        <v>40.903620705234829</v>
      </c>
    </row>
    <row r="119" spans="10:19" x14ac:dyDescent="0.3">
      <c r="J119" s="50"/>
      <c r="K119" s="47"/>
      <c r="L119" s="53"/>
      <c r="M119" s="46">
        <f>SQRT(M116*M116+M117*M117+M118*M118)</f>
        <v>8.5706382641992943E-2</v>
      </c>
      <c r="N119" s="47"/>
      <c r="O119" s="47"/>
      <c r="P119" s="47"/>
      <c r="Q119" s="47"/>
      <c r="R119" s="47"/>
      <c r="S119" s="52">
        <f t="shared" si="28"/>
        <v>36.681029803877614</v>
      </c>
    </row>
    <row r="120" spans="10:19" x14ac:dyDescent="0.3">
      <c r="J120" s="50"/>
      <c r="K120" s="47"/>
      <c r="L120" s="53" t="s">
        <v>30</v>
      </c>
      <c r="M120" s="47"/>
      <c r="N120" s="47"/>
      <c r="O120" s="47"/>
      <c r="P120" s="47"/>
      <c r="Q120" s="47"/>
      <c r="R120" s="47"/>
      <c r="S120" s="49"/>
    </row>
    <row r="121" spans="10:19" x14ac:dyDescent="0.3">
      <c r="J121" s="50"/>
      <c r="K121" s="47" t="s">
        <v>36</v>
      </c>
      <c r="L121" s="47"/>
      <c r="M121" s="47">
        <v>0.42209074793040202</v>
      </c>
      <c r="N121" s="47">
        <v>-0.97549707909916195</v>
      </c>
      <c r="O121" s="48">
        <v>1.0172341230787201</v>
      </c>
      <c r="P121" s="47">
        <v>3.9686367125317701E-2</v>
      </c>
      <c r="Q121" s="47">
        <v>0.42022088447962802</v>
      </c>
      <c r="R121" s="47"/>
      <c r="S121" s="52"/>
    </row>
    <row r="122" spans="10:19" x14ac:dyDescent="0.3">
      <c r="J122" s="50"/>
      <c r="K122" s="47"/>
      <c r="L122" s="47"/>
      <c r="M122" s="47">
        <v>0.40810588414861199</v>
      </c>
      <c r="N122" s="47">
        <v>-1.2128095332136299</v>
      </c>
      <c r="O122" s="48">
        <v>0.93925212149182302</v>
      </c>
      <c r="P122" s="47">
        <v>6.5840798497342201E-3</v>
      </c>
      <c r="Q122" s="47">
        <v>0.40805276934393298</v>
      </c>
      <c r="R122" s="47"/>
      <c r="S122" s="52"/>
    </row>
    <row r="123" spans="10:19" x14ac:dyDescent="0.3">
      <c r="J123" s="50"/>
      <c r="K123" s="47"/>
      <c r="L123" s="47"/>
      <c r="M123" s="47">
        <v>0.39508038109710503</v>
      </c>
      <c r="N123" s="47">
        <v>-0.96501827753766201</v>
      </c>
      <c r="O123" s="47">
        <v>0.93529192155208696</v>
      </c>
      <c r="P123" s="47">
        <v>-6.4525371531978602E-3</v>
      </c>
      <c r="Q123" s="47">
        <v>0.395027685475487</v>
      </c>
      <c r="R123" s="47"/>
      <c r="S123" s="52"/>
    </row>
    <row r="124" spans="10:19" x14ac:dyDescent="0.3">
      <c r="J124" s="50"/>
      <c r="K124" s="47"/>
      <c r="L124" s="46"/>
      <c r="M124" s="46">
        <f>SQRT(M121*M121+M122*M122+M123*M123)</f>
        <v>0.70767190116112433</v>
      </c>
      <c r="N124" s="47"/>
      <c r="O124" s="47"/>
      <c r="P124" s="47"/>
      <c r="Q124" s="47"/>
      <c r="R124" s="47"/>
      <c r="S124" s="52"/>
    </row>
    <row r="125" spans="10:19" x14ac:dyDescent="0.3">
      <c r="J125" s="50"/>
      <c r="K125" s="47"/>
      <c r="L125" s="53" t="s">
        <v>31</v>
      </c>
      <c r="M125" s="47"/>
      <c r="N125" s="47"/>
      <c r="O125" s="47"/>
      <c r="P125" s="47"/>
      <c r="Q125" s="47"/>
      <c r="R125" s="47"/>
      <c r="S125" s="52"/>
    </row>
    <row r="126" spans="10:19" x14ac:dyDescent="0.3">
      <c r="J126" s="50"/>
      <c r="K126" s="47" t="s">
        <v>37</v>
      </c>
      <c r="L126" s="47"/>
      <c r="M126" s="47">
        <v>0.17181238908754901</v>
      </c>
      <c r="N126" s="47">
        <v>-0.34264194877361698</v>
      </c>
      <c r="O126" s="47">
        <v>0.44649568138550599</v>
      </c>
      <c r="P126" s="47">
        <v>3.6755634354491598E-2</v>
      </c>
      <c r="Q126" s="47">
        <v>0.16783480088220701</v>
      </c>
      <c r="R126" s="47"/>
      <c r="S126" s="52">
        <f>(M121-M126)/M121*100</f>
        <v>59.294917045687299</v>
      </c>
    </row>
    <row r="127" spans="10:19" x14ac:dyDescent="0.3">
      <c r="J127" s="50"/>
      <c r="K127" s="47"/>
      <c r="L127" s="47"/>
      <c r="M127" s="47">
        <v>0.174638081181792</v>
      </c>
      <c r="N127" s="47">
        <v>-0.45488064187281402</v>
      </c>
      <c r="O127" s="47">
        <v>0.42847080449092301</v>
      </c>
      <c r="P127" s="47">
        <v>-3.36536339670298E-3</v>
      </c>
      <c r="Q127" s="47">
        <v>0.17460565205074599</v>
      </c>
      <c r="R127" s="47"/>
      <c r="S127" s="52">
        <f t="shared" ref="S127:S129" si="29">(M122-M127)/M122*100</f>
        <v>57.207654198340975</v>
      </c>
    </row>
    <row r="128" spans="10:19" x14ac:dyDescent="0.3">
      <c r="J128" s="50"/>
      <c r="K128" s="47"/>
      <c r="L128" s="47"/>
      <c r="M128" s="47">
        <v>0.131995013445381</v>
      </c>
      <c r="N128" s="47">
        <v>-0.367050581885073</v>
      </c>
      <c r="O128" s="47">
        <v>0.340662747709226</v>
      </c>
      <c r="P128" s="47">
        <v>-7.9173544655411106E-3</v>
      </c>
      <c r="Q128" s="47">
        <v>0.13175734921708701</v>
      </c>
      <c r="R128" s="47"/>
      <c r="S128" s="52">
        <f t="shared" si="29"/>
        <v>66.590339647126513</v>
      </c>
    </row>
    <row r="129" spans="10:19" ht="14.5" thickBot="1" x14ac:dyDescent="0.35">
      <c r="J129" s="55"/>
      <c r="K129" s="56"/>
      <c r="L129" s="56"/>
      <c r="M129" s="57">
        <f>SQRT(M126*M126+M127*M127+M128*M128)</f>
        <v>0.27828158404263087</v>
      </c>
      <c r="N129" s="56"/>
      <c r="O129" s="56"/>
      <c r="P129" s="56"/>
      <c r="Q129" s="56"/>
      <c r="R129" s="56"/>
      <c r="S129" s="58">
        <f t="shared" si="29"/>
        <v>60.676468348391985</v>
      </c>
    </row>
    <row r="130" spans="10:19" ht="14.5" thickBot="1" x14ac:dyDescent="0.35"/>
    <row r="131" spans="10:19" x14ac:dyDescent="0.3">
      <c r="J131" s="40" t="s">
        <v>22</v>
      </c>
      <c r="K131" s="43">
        <v>1000</v>
      </c>
      <c r="L131" s="42" t="s">
        <v>28</v>
      </c>
      <c r="M131" s="42" t="s">
        <v>9</v>
      </c>
      <c r="N131" s="42" t="s">
        <v>13</v>
      </c>
      <c r="O131" s="42" t="s">
        <v>12</v>
      </c>
      <c r="P131" s="42" t="s">
        <v>11</v>
      </c>
      <c r="Q131" s="42" t="s">
        <v>10</v>
      </c>
      <c r="R131" s="43"/>
      <c r="S131" s="44"/>
    </row>
    <row r="132" spans="10:19" x14ac:dyDescent="0.3">
      <c r="J132" s="45" t="s">
        <v>8</v>
      </c>
      <c r="K132" s="46">
        <v>25</v>
      </c>
      <c r="L132" s="47" t="s">
        <v>33</v>
      </c>
      <c r="M132" s="47">
        <v>4.8802746090789502E-2</v>
      </c>
      <c r="N132" s="47">
        <v>-0.13292042455606301</v>
      </c>
      <c r="O132" s="48">
        <v>0.123155088941116</v>
      </c>
      <c r="P132" s="48">
        <v>1.14783170164206E-3</v>
      </c>
      <c r="Q132" s="47">
        <v>4.8789245827198201E-2</v>
      </c>
      <c r="R132" s="47"/>
      <c r="S132" s="49"/>
    </row>
    <row r="133" spans="10:19" x14ac:dyDescent="0.3">
      <c r="J133" s="45" t="s">
        <v>6</v>
      </c>
      <c r="K133" s="46">
        <v>1E-3</v>
      </c>
      <c r="L133" s="47"/>
      <c r="M133" s="47">
        <v>4.8704072622051002E-2</v>
      </c>
      <c r="N133" s="47">
        <v>-0.123531960252951</v>
      </c>
      <c r="O133" s="47">
        <v>0.17138451699701501</v>
      </c>
      <c r="P133" s="47">
        <v>5.0990915683499704E-3</v>
      </c>
      <c r="Q133" s="47">
        <v>4.8436411460301199E-2</v>
      </c>
      <c r="R133" s="47"/>
      <c r="S133" s="49"/>
    </row>
    <row r="134" spans="10:19" x14ac:dyDescent="0.3">
      <c r="J134" s="45" t="s">
        <v>7</v>
      </c>
      <c r="K134" s="46">
        <v>0.05</v>
      </c>
      <c r="L134" s="47"/>
      <c r="M134" s="47">
        <v>4.9112370305521201E-2</v>
      </c>
      <c r="N134" s="47">
        <v>-0.149299279157521</v>
      </c>
      <c r="O134" s="47">
        <v>0.117354619339017</v>
      </c>
      <c r="P134" s="48">
        <v>-2.6602132844362899E-3</v>
      </c>
      <c r="Q134" s="47">
        <v>4.9040271026045003E-2</v>
      </c>
      <c r="R134" s="47"/>
      <c r="S134" s="49"/>
    </row>
    <row r="135" spans="10:19" ht="14.5" x14ac:dyDescent="0.3">
      <c r="J135" s="50"/>
      <c r="K135" s="47"/>
      <c r="L135" s="46"/>
      <c r="M135" s="46">
        <f>SQRT(M132*M132+M133*M133+M134*M134)</f>
        <v>8.4651164392480327E-2</v>
      </c>
      <c r="N135" s="46"/>
      <c r="O135" s="46"/>
      <c r="P135" s="47"/>
      <c r="Q135" s="47"/>
      <c r="R135" s="47"/>
      <c r="S135" s="123" t="s">
        <v>20</v>
      </c>
    </row>
    <row r="136" spans="10:19" x14ac:dyDescent="0.3">
      <c r="J136" s="50"/>
      <c r="K136" s="47"/>
      <c r="L136" s="53" t="s">
        <v>29</v>
      </c>
      <c r="M136" s="53"/>
      <c r="N136" s="53"/>
      <c r="O136" s="53"/>
      <c r="P136" s="53"/>
      <c r="Q136" s="53"/>
      <c r="R136" s="47"/>
      <c r="S136" s="54" t="s">
        <v>1</v>
      </c>
    </row>
    <row r="137" spans="10:19" x14ac:dyDescent="0.3">
      <c r="J137" s="50"/>
      <c r="K137" s="47"/>
      <c r="L137" s="47" t="s">
        <v>34</v>
      </c>
      <c r="M137" s="47">
        <v>2.5814504095615701E-2</v>
      </c>
      <c r="N137" s="47">
        <v>-5.9606618905397098E-2</v>
      </c>
      <c r="O137" s="48">
        <v>7.7214722445697895E-2</v>
      </c>
      <c r="P137" s="48">
        <v>2.1298084171965498E-3</v>
      </c>
      <c r="Q137" s="47">
        <v>2.5726494860524501E-2</v>
      </c>
      <c r="R137" s="47"/>
      <c r="S137" s="52">
        <f>(M132-M137)/M132*100</f>
        <v>47.104402593263806</v>
      </c>
    </row>
    <row r="138" spans="10:19" x14ac:dyDescent="0.3">
      <c r="J138" s="50"/>
      <c r="K138" s="47"/>
      <c r="L138" s="47"/>
      <c r="M138" s="47">
        <v>3.2526601588071198E-2</v>
      </c>
      <c r="N138" s="47">
        <v>-6.9532060265242807E-2</v>
      </c>
      <c r="O138" s="48">
        <v>8.1205417816398603E-2</v>
      </c>
      <c r="P138" s="47">
        <v>6.16772921656386E-3</v>
      </c>
      <c r="Q138" s="47">
        <v>3.1936482698948797E-2</v>
      </c>
      <c r="R138" s="47"/>
      <c r="S138" s="52">
        <f t="shared" ref="S138:S140" si="30">(M133-M138)/M133*100</f>
        <v>33.215848620132391</v>
      </c>
    </row>
    <row r="139" spans="10:19" x14ac:dyDescent="0.3">
      <c r="J139" s="50"/>
      <c r="K139" s="47"/>
      <c r="L139" s="47"/>
      <c r="M139" s="47">
        <v>2.7291258385176601E-2</v>
      </c>
      <c r="N139" s="47">
        <v>-7.9819040152687801E-2</v>
      </c>
      <c r="O139" s="48">
        <v>7.0348380349617406E-2</v>
      </c>
      <c r="P139" s="47">
        <v>-2.6764095441906498E-3</v>
      </c>
      <c r="Q139" s="47">
        <v>2.7159705745796299E-2</v>
      </c>
      <c r="R139" s="47"/>
      <c r="S139" s="52">
        <f t="shared" si="30"/>
        <v>44.430989147130362</v>
      </c>
    </row>
    <row r="140" spans="10:19" x14ac:dyDescent="0.3">
      <c r="J140" s="50"/>
      <c r="K140" s="47"/>
      <c r="L140" s="53"/>
      <c r="M140" s="46">
        <f>SQRT(M137*M137+M138*M138+M139*M139)</f>
        <v>4.9690856470966042E-2</v>
      </c>
      <c r="N140" s="47"/>
      <c r="O140" s="47"/>
      <c r="P140" s="47"/>
      <c r="Q140" s="47"/>
      <c r="R140" s="47"/>
      <c r="S140" s="52">
        <f t="shared" si="30"/>
        <v>41.299264070867117</v>
      </c>
    </row>
    <row r="141" spans="10:19" x14ac:dyDescent="0.3">
      <c r="J141" s="50"/>
      <c r="K141" s="47"/>
      <c r="L141" s="53" t="s">
        <v>32</v>
      </c>
      <c r="M141" s="53"/>
      <c r="N141" s="53"/>
      <c r="O141" s="53"/>
      <c r="P141" s="53"/>
      <c r="Q141" s="53"/>
      <c r="R141" s="47"/>
      <c r="S141" s="54" t="s">
        <v>1</v>
      </c>
    </row>
    <row r="142" spans="10:19" x14ac:dyDescent="0.3">
      <c r="J142" s="50"/>
      <c r="K142" s="47"/>
      <c r="L142" s="47" t="s">
        <v>35</v>
      </c>
      <c r="M142" s="47">
        <v>4.9056654042433603E-2</v>
      </c>
      <c r="N142" s="47">
        <v>-0.134177064280465</v>
      </c>
      <c r="O142" s="48">
        <v>0.12424749521649001</v>
      </c>
      <c r="P142" s="48">
        <v>1.1727229283260701E-3</v>
      </c>
      <c r="Q142" s="47">
        <v>4.9042634786197997E-2</v>
      </c>
      <c r="R142" s="47"/>
      <c r="S142" s="52">
        <f>-(M137-M142)/M142*100</f>
        <v>47.378180188794843</v>
      </c>
    </row>
    <row r="143" spans="10:19" x14ac:dyDescent="0.3">
      <c r="J143" s="50"/>
      <c r="K143" s="47"/>
      <c r="L143" s="47"/>
      <c r="M143" s="47">
        <v>4.9015669935976502E-2</v>
      </c>
      <c r="N143" s="47">
        <v>-0.124538131075061</v>
      </c>
      <c r="O143" s="48">
        <v>0.17403581945062599</v>
      </c>
      <c r="P143" s="47">
        <v>5.1553965330873404E-3</v>
      </c>
      <c r="Q143" s="47">
        <v>4.8743797409098399E-2</v>
      </c>
      <c r="R143" s="47"/>
      <c r="S143" s="52">
        <f t="shared" ref="S143:S145" si="31">-(M138-M143)/M143*100</f>
        <v>33.640401874427234</v>
      </c>
    </row>
    <row r="144" spans="10:19" x14ac:dyDescent="0.3">
      <c r="J144" s="50"/>
      <c r="K144" s="47"/>
      <c r="L144" s="47"/>
      <c r="M144" s="47">
        <v>4.93888727554622E-2</v>
      </c>
      <c r="N144" s="47">
        <v>-0.15160443641497701</v>
      </c>
      <c r="O144" s="48">
        <v>0.118251373165628</v>
      </c>
      <c r="P144" s="48">
        <v>-2.6830592559449898E-3</v>
      </c>
      <c r="Q144" s="47">
        <v>4.9315940070978302E-2</v>
      </c>
      <c r="R144" s="47"/>
      <c r="S144" s="52">
        <f t="shared" si="31"/>
        <v>44.742090955784562</v>
      </c>
    </row>
    <row r="145" spans="10:19" x14ac:dyDescent="0.3">
      <c r="J145" s="50"/>
      <c r="K145" s="47"/>
      <c r="L145" s="53"/>
      <c r="M145" s="46">
        <f>SQRT(M142*M142+M143*M143+M144*M144)</f>
        <v>8.5137253638855673E-2</v>
      </c>
      <c r="N145" s="47"/>
      <c r="O145" s="47"/>
      <c r="P145" s="47"/>
      <c r="Q145" s="47"/>
      <c r="R145" s="47"/>
      <c r="S145" s="52">
        <f t="shared" si="31"/>
        <v>41.634414610377213</v>
      </c>
    </row>
    <row r="146" spans="10:19" x14ac:dyDescent="0.3">
      <c r="J146" s="50"/>
      <c r="K146" s="47"/>
      <c r="L146" s="53" t="s">
        <v>30</v>
      </c>
      <c r="M146" s="47"/>
      <c r="N146" s="47"/>
      <c r="O146" s="47"/>
      <c r="P146" s="47"/>
      <c r="Q146" s="47"/>
      <c r="R146" s="47"/>
      <c r="S146" s="49"/>
    </row>
    <row r="147" spans="10:19" x14ac:dyDescent="0.3">
      <c r="J147" s="50"/>
      <c r="K147" s="47" t="s">
        <v>36</v>
      </c>
      <c r="L147" s="47"/>
      <c r="M147" s="47">
        <v>0.34471636045805698</v>
      </c>
      <c r="N147" s="47">
        <v>-0.76853535424643604</v>
      </c>
      <c r="O147" s="48">
        <v>1.0506593992408</v>
      </c>
      <c r="P147" s="47">
        <v>4.4639956760348203E-2</v>
      </c>
      <c r="Q147" s="47">
        <v>0.34181375546909099</v>
      </c>
      <c r="R147" s="47"/>
      <c r="S147" s="52"/>
    </row>
    <row r="148" spans="10:19" x14ac:dyDescent="0.3">
      <c r="J148" s="50"/>
      <c r="K148" s="47"/>
      <c r="L148" s="47"/>
      <c r="M148" s="47">
        <v>0.323760689285225</v>
      </c>
      <c r="N148" s="47">
        <v>-0.95236617890559305</v>
      </c>
      <c r="O148" s="48">
        <v>0.95656065258367196</v>
      </c>
      <c r="P148" s="47">
        <v>1.34493597458731E-2</v>
      </c>
      <c r="Q148" s="47">
        <v>0.323481218386586</v>
      </c>
      <c r="R148" s="47"/>
      <c r="S148" s="52"/>
    </row>
    <row r="149" spans="10:19" x14ac:dyDescent="0.3">
      <c r="J149" s="50"/>
      <c r="K149" s="47"/>
      <c r="L149" s="47"/>
      <c r="M149" s="47">
        <v>0.32128599041330702</v>
      </c>
      <c r="N149" s="47">
        <v>-0.80511747563337799</v>
      </c>
      <c r="O149" s="47">
        <v>0.82169122375109804</v>
      </c>
      <c r="P149" s="47">
        <v>-7.2645838255096899E-3</v>
      </c>
      <c r="Q149" s="47">
        <v>0.321203850315811</v>
      </c>
      <c r="R149" s="47"/>
      <c r="S149" s="52"/>
    </row>
    <row r="150" spans="10:19" x14ac:dyDescent="0.3">
      <c r="J150" s="50"/>
      <c r="K150" s="47"/>
      <c r="L150" s="46"/>
      <c r="M150" s="46">
        <f>SQRT(M147*M147+M148*M148+M149*M149)</f>
        <v>0.57172986692121719</v>
      </c>
      <c r="N150" s="47"/>
      <c r="O150" s="47"/>
      <c r="P150" s="47"/>
      <c r="Q150" s="47"/>
      <c r="R150" s="47"/>
      <c r="S150" s="52"/>
    </row>
    <row r="151" spans="10:19" x14ac:dyDescent="0.3">
      <c r="J151" s="50"/>
      <c r="K151" s="47"/>
      <c r="L151" s="53" t="s">
        <v>31</v>
      </c>
      <c r="M151" s="47"/>
      <c r="N151" s="47"/>
      <c r="O151" s="47"/>
      <c r="P151" s="47"/>
      <c r="Q151" s="47"/>
      <c r="R151" s="47"/>
      <c r="S151" s="52"/>
    </row>
    <row r="152" spans="10:19" x14ac:dyDescent="0.3">
      <c r="J152" s="50"/>
      <c r="K152" s="47" t="s">
        <v>37</v>
      </c>
      <c r="L152" s="47"/>
      <c r="M152" s="47">
        <v>0.12771977570156401</v>
      </c>
      <c r="N152" s="47">
        <v>-0.23378442397728999</v>
      </c>
      <c r="O152" s="47">
        <v>0.36399724240154202</v>
      </c>
      <c r="P152" s="47">
        <v>3.8174854725261803E-2</v>
      </c>
      <c r="Q152" s="47">
        <v>0.121881178087361</v>
      </c>
      <c r="R152" s="47"/>
      <c r="S152" s="52">
        <f>(M147-M152)/M147*100</f>
        <v>62.949314174746227</v>
      </c>
    </row>
    <row r="153" spans="10:19" x14ac:dyDescent="0.3">
      <c r="J153" s="50"/>
      <c r="K153" s="47"/>
      <c r="L153" s="47"/>
      <c r="M153" s="47">
        <v>0.132187399084572</v>
      </c>
      <c r="N153" s="47">
        <v>-0.438938817260832</v>
      </c>
      <c r="O153" s="47">
        <v>0.344674014169983</v>
      </c>
      <c r="P153" s="47">
        <v>3.8412517089183502E-3</v>
      </c>
      <c r="Q153" s="47">
        <v>0.13213157556788899</v>
      </c>
      <c r="R153" s="47"/>
      <c r="S153" s="52">
        <f t="shared" ref="S153:S155" si="32">(M148-M153)/M148*100</f>
        <v>59.171263387038863</v>
      </c>
    </row>
    <row r="154" spans="10:19" x14ac:dyDescent="0.3">
      <c r="J154" s="50"/>
      <c r="K154" s="47"/>
      <c r="L154" s="47"/>
      <c r="M154" s="47">
        <v>9.9566689419019E-2</v>
      </c>
      <c r="N154" s="47">
        <v>-0.207137558446646</v>
      </c>
      <c r="O154" s="47">
        <v>0.29779553173447998</v>
      </c>
      <c r="P154" s="47">
        <v>-6.0202486226133998E-3</v>
      </c>
      <c r="Q154" s="47">
        <v>9.9384517146210105E-2</v>
      </c>
      <c r="R154" s="47"/>
      <c r="S154" s="52">
        <f t="shared" si="32"/>
        <v>69.009949892015229</v>
      </c>
    </row>
    <row r="155" spans="10:19" ht="14.5" thickBot="1" x14ac:dyDescent="0.35">
      <c r="J155" s="55"/>
      <c r="K155" s="56"/>
      <c r="L155" s="56"/>
      <c r="M155" s="57">
        <f>SQRT(M152*M152+M153*M153+M154*M154)</f>
        <v>0.20904395524354469</v>
      </c>
      <c r="N155" s="56"/>
      <c r="O155" s="56"/>
      <c r="P155" s="56"/>
      <c r="Q155" s="56"/>
      <c r="R155" s="56"/>
      <c r="S155" s="58">
        <f t="shared" si="32"/>
        <v>63.436586517816053</v>
      </c>
    </row>
    <row r="156" spans="10:19" ht="14.5" thickBot="1" x14ac:dyDescent="0.35"/>
    <row r="157" spans="10:19" x14ac:dyDescent="0.3">
      <c r="J157" s="40" t="s">
        <v>22</v>
      </c>
      <c r="K157" s="43">
        <v>1000</v>
      </c>
      <c r="L157" s="42" t="s">
        <v>28</v>
      </c>
      <c r="M157" s="42" t="s">
        <v>9</v>
      </c>
      <c r="N157" s="42" t="s">
        <v>13</v>
      </c>
      <c r="O157" s="42" t="s">
        <v>12</v>
      </c>
      <c r="P157" s="42" t="s">
        <v>11</v>
      </c>
      <c r="Q157" s="42" t="s">
        <v>10</v>
      </c>
      <c r="R157" s="43"/>
      <c r="S157" s="44"/>
    </row>
    <row r="158" spans="10:19" x14ac:dyDescent="0.3">
      <c r="J158" s="45" t="s">
        <v>8</v>
      </c>
      <c r="K158" s="46">
        <v>50</v>
      </c>
      <c r="L158" s="47" t="s">
        <v>33</v>
      </c>
      <c r="M158" s="47">
        <v>4.9328081908555303E-2</v>
      </c>
      <c r="N158" s="47">
        <v>-0.13292042455606301</v>
      </c>
      <c r="O158" s="48">
        <v>0.123155088941116</v>
      </c>
      <c r="P158" s="48">
        <v>2.6283036565177501E-3</v>
      </c>
      <c r="Q158" s="47">
        <v>4.9258011375473497E-2</v>
      </c>
      <c r="R158" s="47"/>
      <c r="S158" s="49"/>
    </row>
    <row r="159" spans="10:19" x14ac:dyDescent="0.3">
      <c r="J159" s="45" t="s">
        <v>6</v>
      </c>
      <c r="K159" s="46">
        <v>1E-3</v>
      </c>
      <c r="L159" s="47"/>
      <c r="M159" s="47">
        <v>4.8995425250630199E-2</v>
      </c>
      <c r="N159" s="47">
        <v>-0.123531960252951</v>
      </c>
      <c r="O159" s="47">
        <v>0.17138451699701501</v>
      </c>
      <c r="P159" s="47">
        <v>7.5618949396328598E-3</v>
      </c>
      <c r="Q159" s="47">
        <v>4.8408361265509202E-2</v>
      </c>
      <c r="R159" s="47"/>
      <c r="S159" s="49"/>
    </row>
    <row r="160" spans="10:19" x14ac:dyDescent="0.3">
      <c r="J160" s="45" t="s">
        <v>7</v>
      </c>
      <c r="K160" s="46">
        <v>0.05</v>
      </c>
      <c r="L160" s="47"/>
      <c r="M160" s="47">
        <v>4.9147810637043897E-2</v>
      </c>
      <c r="N160" s="47">
        <v>-0.149299279157521</v>
      </c>
      <c r="O160" s="47">
        <v>0.117354619339017</v>
      </c>
      <c r="P160" s="48">
        <v>-1.26286404057149E-3</v>
      </c>
      <c r="Q160" s="47">
        <v>4.9131583170398202E-2</v>
      </c>
      <c r="R160" s="47"/>
      <c r="S160" s="49"/>
    </row>
    <row r="161" spans="10:19" ht="14.5" x14ac:dyDescent="0.3">
      <c r="J161" s="50"/>
      <c r="K161" s="47"/>
      <c r="L161" s="46"/>
      <c r="M161" s="46">
        <f>SQRT(M158*M158+M159*M159+M160*M160)</f>
        <v>8.5142930714663306E-2</v>
      </c>
      <c r="N161" s="46"/>
      <c r="O161" s="46"/>
      <c r="P161" s="47"/>
      <c r="Q161" s="47"/>
      <c r="R161" s="47"/>
      <c r="S161" s="123" t="s">
        <v>20</v>
      </c>
    </row>
    <row r="162" spans="10:19" x14ac:dyDescent="0.3">
      <c r="J162" s="50"/>
      <c r="K162" s="47"/>
      <c r="L162" s="53" t="s">
        <v>29</v>
      </c>
      <c r="M162" s="53"/>
      <c r="N162" s="53"/>
      <c r="O162" s="53"/>
      <c r="P162" s="53"/>
      <c r="Q162" s="53"/>
      <c r="R162" s="47"/>
      <c r="S162" s="54" t="s">
        <v>1</v>
      </c>
    </row>
    <row r="163" spans="10:19" x14ac:dyDescent="0.3">
      <c r="J163" s="50"/>
      <c r="K163" s="47"/>
      <c r="L163" s="47" t="s">
        <v>34</v>
      </c>
      <c r="M163" s="47">
        <v>2.0155807088747101E-2</v>
      </c>
      <c r="N163" s="47">
        <v>-4.2884805828720902E-2</v>
      </c>
      <c r="O163" s="48">
        <v>4.1714132219111702E-2</v>
      </c>
      <c r="P163" s="48">
        <v>4.8540880572322696E-3</v>
      </c>
      <c r="Q163" s="47">
        <v>1.9562576224296802E-2</v>
      </c>
      <c r="R163" s="47"/>
      <c r="S163" s="52">
        <f>(M158-M163)/M158*100</f>
        <v>59.139284746339705</v>
      </c>
    </row>
    <row r="164" spans="10:19" x14ac:dyDescent="0.3">
      <c r="J164" s="50"/>
      <c r="K164" s="47"/>
      <c r="L164" s="47"/>
      <c r="M164" s="47">
        <v>2.46732017422952E-2</v>
      </c>
      <c r="N164" s="47">
        <v>-4.7510608670179401E-2</v>
      </c>
      <c r="O164" s="48">
        <v>5.2995338156049301E-2</v>
      </c>
      <c r="P164" s="47">
        <v>6.7792122354676998E-3</v>
      </c>
      <c r="Q164" s="47">
        <v>2.3723599340793201E-2</v>
      </c>
      <c r="R164" s="47"/>
      <c r="S164" s="52">
        <f t="shared" ref="S164:S166" si="33">(M159-M164)/M159*100</f>
        <v>49.64182550496826</v>
      </c>
    </row>
    <row r="165" spans="10:19" x14ac:dyDescent="0.3">
      <c r="J165" s="50"/>
      <c r="K165" s="47"/>
      <c r="L165" s="47"/>
      <c r="M165" s="47">
        <v>2.5389727268366299E-2</v>
      </c>
      <c r="N165" s="47">
        <v>-5.4849926193351703E-2</v>
      </c>
      <c r="O165" s="48">
        <v>7.2274213130005593E-2</v>
      </c>
      <c r="P165" s="47">
        <v>-6.7315959502680896E-4</v>
      </c>
      <c r="Q165" s="47">
        <v>2.53808019361416E-2</v>
      </c>
      <c r="R165" s="47"/>
      <c r="S165" s="52">
        <f t="shared" si="33"/>
        <v>48.340064513007128</v>
      </c>
    </row>
    <row r="166" spans="10:19" x14ac:dyDescent="0.3">
      <c r="J166" s="50"/>
      <c r="K166" s="47"/>
      <c r="L166" s="53"/>
      <c r="M166" s="46">
        <f>SQRT(M163*M163+M164*M164+M165*M165)</f>
        <v>4.073894567090329E-2</v>
      </c>
      <c r="N166" s="47"/>
      <c r="O166" s="47"/>
      <c r="P166" s="47"/>
      <c r="Q166" s="47"/>
      <c r="R166" s="47"/>
      <c r="S166" s="52">
        <f t="shared" si="33"/>
        <v>52.152286362528002</v>
      </c>
    </row>
    <row r="167" spans="10:19" x14ac:dyDescent="0.3">
      <c r="J167" s="50"/>
      <c r="K167" s="47"/>
      <c r="L167" s="53" t="s">
        <v>32</v>
      </c>
      <c r="M167" s="53"/>
      <c r="N167" s="53"/>
      <c r="O167" s="53"/>
      <c r="P167" s="53"/>
      <c r="Q167" s="53"/>
      <c r="R167" s="47"/>
      <c r="S167" s="54" t="s">
        <v>1</v>
      </c>
    </row>
    <row r="168" spans="10:19" x14ac:dyDescent="0.3">
      <c r="J168" s="50"/>
      <c r="K168" s="47"/>
      <c r="L168" s="47" t="s">
        <v>35</v>
      </c>
      <c r="M168" s="47">
        <v>4.9588177578361203E-2</v>
      </c>
      <c r="N168" s="47">
        <v>-0.134177064280465</v>
      </c>
      <c r="O168" s="48">
        <v>0.12424749521649001</v>
      </c>
      <c r="P168" s="48">
        <v>2.6598783717356402E-3</v>
      </c>
      <c r="Q168" s="47">
        <v>4.9516789098149903E-2</v>
      </c>
      <c r="R168" s="47"/>
      <c r="S168" s="52">
        <f>-(M163-M168)/M168*100</f>
        <v>59.35360387685936</v>
      </c>
    </row>
    <row r="169" spans="10:19" x14ac:dyDescent="0.3">
      <c r="J169" s="50"/>
      <c r="K169" s="47"/>
      <c r="L169" s="47"/>
      <c r="M169" s="47">
        <v>4.9320408756983999E-2</v>
      </c>
      <c r="N169" s="47">
        <v>-0.124538131075061</v>
      </c>
      <c r="O169" s="48">
        <v>0.17403581945062599</v>
      </c>
      <c r="P169" s="47">
        <v>7.6309579467001998E-3</v>
      </c>
      <c r="Q169" s="47">
        <v>4.8726493828015999E-2</v>
      </c>
      <c r="R169" s="47"/>
      <c r="S169" s="52">
        <f t="shared" ref="S169:S171" si="34">-(M164-M169)/M169*100</f>
        <v>49.973647088232291</v>
      </c>
    </row>
    <row r="170" spans="10:19" x14ac:dyDescent="0.3">
      <c r="J170" s="50"/>
      <c r="K170" s="47"/>
      <c r="L170" s="47"/>
      <c r="M170" s="47">
        <v>4.9425628674960802E-2</v>
      </c>
      <c r="N170" s="47">
        <v>-0.15160443641497701</v>
      </c>
      <c r="O170" s="48">
        <v>0.118251373165628</v>
      </c>
      <c r="P170" s="48">
        <v>-1.28047981806074E-3</v>
      </c>
      <c r="Q170" s="47">
        <v>4.9409039065242397E-2</v>
      </c>
      <c r="R170" s="47"/>
      <c r="S170" s="52">
        <f t="shared" si="34"/>
        <v>48.630441434872786</v>
      </c>
    </row>
    <row r="171" spans="10:19" x14ac:dyDescent="0.3">
      <c r="J171" s="50"/>
      <c r="K171" s="47"/>
      <c r="L171" s="53"/>
      <c r="M171" s="46">
        <f>SQRT(M168*M168+M169*M169+M170*M170)</f>
        <v>8.5641011468887834E-2</v>
      </c>
      <c r="N171" s="47"/>
      <c r="O171" s="47"/>
      <c r="P171" s="47"/>
      <c r="Q171" s="47"/>
      <c r="R171" s="47"/>
      <c r="S171" s="52">
        <f t="shared" si="34"/>
        <v>52.430564548267654</v>
      </c>
    </row>
    <row r="172" spans="10:19" x14ac:dyDescent="0.3">
      <c r="J172" s="50"/>
      <c r="K172" s="47"/>
      <c r="L172" s="53" t="s">
        <v>30</v>
      </c>
      <c r="M172" s="47"/>
      <c r="N172" s="47"/>
      <c r="O172" s="47"/>
      <c r="P172" s="47"/>
      <c r="Q172" s="47"/>
      <c r="R172" s="47"/>
      <c r="S172" s="49"/>
    </row>
    <row r="173" spans="10:19" x14ac:dyDescent="0.3">
      <c r="J173" s="50"/>
      <c r="K173" s="47" t="s">
        <v>36</v>
      </c>
      <c r="L173" s="47"/>
      <c r="M173" s="47">
        <v>0.192956655205238</v>
      </c>
      <c r="N173" s="47">
        <v>-0.45345330436004999</v>
      </c>
      <c r="O173" s="48">
        <v>0.48275226726849901</v>
      </c>
      <c r="P173" s="47">
        <v>5.6676686268413802E-2</v>
      </c>
      <c r="Q173" s="47">
        <v>0.18444517890588699</v>
      </c>
      <c r="R173" s="47"/>
      <c r="S173" s="52"/>
    </row>
    <row r="174" spans="10:19" x14ac:dyDescent="0.3">
      <c r="J174" s="50"/>
      <c r="K174" s="47"/>
      <c r="L174" s="47"/>
      <c r="M174" s="47">
        <v>0.17132639804315999</v>
      </c>
      <c r="N174" s="47">
        <v>-0.59552247001687397</v>
      </c>
      <c r="O174" s="48">
        <v>0.42338364644241899</v>
      </c>
      <c r="P174" s="47">
        <v>1.5854764239818998E-2</v>
      </c>
      <c r="Q174" s="47">
        <v>0.17059121055125701</v>
      </c>
      <c r="R174" s="47"/>
      <c r="S174" s="52"/>
    </row>
    <row r="175" spans="10:19" x14ac:dyDescent="0.3">
      <c r="J175" s="50"/>
      <c r="K175" s="47"/>
      <c r="L175" s="47"/>
      <c r="M175" s="47">
        <v>0.17287190276336001</v>
      </c>
      <c r="N175" s="47">
        <v>-0.41178364824802</v>
      </c>
      <c r="O175" s="47">
        <v>0.42279615302079199</v>
      </c>
      <c r="P175" s="47">
        <v>3.6091008422025599E-3</v>
      </c>
      <c r="Q175" s="47">
        <v>0.172834224493112</v>
      </c>
      <c r="R175" s="47"/>
      <c r="S175" s="52"/>
    </row>
    <row r="176" spans="10:19" x14ac:dyDescent="0.3">
      <c r="J176" s="50"/>
      <c r="K176" s="47"/>
      <c r="L176" s="46"/>
      <c r="M176" s="46">
        <f>SQRT(M173*M173+M174*M174+M175*M175)</f>
        <v>0.31059571828900184</v>
      </c>
      <c r="N176" s="47"/>
      <c r="O176" s="47"/>
      <c r="P176" s="47"/>
      <c r="Q176" s="47"/>
      <c r="R176" s="47"/>
      <c r="S176" s="52"/>
    </row>
    <row r="177" spans="10:19" x14ac:dyDescent="0.3">
      <c r="J177" s="50"/>
      <c r="K177" s="47"/>
      <c r="L177" s="53" t="s">
        <v>31</v>
      </c>
      <c r="M177" s="47"/>
      <c r="N177" s="47"/>
      <c r="O177" s="47"/>
      <c r="P177" s="47"/>
      <c r="Q177" s="47"/>
      <c r="R177" s="47"/>
      <c r="S177" s="52"/>
    </row>
    <row r="178" spans="10:19" x14ac:dyDescent="0.3">
      <c r="J178" s="50"/>
      <c r="K178" s="47" t="s">
        <v>37</v>
      </c>
      <c r="L178" s="47"/>
      <c r="M178" s="47">
        <v>8.2610575722651097E-2</v>
      </c>
      <c r="N178" s="47">
        <v>-7.1787310669269799E-2</v>
      </c>
      <c r="O178" s="47">
        <v>0.18120418583695</v>
      </c>
      <c r="P178" s="47">
        <v>5.3518161747715301E-2</v>
      </c>
      <c r="Q178" s="47">
        <v>6.2931022432288999E-2</v>
      </c>
      <c r="R178" s="47"/>
      <c r="S178" s="52">
        <f>(M173-M178)/M173*100</f>
        <v>57.18697775167044</v>
      </c>
    </row>
    <row r="179" spans="10:19" x14ac:dyDescent="0.3">
      <c r="J179" s="50"/>
      <c r="K179" s="47"/>
      <c r="L179" s="47"/>
      <c r="M179" s="47">
        <v>5.82900674766402E-2</v>
      </c>
      <c r="N179" s="47">
        <v>-0.100885201865424</v>
      </c>
      <c r="O179" s="47">
        <v>0.136199122761862</v>
      </c>
      <c r="P179" s="47">
        <v>1.63835879156317E-2</v>
      </c>
      <c r="Q179" s="47">
        <v>5.5940236086756398E-2</v>
      </c>
      <c r="R179" s="47"/>
      <c r="S179" s="52">
        <f t="shared" ref="S179:S181" si="35">(M174-M179)/M174*100</f>
        <v>65.977182651119563</v>
      </c>
    </row>
    <row r="180" spans="10:19" x14ac:dyDescent="0.3">
      <c r="J180" s="50"/>
      <c r="K180" s="47"/>
      <c r="L180" s="47"/>
      <c r="M180" s="47">
        <v>6.6152628253320203E-2</v>
      </c>
      <c r="N180" s="47">
        <v>-0.142473736786767</v>
      </c>
      <c r="O180" s="47">
        <v>0.117351027250733</v>
      </c>
      <c r="P180" s="47">
        <v>1.04234475570905E-4</v>
      </c>
      <c r="Q180" s="47">
        <v>6.61525461338872E-2</v>
      </c>
      <c r="R180" s="47"/>
      <c r="S180" s="52">
        <f t="shared" si="35"/>
        <v>61.733152006850489</v>
      </c>
    </row>
    <row r="181" spans="10:19" ht="14.5" thickBot="1" x14ac:dyDescent="0.35">
      <c r="J181" s="55"/>
      <c r="K181" s="56"/>
      <c r="L181" s="56"/>
      <c r="M181" s="57">
        <f>SQRT(M178*M178+M179*M179+M180*M180)</f>
        <v>0.12082387765868599</v>
      </c>
      <c r="N181" s="56"/>
      <c r="O181" s="56"/>
      <c r="P181" s="56"/>
      <c r="Q181" s="56"/>
      <c r="R181" s="56"/>
      <c r="S181" s="58">
        <f t="shared" si="35"/>
        <v>61.099309956918887</v>
      </c>
    </row>
    <row r="182" spans="10:19" ht="14.5" thickBot="1" x14ac:dyDescent="0.35"/>
    <row r="183" spans="10:19" x14ac:dyDescent="0.3">
      <c r="J183" s="40" t="s">
        <v>22</v>
      </c>
      <c r="K183" s="43">
        <v>1000</v>
      </c>
      <c r="L183" s="42" t="s">
        <v>28</v>
      </c>
      <c r="M183" s="42" t="s">
        <v>9</v>
      </c>
      <c r="N183" s="42" t="s">
        <v>13</v>
      </c>
      <c r="O183" s="42" t="s">
        <v>12</v>
      </c>
      <c r="P183" s="42" t="s">
        <v>11</v>
      </c>
      <c r="Q183" s="42" t="s">
        <v>10</v>
      </c>
      <c r="R183" s="43"/>
      <c r="S183" s="44"/>
    </row>
    <row r="184" spans="10:19" x14ac:dyDescent="0.3">
      <c r="J184" s="45" t="s">
        <v>8</v>
      </c>
      <c r="K184" s="46">
        <v>7</v>
      </c>
      <c r="L184" s="47" t="s">
        <v>33</v>
      </c>
      <c r="M184" s="47"/>
      <c r="N184" s="47"/>
      <c r="O184" s="48"/>
      <c r="P184" s="48"/>
      <c r="Q184" s="47"/>
      <c r="R184" s="47"/>
      <c r="S184" s="49"/>
    </row>
    <row r="185" spans="10:19" x14ac:dyDescent="0.3">
      <c r="J185" s="45" t="s">
        <v>6</v>
      </c>
      <c r="K185" s="46">
        <v>1E-3</v>
      </c>
      <c r="L185" s="47"/>
      <c r="M185" s="47"/>
      <c r="N185" s="47"/>
      <c r="O185" s="47"/>
      <c r="P185" s="47"/>
      <c r="Q185" s="47"/>
      <c r="R185" s="47"/>
      <c r="S185" s="49"/>
    </row>
    <row r="186" spans="10:19" x14ac:dyDescent="0.3">
      <c r="J186" s="45" t="s">
        <v>7</v>
      </c>
      <c r="K186" s="46">
        <v>0.05</v>
      </c>
      <c r="L186" s="47"/>
      <c r="M186" s="47"/>
      <c r="N186" s="47"/>
      <c r="O186" s="47"/>
      <c r="P186" s="48"/>
      <c r="Q186" s="47"/>
      <c r="R186" s="47"/>
      <c r="S186" s="49"/>
    </row>
    <row r="187" spans="10:19" ht="14.5" x14ac:dyDescent="0.3">
      <c r="J187" s="50"/>
      <c r="K187" s="47"/>
      <c r="L187" s="46"/>
      <c r="M187" s="46">
        <f>SQRT(M184*M184+M185*M185+M186*M186)</f>
        <v>0</v>
      </c>
      <c r="N187" s="46"/>
      <c r="O187" s="46"/>
      <c r="P187" s="47"/>
      <c r="Q187" s="47"/>
      <c r="R187" s="47"/>
      <c r="S187" s="123" t="s">
        <v>20</v>
      </c>
    </row>
    <row r="188" spans="10:19" x14ac:dyDescent="0.3">
      <c r="J188" s="50"/>
      <c r="K188" s="47"/>
      <c r="L188" s="53" t="s">
        <v>29</v>
      </c>
      <c r="M188" s="53"/>
      <c r="N188" s="53"/>
      <c r="O188" s="53"/>
      <c r="P188" s="53"/>
      <c r="Q188" s="53"/>
      <c r="R188" s="47"/>
      <c r="S188" s="54" t="s">
        <v>1</v>
      </c>
    </row>
    <row r="189" spans="10:19" x14ac:dyDescent="0.3">
      <c r="J189" s="50"/>
      <c r="K189" s="47"/>
      <c r="L189" s="47" t="s">
        <v>34</v>
      </c>
      <c r="M189" s="47"/>
      <c r="N189" s="47"/>
      <c r="O189" s="48"/>
      <c r="P189" s="48"/>
      <c r="Q189" s="47"/>
      <c r="R189" s="47"/>
      <c r="S189" s="52" t="e">
        <f>(M184-M189)/M184*100</f>
        <v>#DIV/0!</v>
      </c>
    </row>
    <row r="190" spans="10:19" x14ac:dyDescent="0.3">
      <c r="J190" s="50"/>
      <c r="K190" s="47"/>
      <c r="L190" s="47"/>
      <c r="M190" s="47"/>
      <c r="N190" s="47"/>
      <c r="O190" s="48"/>
      <c r="P190" s="47"/>
      <c r="Q190" s="47"/>
      <c r="R190" s="47"/>
      <c r="S190" s="52" t="e">
        <f t="shared" ref="S190:S192" si="36">(M185-M190)/M185*100</f>
        <v>#DIV/0!</v>
      </c>
    </row>
    <row r="191" spans="10:19" x14ac:dyDescent="0.3">
      <c r="J191" s="50"/>
      <c r="K191" s="47"/>
      <c r="L191" s="47"/>
      <c r="M191" s="47"/>
      <c r="N191" s="47"/>
      <c r="O191" s="48"/>
      <c r="P191" s="47"/>
      <c r="Q191" s="47"/>
      <c r="R191" s="47"/>
      <c r="S191" s="52" t="e">
        <f t="shared" si="36"/>
        <v>#DIV/0!</v>
      </c>
    </row>
    <row r="192" spans="10:19" x14ac:dyDescent="0.3">
      <c r="J192" s="50"/>
      <c r="K192" s="47"/>
      <c r="L192" s="53"/>
      <c r="M192" s="46">
        <f>SQRT(M189*M189+M190*M190+M191*M191)</f>
        <v>0</v>
      </c>
      <c r="N192" s="47"/>
      <c r="O192" s="47"/>
      <c r="P192" s="47"/>
      <c r="Q192" s="47"/>
      <c r="R192" s="47"/>
      <c r="S192" s="52" t="e">
        <f t="shared" si="36"/>
        <v>#DIV/0!</v>
      </c>
    </row>
    <row r="193" spans="10:19" x14ac:dyDescent="0.3">
      <c r="J193" s="50"/>
      <c r="K193" s="47"/>
      <c r="L193" s="53" t="s">
        <v>32</v>
      </c>
      <c r="M193" s="53"/>
      <c r="N193" s="53"/>
      <c r="O193" s="53"/>
      <c r="P193" s="53"/>
      <c r="Q193" s="53"/>
      <c r="R193" s="47"/>
      <c r="S193" s="54" t="s">
        <v>1</v>
      </c>
    </row>
    <row r="194" spans="10:19" x14ac:dyDescent="0.3">
      <c r="J194" s="50"/>
      <c r="K194" s="47"/>
      <c r="L194" s="47" t="s">
        <v>35</v>
      </c>
      <c r="M194" s="47"/>
      <c r="N194" s="47"/>
      <c r="O194" s="48"/>
      <c r="P194" s="48"/>
      <c r="Q194" s="47"/>
      <c r="R194" s="47"/>
      <c r="S194" s="52" t="e">
        <f>-(M189-M194)/M194*100</f>
        <v>#DIV/0!</v>
      </c>
    </row>
    <row r="195" spans="10:19" x14ac:dyDescent="0.3">
      <c r="J195" s="50"/>
      <c r="K195" s="47"/>
      <c r="L195" s="47"/>
      <c r="M195" s="47"/>
      <c r="N195" s="47"/>
      <c r="O195" s="48"/>
      <c r="P195" s="47"/>
      <c r="Q195" s="47"/>
      <c r="R195" s="47"/>
      <c r="S195" s="52" t="e">
        <f t="shared" ref="S195:S197" si="37">-(M190-M195)/M195*100</f>
        <v>#DIV/0!</v>
      </c>
    </row>
    <row r="196" spans="10:19" x14ac:dyDescent="0.3">
      <c r="J196" s="50"/>
      <c r="K196" s="47"/>
      <c r="L196" s="47"/>
      <c r="M196" s="47"/>
      <c r="N196" s="47"/>
      <c r="O196" s="48"/>
      <c r="P196" s="48"/>
      <c r="Q196" s="47"/>
      <c r="R196" s="47"/>
      <c r="S196" s="52" t="e">
        <f t="shared" si="37"/>
        <v>#DIV/0!</v>
      </c>
    </row>
    <row r="197" spans="10:19" x14ac:dyDescent="0.3">
      <c r="J197" s="50"/>
      <c r="K197" s="47"/>
      <c r="L197" s="53"/>
      <c r="M197" s="46">
        <f>SQRT(M194*M194+M195*M195+M196*M196)</f>
        <v>0</v>
      </c>
      <c r="N197" s="47"/>
      <c r="O197" s="47"/>
      <c r="P197" s="47"/>
      <c r="Q197" s="47"/>
      <c r="R197" s="47"/>
      <c r="S197" s="52" t="e">
        <f t="shared" si="37"/>
        <v>#DIV/0!</v>
      </c>
    </row>
    <row r="198" spans="10:19" x14ac:dyDescent="0.3">
      <c r="J198" s="50"/>
      <c r="K198" s="47"/>
      <c r="L198" s="53" t="s">
        <v>30</v>
      </c>
      <c r="M198" s="47"/>
      <c r="N198" s="47"/>
      <c r="O198" s="47"/>
      <c r="P198" s="47"/>
      <c r="Q198" s="47"/>
      <c r="R198" s="47"/>
      <c r="S198" s="49"/>
    </row>
    <row r="199" spans="10:19" x14ac:dyDescent="0.3">
      <c r="J199" s="50"/>
      <c r="K199" s="47" t="s">
        <v>36</v>
      </c>
      <c r="L199" s="47"/>
      <c r="M199" s="47"/>
      <c r="N199" s="47"/>
      <c r="O199" s="48"/>
      <c r="P199" s="47"/>
      <c r="Q199" s="47"/>
      <c r="R199" s="47"/>
      <c r="S199" s="52"/>
    </row>
    <row r="200" spans="10:19" x14ac:dyDescent="0.3">
      <c r="J200" s="50"/>
      <c r="K200" s="47"/>
      <c r="L200" s="47"/>
      <c r="M200" s="47"/>
      <c r="N200" s="47"/>
      <c r="O200" s="48"/>
      <c r="P200" s="47"/>
      <c r="Q200" s="47"/>
      <c r="R200" s="47"/>
      <c r="S200" s="52"/>
    </row>
    <row r="201" spans="10:19" x14ac:dyDescent="0.3">
      <c r="J201" s="50"/>
      <c r="K201" s="47"/>
      <c r="L201" s="47"/>
      <c r="M201" s="47"/>
      <c r="N201" s="47"/>
      <c r="O201" s="47"/>
      <c r="P201" s="47"/>
      <c r="Q201" s="47"/>
      <c r="R201" s="47"/>
      <c r="S201" s="52"/>
    </row>
    <row r="202" spans="10:19" x14ac:dyDescent="0.3">
      <c r="J202" s="50"/>
      <c r="K202" s="47"/>
      <c r="L202" s="46"/>
      <c r="M202" s="46">
        <f>SQRT(M199*M199+M200*M200+M201*M201)</f>
        <v>0</v>
      </c>
      <c r="N202" s="47"/>
      <c r="O202" s="47"/>
      <c r="P202" s="47"/>
      <c r="Q202" s="47"/>
      <c r="R202" s="47"/>
      <c r="S202" s="52"/>
    </row>
    <row r="203" spans="10:19" x14ac:dyDescent="0.3">
      <c r="J203" s="50"/>
      <c r="K203" s="47"/>
      <c r="L203" s="53" t="s">
        <v>31</v>
      </c>
      <c r="M203" s="47"/>
      <c r="N203" s="47"/>
      <c r="O203" s="47"/>
      <c r="P203" s="47"/>
      <c r="Q203" s="47"/>
      <c r="R203" s="47"/>
      <c r="S203" s="52"/>
    </row>
    <row r="204" spans="10:19" x14ac:dyDescent="0.3">
      <c r="J204" s="50"/>
      <c r="K204" s="47" t="s">
        <v>37</v>
      </c>
      <c r="L204" s="47"/>
      <c r="M204" s="47"/>
      <c r="N204" s="47"/>
      <c r="O204" s="47"/>
      <c r="P204" s="47"/>
      <c r="Q204" s="47"/>
      <c r="R204" s="47"/>
      <c r="S204" s="52" t="e">
        <f>(M199-M204)/M199*100</f>
        <v>#DIV/0!</v>
      </c>
    </row>
    <row r="205" spans="10:19" x14ac:dyDescent="0.3">
      <c r="J205" s="50"/>
      <c r="K205" s="47"/>
      <c r="L205" s="47"/>
      <c r="M205" s="47"/>
      <c r="N205" s="47"/>
      <c r="O205" s="47"/>
      <c r="P205" s="47"/>
      <c r="Q205" s="47"/>
      <c r="R205" s="47"/>
      <c r="S205" s="52" t="e">
        <f t="shared" ref="S205:S207" si="38">(M200-M205)/M200*100</f>
        <v>#DIV/0!</v>
      </c>
    </row>
    <row r="206" spans="10:19" x14ac:dyDescent="0.3">
      <c r="J206" s="50"/>
      <c r="K206" s="47"/>
      <c r="L206" s="47"/>
      <c r="M206" s="47"/>
      <c r="N206" s="47"/>
      <c r="O206" s="47"/>
      <c r="P206" s="47"/>
      <c r="Q206" s="47"/>
      <c r="R206" s="47"/>
      <c r="S206" s="52" t="e">
        <f t="shared" si="38"/>
        <v>#DIV/0!</v>
      </c>
    </row>
    <row r="207" spans="10:19" ht="14.5" thickBot="1" x14ac:dyDescent="0.35">
      <c r="J207" s="55"/>
      <c r="K207" s="56"/>
      <c r="L207" s="56"/>
      <c r="M207" s="57">
        <f>SQRT(M204*M204+M205*M205+M206*M206)</f>
        <v>0</v>
      </c>
      <c r="N207" s="56"/>
      <c r="O207" s="56"/>
      <c r="P207" s="56"/>
      <c r="Q207" s="56"/>
      <c r="R207" s="56"/>
      <c r="S207" s="58" t="e">
        <f t="shared" si="38"/>
        <v>#DIV/0!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1000</vt:lpstr>
      <vt:lpstr>qcase2</vt:lpstr>
      <vt:lpstr>qcase1</vt:lpstr>
      <vt:lpstr>qwcase1</vt:lpstr>
      <vt:lpstr>qwcase2</vt:lpstr>
      <vt:lpstr>qwcase2g</vt:lpstr>
      <vt:lpstr>qwcase1g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2021-03-11T08:20:36Z</dcterms:modified>
</cp:coreProperties>
</file>