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Sheet1" sheetId="1" r:id="rId1"/>
    <sheet name="正则化最终表格" sheetId="2" r:id="rId2"/>
    <sheet name="FIR最终表格" sheetId="3" r:id="rId3"/>
    <sheet name="Sheet4" sheetId="4" r:id="rId4"/>
    <sheet name="Sheet5" sheetId="5" r:id="rId5"/>
    <sheet name="0.01 0.01" sheetId="6" r:id="rId6"/>
    <sheet name="0.001 0.01" sheetId="7" r:id="rId7"/>
    <sheet name="0.0001  0.05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2" i="7" l="1"/>
  <c r="R51" i="7"/>
  <c r="R50" i="7"/>
  <c r="R49" i="7"/>
  <c r="L56" i="7"/>
  <c r="L52" i="7"/>
  <c r="R42" i="7"/>
  <c r="R41" i="7"/>
  <c r="R40" i="7"/>
  <c r="R39" i="7"/>
  <c r="L46" i="7"/>
  <c r="L42" i="7"/>
  <c r="X60" i="6"/>
  <c r="X61" i="6"/>
  <c r="X62" i="6"/>
  <c r="X59" i="6"/>
  <c r="W62" i="6"/>
  <c r="W61" i="6"/>
  <c r="W60" i="6"/>
  <c r="W59" i="6"/>
  <c r="Q74" i="6"/>
  <c r="R74" i="6"/>
  <c r="S74" i="6"/>
  <c r="T74" i="6"/>
  <c r="U74" i="6"/>
  <c r="Q75" i="6"/>
  <c r="R75" i="6"/>
  <c r="S75" i="6"/>
  <c r="T75" i="6"/>
  <c r="U75" i="6"/>
  <c r="R73" i="6"/>
  <c r="S73" i="6"/>
  <c r="T73" i="6"/>
  <c r="U73" i="6"/>
  <c r="Q73" i="6"/>
  <c r="I109" i="8"/>
  <c r="I108" i="8"/>
  <c r="I107" i="8"/>
  <c r="I106" i="8"/>
  <c r="C113" i="8"/>
  <c r="C109" i="8"/>
  <c r="J109" i="8"/>
  <c r="P118" i="8"/>
  <c r="P117" i="8"/>
  <c r="P116" i="8"/>
  <c r="P115" i="8"/>
  <c r="J122" i="8"/>
  <c r="J118" i="8"/>
  <c r="J113" i="8"/>
  <c r="P108" i="8"/>
  <c r="P107" i="8"/>
  <c r="P106" i="8"/>
  <c r="P100" i="8"/>
  <c r="P99" i="8"/>
  <c r="P98" i="8"/>
  <c r="P97" i="8"/>
  <c r="J104" i="8"/>
  <c r="J100" i="8"/>
  <c r="H89" i="8"/>
  <c r="H88" i="8"/>
  <c r="H87" i="8"/>
  <c r="B94" i="8"/>
  <c r="B90" i="8"/>
  <c r="P89" i="8"/>
  <c r="P88" i="8"/>
  <c r="P87" i="8"/>
  <c r="J94" i="8"/>
  <c r="J90" i="8"/>
  <c r="H70" i="8"/>
  <c r="H69" i="8"/>
  <c r="H68" i="8"/>
  <c r="H67" i="8"/>
  <c r="B74" i="8"/>
  <c r="B70" i="8"/>
  <c r="P80" i="8"/>
  <c r="P79" i="8"/>
  <c r="P78" i="8"/>
  <c r="J85" i="8"/>
  <c r="J81" i="8"/>
  <c r="B9" i="3"/>
  <c r="H5" i="3" s="1"/>
  <c r="B5" i="3"/>
  <c r="H4" i="3"/>
  <c r="H3" i="3"/>
  <c r="H2" i="3"/>
  <c r="P109" i="8" l="1"/>
  <c r="H90" i="8"/>
  <c r="P90" i="8"/>
  <c r="P81" i="8"/>
  <c r="P71" i="8"/>
  <c r="P70" i="8"/>
  <c r="P69" i="8"/>
  <c r="J76" i="8"/>
  <c r="J72" i="8"/>
  <c r="P63" i="8"/>
  <c r="P62" i="8"/>
  <c r="P61" i="8"/>
  <c r="P60" i="8"/>
  <c r="J67" i="8"/>
  <c r="J63" i="8"/>
  <c r="H61" i="8"/>
  <c r="B65" i="8"/>
  <c r="B61" i="8"/>
  <c r="P51" i="8"/>
  <c r="P50" i="8"/>
  <c r="P49" i="8"/>
  <c r="J56" i="8"/>
  <c r="J52" i="8"/>
  <c r="B56" i="8"/>
  <c r="B52" i="8"/>
  <c r="H51" i="8"/>
  <c r="H50" i="8"/>
  <c r="H49" i="8"/>
  <c r="H42" i="8"/>
  <c r="H41" i="8"/>
  <c r="H40" i="8"/>
  <c r="B47" i="8"/>
  <c r="B43" i="8"/>
  <c r="H34" i="8"/>
  <c r="H33" i="8"/>
  <c r="H32" i="8"/>
  <c r="H31" i="8"/>
  <c r="B38" i="8"/>
  <c r="B34" i="8"/>
  <c r="P40" i="8"/>
  <c r="P39" i="8"/>
  <c r="P38" i="8"/>
  <c r="J45" i="8"/>
  <c r="J41" i="8"/>
  <c r="P31" i="8"/>
  <c r="P30" i="8"/>
  <c r="P29" i="8"/>
  <c r="J36" i="8"/>
  <c r="J32" i="8"/>
  <c r="J27" i="8"/>
  <c r="P23" i="8" s="1"/>
  <c r="P22" i="8"/>
  <c r="P21" i="8"/>
  <c r="P20" i="8"/>
  <c r="J23" i="8"/>
  <c r="B27" i="8"/>
  <c r="B23" i="8"/>
  <c r="H22" i="8"/>
  <c r="H21" i="8"/>
  <c r="H20" i="8"/>
  <c r="N16" i="7"/>
  <c r="U23" i="7"/>
  <c r="U22" i="7"/>
  <c r="U21" i="7"/>
  <c r="U20" i="7"/>
  <c r="O27" i="7"/>
  <c r="O23" i="7"/>
  <c r="H14" i="8"/>
  <c r="H13" i="8"/>
  <c r="H12" i="8"/>
  <c r="H11" i="8"/>
  <c r="B18" i="8"/>
  <c r="B14" i="8"/>
  <c r="H5" i="8"/>
  <c r="H4" i="8"/>
  <c r="H3" i="8"/>
  <c r="H2" i="8"/>
  <c r="B9" i="8"/>
  <c r="B5" i="8"/>
  <c r="B27" i="7"/>
  <c r="U31" i="7"/>
  <c r="U30" i="7"/>
  <c r="U29" i="7"/>
  <c r="O32" i="7"/>
  <c r="O36" i="7"/>
  <c r="U5" i="7"/>
  <c r="U4" i="7"/>
  <c r="U3" i="7"/>
  <c r="U2" i="7"/>
  <c r="O9" i="7"/>
  <c r="O5" i="7"/>
  <c r="H81" i="6"/>
  <c r="H80" i="6"/>
  <c r="H79" i="6"/>
  <c r="B82" i="6"/>
  <c r="B86" i="6"/>
  <c r="H71" i="6"/>
  <c r="H70" i="6"/>
  <c r="H69" i="6"/>
  <c r="B76" i="6"/>
  <c r="B72" i="6"/>
  <c r="H61" i="6"/>
  <c r="H60" i="6"/>
  <c r="H59" i="6"/>
  <c r="B66" i="6"/>
  <c r="H62" i="6" s="1"/>
  <c r="B62" i="6"/>
  <c r="H95" i="7"/>
  <c r="H94" i="7"/>
  <c r="H93" i="7"/>
  <c r="H92" i="7"/>
  <c r="B99" i="7"/>
  <c r="B95" i="7"/>
  <c r="B90" i="7"/>
  <c r="B86" i="7"/>
  <c r="H85" i="7"/>
  <c r="H84" i="7"/>
  <c r="H83" i="7"/>
  <c r="H77" i="7"/>
  <c r="H76" i="7"/>
  <c r="H75" i="7"/>
  <c r="H74" i="7"/>
  <c r="B81" i="7"/>
  <c r="B77" i="7"/>
  <c r="H68" i="7"/>
  <c r="H67" i="7"/>
  <c r="H66" i="7"/>
  <c r="H65" i="7"/>
  <c r="B72" i="7"/>
  <c r="B68" i="7"/>
  <c r="H59" i="7"/>
  <c r="H58" i="7"/>
  <c r="H57" i="7"/>
  <c r="H56" i="7"/>
  <c r="B63" i="7"/>
  <c r="B59" i="7"/>
  <c r="H49" i="7"/>
  <c r="H48" i="7"/>
  <c r="H47" i="7"/>
  <c r="B50" i="7"/>
  <c r="B54" i="7"/>
  <c r="H50" i="7" s="1"/>
  <c r="B45" i="7"/>
  <c r="B41" i="7"/>
  <c r="H40" i="7"/>
  <c r="H39" i="7"/>
  <c r="H38" i="7"/>
  <c r="H32" i="7"/>
  <c r="H31" i="7"/>
  <c r="H30" i="7"/>
  <c r="H29" i="7"/>
  <c r="B36" i="7"/>
  <c r="B32" i="7"/>
  <c r="H22" i="7"/>
  <c r="H21" i="7"/>
  <c r="H20" i="7"/>
  <c r="B23" i="7"/>
  <c r="H23" i="7" s="1"/>
  <c r="H13" i="7"/>
  <c r="H12" i="7"/>
  <c r="H11" i="7"/>
  <c r="B18" i="7"/>
  <c r="B14" i="7"/>
  <c r="H5" i="7"/>
  <c r="B9" i="7"/>
  <c r="B5" i="7"/>
  <c r="H4" i="7"/>
  <c r="H3" i="7"/>
  <c r="H2" i="7"/>
  <c r="H53" i="6"/>
  <c r="H52" i="6"/>
  <c r="H51" i="6"/>
  <c r="H50" i="6"/>
  <c r="B53" i="6"/>
  <c r="B57" i="6"/>
  <c r="U34" i="6"/>
  <c r="U33" i="6"/>
  <c r="U32" i="6"/>
  <c r="U31" i="6"/>
  <c r="O38" i="6"/>
  <c r="O34" i="6"/>
  <c r="H44" i="6"/>
  <c r="H43" i="6"/>
  <c r="H42" i="6"/>
  <c r="H41" i="6"/>
  <c r="B48" i="6"/>
  <c r="B44" i="6"/>
  <c r="H34" i="6"/>
  <c r="B38" i="6"/>
  <c r="B34" i="6"/>
  <c r="H33" i="6"/>
  <c r="H32" i="6"/>
  <c r="H31" i="6"/>
  <c r="H25" i="6"/>
  <c r="H24" i="6"/>
  <c r="H23" i="6"/>
  <c r="H22" i="6"/>
  <c r="B25" i="6"/>
  <c r="B29" i="6"/>
  <c r="H15" i="6"/>
  <c r="B19" i="6"/>
  <c r="B15" i="6"/>
  <c r="H14" i="6"/>
  <c r="H13" i="6"/>
  <c r="H12" i="6"/>
  <c r="B9" i="6"/>
  <c r="H5" i="6" s="1"/>
  <c r="B5" i="6"/>
  <c r="H4" i="6"/>
  <c r="H3" i="6"/>
  <c r="H2" i="6"/>
  <c r="H33" i="5"/>
  <c r="H32" i="5"/>
  <c r="H31" i="5"/>
  <c r="H30" i="5"/>
  <c r="B37" i="5"/>
  <c r="B33" i="5"/>
  <c r="H24" i="5"/>
  <c r="B28" i="5"/>
  <c r="B24" i="5"/>
  <c r="H23" i="5"/>
  <c r="H22" i="5"/>
  <c r="H21" i="5"/>
  <c r="C28" i="5"/>
  <c r="C24" i="5"/>
  <c r="H14" i="5"/>
  <c r="H13" i="5"/>
  <c r="H12" i="5"/>
  <c r="H11" i="5"/>
  <c r="H3" i="5"/>
  <c r="H4" i="5"/>
  <c r="H2" i="5"/>
  <c r="C9" i="5"/>
  <c r="C5" i="5"/>
  <c r="T14" i="4"/>
  <c r="T13" i="4"/>
  <c r="T12" i="4"/>
  <c r="T11" i="4"/>
  <c r="N18" i="4"/>
  <c r="N14" i="4"/>
  <c r="T5" i="4"/>
  <c r="T4" i="4"/>
  <c r="T3" i="4"/>
  <c r="T2" i="4"/>
  <c r="N9" i="4"/>
  <c r="N5" i="4"/>
  <c r="K69" i="4"/>
  <c r="E73" i="4"/>
  <c r="E69" i="4"/>
  <c r="K68" i="4"/>
  <c r="K67" i="4"/>
  <c r="K66" i="4"/>
  <c r="K60" i="4"/>
  <c r="K59" i="4"/>
  <c r="K58" i="4"/>
  <c r="K57" i="4"/>
  <c r="E64" i="4"/>
  <c r="E60" i="4"/>
  <c r="K51" i="4"/>
  <c r="K50" i="4"/>
  <c r="K49" i="4"/>
  <c r="K48" i="4"/>
  <c r="E55" i="4"/>
  <c r="E51" i="4"/>
  <c r="K41" i="4"/>
  <c r="K40" i="4"/>
  <c r="K39" i="4"/>
  <c r="K38" i="4"/>
  <c r="E45" i="4"/>
  <c r="E41" i="4"/>
  <c r="K32" i="4"/>
  <c r="K31" i="4"/>
  <c r="K30" i="4"/>
  <c r="K29" i="4"/>
  <c r="E36" i="4"/>
  <c r="E32" i="4"/>
  <c r="K22" i="4"/>
  <c r="K21" i="4"/>
  <c r="K20" i="4"/>
  <c r="E27" i="4"/>
  <c r="E23" i="4"/>
  <c r="K13" i="4"/>
  <c r="K12" i="4"/>
  <c r="K11" i="4"/>
  <c r="E18" i="4"/>
  <c r="E14" i="4"/>
  <c r="K3" i="4"/>
  <c r="L3" i="4" s="1"/>
  <c r="K4" i="4"/>
  <c r="L4" i="4" s="1"/>
  <c r="K2" i="4"/>
  <c r="L2" i="4" s="1"/>
  <c r="E9" i="4"/>
  <c r="E5" i="4"/>
  <c r="K23" i="4" l="1"/>
  <c r="K14" i="4"/>
  <c r="K5" i="4"/>
  <c r="L5" i="4" s="1"/>
  <c r="P72" i="8"/>
  <c r="P52" i="8"/>
  <c r="H52" i="8"/>
  <c r="H43" i="8"/>
  <c r="P32" i="8"/>
  <c r="P41" i="8"/>
  <c r="H23" i="8"/>
  <c r="U32" i="7"/>
  <c r="H14" i="7"/>
  <c r="H72" i="6"/>
  <c r="H82" i="6"/>
  <c r="H86" i="7"/>
  <c r="H41" i="7"/>
  <c r="H23" i="3"/>
  <c r="H22" i="3"/>
  <c r="H21" i="3"/>
  <c r="B28" i="3"/>
  <c r="B24" i="3"/>
  <c r="B18" i="3"/>
  <c r="B14" i="3"/>
  <c r="H13" i="3"/>
  <c r="H12" i="3"/>
  <c r="H11" i="3"/>
  <c r="I21" i="2"/>
  <c r="I28" i="2"/>
  <c r="I24" i="2"/>
  <c r="C28" i="2"/>
  <c r="C24" i="2"/>
  <c r="I15" i="2"/>
  <c r="C19" i="2"/>
  <c r="C15" i="2"/>
  <c r="C10" i="2"/>
  <c r="C6" i="2"/>
  <c r="H24" i="3" l="1"/>
  <c r="H14" i="3"/>
  <c r="I6" i="2"/>
  <c r="I32" i="2" l="1"/>
  <c r="I31" i="2"/>
  <c r="I30" i="2"/>
  <c r="I23" i="2"/>
  <c r="I22" i="2"/>
  <c r="I49" i="2"/>
  <c r="I48" i="2"/>
  <c r="I47" i="2"/>
  <c r="I40" i="2"/>
  <c r="I39" i="2"/>
  <c r="I38" i="2"/>
  <c r="I14" i="2"/>
  <c r="I13" i="2"/>
  <c r="I12" i="2"/>
  <c r="I5" i="2"/>
  <c r="I4" i="2"/>
  <c r="I3" i="2"/>
  <c r="H46" i="1" l="1"/>
  <c r="H45" i="1"/>
  <c r="H44" i="1"/>
  <c r="H39" i="1"/>
  <c r="H40" i="1"/>
  <c r="H38" i="1"/>
  <c r="H31" i="1"/>
  <c r="H32" i="1"/>
  <c r="H30" i="1"/>
  <c r="H21" i="1"/>
  <c r="H23" i="1"/>
  <c r="H22" i="1"/>
  <c r="U13" i="1" l="1"/>
  <c r="U12" i="1"/>
  <c r="U11" i="1"/>
  <c r="O13" i="1"/>
  <c r="O12" i="1"/>
  <c r="O11" i="1"/>
  <c r="I12" i="1"/>
  <c r="I13" i="1"/>
  <c r="I11" i="1"/>
</calcChain>
</file>

<file path=xl/sharedStrings.xml><?xml version="1.0" encoding="utf-8"?>
<sst xmlns="http://schemas.openxmlformats.org/spreadsheetml/2006/main" count="179" uniqueCount="78">
  <si>
    <t>acc-y</t>
    <phoneticPr fontId="1" type="noConversion"/>
  </si>
  <si>
    <t>acc</t>
  </si>
  <si>
    <t>STD</t>
    <phoneticPr fontId="1" type="noConversion"/>
  </si>
  <si>
    <t>Meanz</t>
    <phoneticPr fontId="1" type="noConversion"/>
  </si>
  <si>
    <t>minz</t>
    <phoneticPr fontId="1" type="noConversion"/>
  </si>
  <si>
    <t>maxz</t>
    <phoneticPr fontId="1" type="noConversion"/>
  </si>
  <si>
    <t>rmse</t>
    <phoneticPr fontId="1" type="noConversion"/>
  </si>
  <si>
    <t>theta1=0.0001;   theta2=0.1;</t>
  </si>
  <si>
    <t>acc</t>
    <phoneticPr fontId="1" type="noConversion"/>
  </si>
  <si>
    <t>accy</t>
    <phoneticPr fontId="1" type="noConversion"/>
  </si>
  <si>
    <t>theta1=0.01;   theta2=0.01;</t>
  </si>
  <si>
    <t>main1</t>
    <phoneticPr fontId="1" type="noConversion"/>
  </si>
  <si>
    <t>计算所得原始 乘性误差</t>
    <phoneticPr fontId="1" type="noConversion"/>
  </si>
  <si>
    <t>仿真原始乘性误差</t>
    <phoneticPr fontId="1" type="noConversion"/>
  </si>
  <si>
    <t>main2</t>
    <phoneticPr fontId="1" type="noConversion"/>
  </si>
  <si>
    <t>theta1=0.001;   theta2=0.01;</t>
  </si>
  <si>
    <t>randn</t>
    <phoneticPr fontId="1" type="noConversion"/>
  </si>
  <si>
    <t>randn</t>
    <phoneticPr fontId="1" type="noConversion"/>
  </si>
  <si>
    <t>theta1=0.01;   theta2=0.001;</t>
  </si>
  <si>
    <t>main</t>
    <phoneticPr fontId="1" type="noConversion"/>
  </si>
  <si>
    <t>v</t>
    <phoneticPr fontId="1" type="noConversion"/>
  </si>
  <si>
    <t>acc</t>
    <phoneticPr fontId="1" type="noConversion"/>
  </si>
  <si>
    <t>acc-y</t>
    <phoneticPr fontId="1" type="noConversion"/>
  </si>
  <si>
    <t>原始</t>
    <phoneticPr fontId="1" type="noConversion"/>
  </si>
  <si>
    <t>重构</t>
    <phoneticPr fontId="1" type="noConversion"/>
  </si>
  <si>
    <t xml:space="preserve">theta1=0.0001;   theta2=0.05; </t>
  </si>
  <si>
    <t xml:space="preserve">theta1=0.0001;   theta2=0.05; </t>
    <phoneticPr fontId="1" type="noConversion"/>
  </si>
  <si>
    <t>Mean</t>
    <phoneticPr fontId="1" type="noConversion"/>
  </si>
  <si>
    <t>max</t>
    <phoneticPr fontId="1" type="noConversion"/>
  </si>
  <si>
    <t>min</t>
    <phoneticPr fontId="1" type="noConversion"/>
  </si>
  <si>
    <t>提高百分比</t>
    <phoneticPr fontId="1" type="noConversion"/>
  </si>
  <si>
    <t>rms</t>
    <phoneticPr fontId="1" type="noConversion"/>
  </si>
  <si>
    <t xml:space="preserve">theta1=0.0001;   theta2=0.1; </t>
  </si>
  <si>
    <t>n=5</t>
    <phoneticPr fontId="1" type="noConversion"/>
  </si>
  <si>
    <t>n=4</t>
  </si>
  <si>
    <t>n=4</t>
    <phoneticPr fontId="1" type="noConversion"/>
  </si>
  <si>
    <t>randn</t>
    <phoneticPr fontId="1" type="noConversion"/>
  </si>
  <si>
    <t>theta1=0.00001;   theta2=0.05;</t>
  </si>
  <si>
    <t>n=4</t>
    <phoneticPr fontId="1" type="noConversion"/>
  </si>
  <si>
    <t>theta1=0.00001;   theta2=0.05; %theta3=0.05;</t>
  </si>
  <si>
    <t>n=5</t>
    <phoneticPr fontId="1" type="noConversion"/>
  </si>
  <si>
    <t>n=5;</t>
  </si>
  <si>
    <t xml:space="preserve">theta1=0.00001;   theta2=0.08; </t>
  </si>
  <si>
    <t>ss</t>
    <phoneticPr fontId="1" type="noConversion"/>
  </si>
  <si>
    <t>theta1=0.0001;   theta2=0.05; %</t>
  </si>
  <si>
    <t>n</t>
    <phoneticPr fontId="1" type="noConversion"/>
  </si>
  <si>
    <t xml:space="preserve">theta1=0.01;   theta2=0.01; </t>
    <phoneticPr fontId="1" type="noConversion"/>
  </si>
  <si>
    <t>for 1:100</t>
    <phoneticPr fontId="1" type="noConversion"/>
  </si>
  <si>
    <t>n=5</t>
    <phoneticPr fontId="1" type="noConversion"/>
  </si>
  <si>
    <t>n=6</t>
    <phoneticPr fontId="1" type="noConversion"/>
  </si>
  <si>
    <t>for 1:150</t>
    <phoneticPr fontId="1" type="noConversion"/>
  </si>
  <si>
    <t>均不进行正交矫正</t>
    <phoneticPr fontId="1" type="noConversion"/>
  </si>
  <si>
    <t>最好</t>
    <phoneticPr fontId="1" type="noConversion"/>
  </si>
  <si>
    <t xml:space="preserve">theta1=0.001;   theta2=0.01; </t>
    <phoneticPr fontId="1" type="noConversion"/>
  </si>
  <si>
    <t>for 1:105</t>
    <phoneticPr fontId="1" type="noConversion"/>
  </si>
  <si>
    <t>n=4</t>
    <phoneticPr fontId="1" type="noConversion"/>
  </si>
  <si>
    <t>均进行正交矫正</t>
    <phoneticPr fontId="1" type="noConversion"/>
  </si>
  <si>
    <t>n=7</t>
    <phoneticPr fontId="1" type="noConversion"/>
  </si>
  <si>
    <t>n=8</t>
    <phoneticPr fontId="1" type="noConversion"/>
  </si>
  <si>
    <t>n=9</t>
    <phoneticPr fontId="1" type="noConversion"/>
  </si>
  <si>
    <t>n=10</t>
    <phoneticPr fontId="1" type="noConversion"/>
  </si>
  <si>
    <t>n=11</t>
    <phoneticPr fontId="1" type="noConversion"/>
  </si>
  <si>
    <t>n=12</t>
    <phoneticPr fontId="1" type="noConversion"/>
  </si>
  <si>
    <t>n=15</t>
    <phoneticPr fontId="1" type="noConversion"/>
  </si>
  <si>
    <t>均进行正交矫正</t>
    <phoneticPr fontId="1" type="noConversion"/>
  </si>
  <si>
    <t>for 1:102</t>
    <phoneticPr fontId="1" type="noConversion"/>
  </si>
  <si>
    <t>n=5</t>
    <phoneticPr fontId="1" type="noConversion"/>
  </si>
  <si>
    <t>最好</t>
    <phoneticPr fontId="1" type="noConversion"/>
  </si>
  <si>
    <t>for 105</t>
    <phoneticPr fontId="1" type="noConversion"/>
  </si>
  <si>
    <t>s</t>
    <phoneticPr fontId="1" type="noConversion"/>
  </si>
  <si>
    <t>均进行正交矫正</t>
    <phoneticPr fontId="1" type="noConversion"/>
  </si>
  <si>
    <t>85  10</t>
    <phoneticPr fontId="1" type="noConversion"/>
  </si>
  <si>
    <t>n6</t>
    <phoneticPr fontId="1" type="noConversion"/>
  </si>
  <si>
    <t>for 80</t>
    <phoneticPr fontId="1" type="noConversion"/>
  </si>
  <si>
    <t>n6</t>
    <phoneticPr fontId="1" type="noConversion"/>
  </si>
  <si>
    <t>for 100</t>
    <phoneticPr fontId="1" type="noConversion"/>
  </si>
  <si>
    <t xml:space="preserve">theta1=0.001;   theta2=0.01; </t>
    <phoneticPr fontId="1" type="noConversion"/>
  </si>
  <si>
    <t xml:space="preserve">theta1=0.001;   theta2=0.1;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</si>
</sst>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/>
    </xf>
    <xf numFmtId="11" fontId="0" fillId="0" borderId="0" xfId="0" applyNumberFormat="1"/>
    <xf numFmtId="11" fontId="0" fillId="0" borderId="7" xfId="0" applyNumberForma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0" xfId="0" applyFill="1"/>
    <xf numFmtId="0" fontId="0" fillId="0" borderId="0" xfId="0" applyFill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4" xfId="0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2" fillId="2" borderId="0" xfId="0" applyFont="1" applyFill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0" borderId="6" xfId="0" applyFill="1" applyBorder="1"/>
    <xf numFmtId="0" fontId="4" fillId="0" borderId="2" xfId="0" applyFont="1" applyFill="1" applyBorder="1"/>
    <xf numFmtId="0" fontId="5" fillId="0" borderId="3" xfId="0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5" fillId="0" borderId="0" xfId="0" applyFont="1" applyFill="1"/>
    <xf numFmtId="0" fontId="0" fillId="0" borderId="2" xfId="0" applyFont="1" applyFill="1" applyBorder="1"/>
    <xf numFmtId="0" fontId="6" fillId="0" borderId="0" xfId="0" applyFont="1" applyFill="1" applyBorder="1"/>
    <xf numFmtId="0" fontId="6" fillId="0" borderId="5" xfId="0" applyFont="1" applyFill="1" applyBorder="1"/>
    <xf numFmtId="11" fontId="3" fillId="2" borderId="0" xfId="0" applyNumberFormat="1" applyFont="1" applyFill="1"/>
    <xf numFmtId="0" fontId="2" fillId="2" borderId="6" xfId="0" applyFont="1" applyFill="1" applyBorder="1"/>
    <xf numFmtId="11" fontId="2" fillId="2" borderId="0" xfId="0" applyNumberFormat="1" applyFont="1" applyFill="1" applyBorder="1"/>
    <xf numFmtId="0" fontId="6" fillId="0" borderId="6" xfId="0" applyFont="1" applyFill="1" applyBorder="1"/>
    <xf numFmtId="0" fontId="6" fillId="0" borderId="4" xfId="0" applyFont="1" applyFill="1" applyBorder="1"/>
    <xf numFmtId="0" fontId="0" fillId="0" borderId="0" xfId="0" applyFont="1" applyFill="1" applyBorder="1"/>
    <xf numFmtId="11" fontId="2" fillId="2" borderId="0" xfId="0" applyNumberFormat="1" applyFont="1" applyFill="1"/>
    <xf numFmtId="0" fontId="0" fillId="0" borderId="3" xfId="0" applyFont="1" applyFill="1" applyBorder="1"/>
    <xf numFmtId="0" fontId="3" fillId="2" borderId="2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176" fontId="0" fillId="0" borderId="0" xfId="0" applyNumberFormat="1" applyBorder="1"/>
    <xf numFmtId="177" fontId="0" fillId="0" borderId="0" xfId="0" applyNumberFormat="1"/>
    <xf numFmtId="177" fontId="0" fillId="0" borderId="0" xfId="0" applyNumberFormat="1" applyBorder="1"/>
    <xf numFmtId="176" fontId="0" fillId="0" borderId="0" xfId="0" applyNumberFormat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0" xfId="0" applyBorder="1" applyAlignment="1">
      <alignment horizontal="center"/>
    </xf>
    <xf numFmtId="0" fontId="2" fillId="0" borderId="0" xfId="0" applyFont="1" applyFill="1" applyBorder="1"/>
    <xf numFmtId="11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1" fontId="2" fillId="2" borderId="2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workbookViewId="0">
      <selection activeCell="B1" sqref="B1:F1"/>
    </sheetView>
  </sheetViews>
  <sheetFormatPr defaultRowHeight="14"/>
  <cols>
    <col min="8" max="8" width="13.5" bestFit="1" customWidth="1"/>
    <col min="9" max="9" width="12.5" bestFit="1" customWidth="1"/>
    <col min="11" max="11" width="12.5" bestFit="1" customWidth="1"/>
    <col min="15" max="15" width="12.5" bestFit="1" customWidth="1"/>
  </cols>
  <sheetData>
    <row r="1" spans="1:25" ht="14.5" thickBot="1">
      <c r="A1" t="s">
        <v>1</v>
      </c>
      <c r="B1" s="1" t="s">
        <v>6</v>
      </c>
      <c r="C1" s="1" t="s">
        <v>2</v>
      </c>
      <c r="D1" s="1" t="s">
        <v>3</v>
      </c>
      <c r="E1" s="1" t="s">
        <v>5</v>
      </c>
      <c r="F1" s="1" t="s">
        <v>4</v>
      </c>
      <c r="H1" t="s">
        <v>1</v>
      </c>
      <c r="I1" t="s">
        <v>7</v>
      </c>
    </row>
    <row r="2" spans="1:25">
      <c r="B2">
        <v>9.4618250067056292E-3</v>
      </c>
      <c r="C2">
        <v>9.4607436116002693E-3</v>
      </c>
      <c r="D2">
        <v>9.5682781623920995E-4</v>
      </c>
      <c r="E2">
        <v>2.29122955762163E-2</v>
      </c>
      <c r="F2">
        <v>-2.00481319036761E-2</v>
      </c>
      <c r="I2" s="2">
        <v>0.10696069090377899</v>
      </c>
      <c r="J2" s="3">
        <v>0.106349512134722</v>
      </c>
      <c r="K2" s="3">
        <v>1.14179975179678E-2</v>
      </c>
      <c r="L2" s="3">
        <v>0.26478767195716502</v>
      </c>
      <c r="M2" s="3">
        <v>-0.25406239268967901</v>
      </c>
      <c r="N2" s="3"/>
      <c r="O2" s="3">
        <v>9.7773661757059704E-2</v>
      </c>
      <c r="P2" s="3">
        <v>9.6578602858989795E-2</v>
      </c>
      <c r="Q2" s="3">
        <v>-1.5240157584141E-2</v>
      </c>
      <c r="R2" s="3">
        <v>0.23279060372552099</v>
      </c>
      <c r="S2" s="3">
        <v>-0.257822784449866</v>
      </c>
      <c r="T2" s="3"/>
      <c r="U2" s="3">
        <v>0.11084424250007199</v>
      </c>
      <c r="V2" s="3">
        <v>0.11042042965099499</v>
      </c>
      <c r="W2" s="3">
        <v>-9.6837395206807696E-3</v>
      </c>
      <c r="X2" s="3">
        <v>0.22595618364994599</v>
      </c>
      <c r="Y2" s="4">
        <v>-0.26027871108695</v>
      </c>
    </row>
    <row r="3" spans="1:25">
      <c r="B3">
        <v>8.7804189202074605E-3</v>
      </c>
      <c r="C3">
        <v>8.5895797507402408E-3</v>
      </c>
      <c r="D3">
        <v>2.0131281436991401E-3</v>
      </c>
      <c r="E3">
        <v>2.37145856446597E-2</v>
      </c>
      <c r="F3">
        <v>-1.91066719078524E-2</v>
      </c>
      <c r="I3" s="5">
        <v>0.10080966623466001</v>
      </c>
      <c r="J3" s="6">
        <v>0.100779766454706</v>
      </c>
      <c r="K3" s="6">
        <v>-2.4550926008148699E-3</v>
      </c>
      <c r="L3" s="6">
        <v>0.25789261518953599</v>
      </c>
      <c r="M3" s="6">
        <v>-0.227158114560045</v>
      </c>
      <c r="N3" s="6"/>
      <c r="O3" s="6">
        <v>0.105632245395705</v>
      </c>
      <c r="P3" s="6">
        <v>0.10529173664800801</v>
      </c>
      <c r="Q3" s="6">
        <v>-8.4747543318297903E-3</v>
      </c>
      <c r="R3" s="6">
        <v>0.23364105766027099</v>
      </c>
      <c r="S3" s="6">
        <v>-0.29099852130738602</v>
      </c>
      <c r="T3" s="6"/>
      <c r="U3" s="6">
        <v>0.10189601889559501</v>
      </c>
      <c r="V3" s="6">
        <v>0.10162180552902</v>
      </c>
      <c r="W3" s="6">
        <v>7.4704288895372298E-3</v>
      </c>
      <c r="X3" s="6">
        <v>0.229308531275175</v>
      </c>
      <c r="Y3" s="7">
        <v>-0.25401618742168902</v>
      </c>
    </row>
    <row r="4" spans="1:25">
      <c r="B4">
        <v>9.9616603440734804E-3</v>
      </c>
      <c r="C4">
        <v>9.9153874488699303E-3</v>
      </c>
      <c r="D4">
        <v>-1.37946280562072E-3</v>
      </c>
      <c r="E4">
        <v>2.114989773996E-2</v>
      </c>
      <c r="F4">
        <v>-2.4878244540443298E-2</v>
      </c>
      <c r="I4" s="5">
        <v>9.6026561463577395E-2</v>
      </c>
      <c r="J4" s="6">
        <v>9.56919765842765E-2</v>
      </c>
      <c r="K4" s="6">
        <v>8.0091275375347003E-3</v>
      </c>
      <c r="L4" s="6">
        <v>0.287131777568637</v>
      </c>
      <c r="M4" s="6">
        <v>-0.28665911985238202</v>
      </c>
      <c r="N4" s="6"/>
      <c r="O4" s="6">
        <v>9.6173580518995494E-2</v>
      </c>
      <c r="P4" s="6">
        <v>9.5466133224188607E-2</v>
      </c>
      <c r="Q4" s="6">
        <v>1.16436676809832E-2</v>
      </c>
      <c r="R4" s="6">
        <v>0.21496812347387501</v>
      </c>
      <c r="S4" s="6">
        <v>-0.224076182146771</v>
      </c>
      <c r="T4" s="6"/>
      <c r="U4" s="6">
        <v>9.68630056623314E-2</v>
      </c>
      <c r="V4" s="6">
        <v>9.6638223789920194E-2</v>
      </c>
      <c r="W4" s="6">
        <v>-6.5951170323321198E-3</v>
      </c>
      <c r="X4" s="6">
        <v>0.25321998550492097</v>
      </c>
      <c r="Y4" s="7">
        <v>-0.235159676987235</v>
      </c>
    </row>
    <row r="5" spans="1:25">
      <c r="A5" t="s">
        <v>0</v>
      </c>
      <c r="H5" t="s">
        <v>0</v>
      </c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/>
    </row>
    <row r="6" spans="1:25">
      <c r="B6">
        <v>3.6292523661426997E-2</v>
      </c>
      <c r="C6">
        <v>3.6380416455784402E-2</v>
      </c>
      <c r="D6">
        <v>2.61685292553724E-3</v>
      </c>
      <c r="E6">
        <v>0.15504816499108401</v>
      </c>
      <c r="F6">
        <v>-8.3118287377159997E-2</v>
      </c>
      <c r="I6" s="5">
        <v>0.10671849307144</v>
      </c>
      <c r="J6" s="6">
        <v>0.106105892489488</v>
      </c>
      <c r="K6" s="6">
        <v>1.1418246032042501E-2</v>
      </c>
      <c r="L6" s="6">
        <v>0.26399874448858002</v>
      </c>
      <c r="M6" s="6">
        <v>-0.25346380337154301</v>
      </c>
      <c r="N6" s="6"/>
      <c r="O6" s="6">
        <v>9.7585942168350995E-2</v>
      </c>
      <c r="P6" s="6">
        <v>9.6388578708254805E-2</v>
      </c>
      <c r="Q6" s="6">
        <v>-1.52400132377669E-2</v>
      </c>
      <c r="R6" s="6">
        <v>0.23222927162029999</v>
      </c>
      <c r="S6" s="6">
        <v>-0.25758410132878901</v>
      </c>
      <c r="T6" s="6"/>
      <c r="U6" s="6">
        <v>0.110648292066941</v>
      </c>
      <c r="V6" s="6">
        <v>0.110223689417196</v>
      </c>
      <c r="W6" s="6">
        <v>-9.6841534783658305E-3</v>
      </c>
      <c r="X6" s="6">
        <v>0.225688468003931</v>
      </c>
      <c r="Y6" s="7">
        <v>-0.26010072309927001</v>
      </c>
    </row>
    <row r="7" spans="1:25">
      <c r="B7">
        <v>2.86137081764112E-2</v>
      </c>
      <c r="C7">
        <v>2.8101651905871199E-2</v>
      </c>
      <c r="D7">
        <v>6.0777038562642698E-3</v>
      </c>
      <c r="E7">
        <v>9.5263443389730806E-2</v>
      </c>
      <c r="F7">
        <v>-7.5354502121267805E-2</v>
      </c>
      <c r="I7" s="5">
        <v>0.10062628795016</v>
      </c>
      <c r="J7" s="6">
        <v>0.100596328936142</v>
      </c>
      <c r="K7" s="6">
        <v>-2.4552863783948498E-3</v>
      </c>
      <c r="L7" s="6">
        <v>0.25744664375358201</v>
      </c>
      <c r="M7" s="6">
        <v>-0.22673796052030601</v>
      </c>
      <c r="N7" s="6"/>
      <c r="O7" s="6">
        <v>0.105415594870938</v>
      </c>
      <c r="P7" s="6">
        <v>0.105074387165858</v>
      </c>
      <c r="Q7" s="6">
        <v>-8.4747155535201697E-3</v>
      </c>
      <c r="R7" s="6">
        <v>0.23321107860816401</v>
      </c>
      <c r="S7" s="6">
        <v>-0.29067749620341998</v>
      </c>
      <c r="T7" s="6"/>
      <c r="U7" s="6">
        <v>0.10172116693364899</v>
      </c>
      <c r="V7" s="6">
        <v>0.101446436850274</v>
      </c>
      <c r="W7" s="6">
        <v>7.4710275549320204E-3</v>
      </c>
      <c r="X7" s="6">
        <v>0.22903797606350501</v>
      </c>
      <c r="Y7" s="7">
        <v>-0.253530422714281</v>
      </c>
    </row>
    <row r="8" spans="1:25">
      <c r="B8">
        <v>3.6076062790527802E-2</v>
      </c>
      <c r="C8">
        <v>3.6107157307585902E-2</v>
      </c>
      <c r="D8">
        <v>-3.28523449995597E-3</v>
      </c>
      <c r="E8">
        <v>0.102259058863526</v>
      </c>
      <c r="F8">
        <v>-0.146949061172541</v>
      </c>
      <c r="I8" s="5">
        <v>9.5829683604560401E-2</v>
      </c>
      <c r="J8" s="6">
        <v>9.5494394616643205E-2</v>
      </c>
      <c r="K8" s="6">
        <v>8.0092981309846396E-3</v>
      </c>
      <c r="L8" s="6">
        <v>0.28659260469691999</v>
      </c>
      <c r="M8" s="6">
        <v>-0.286172341312176</v>
      </c>
      <c r="N8" s="6"/>
      <c r="O8" s="6">
        <v>9.6006639038196506E-2</v>
      </c>
      <c r="P8" s="6">
        <v>9.5297963144282002E-2</v>
      </c>
      <c r="Q8" s="6">
        <v>1.1643580203769901E-2</v>
      </c>
      <c r="R8" s="6">
        <v>0.21465671838773401</v>
      </c>
      <c r="S8" s="6">
        <v>-0.22382798323303199</v>
      </c>
      <c r="T8" s="6"/>
      <c r="U8" s="6">
        <v>9.6654395611158794E-2</v>
      </c>
      <c r="V8" s="6">
        <v>9.6429143023519598E-2</v>
      </c>
      <c r="W8" s="6">
        <v>-6.5948894386480402E-3</v>
      </c>
      <c r="X8" s="6">
        <v>0.25259725292651602</v>
      </c>
      <c r="Y8" s="7">
        <v>-0.23451623119836801</v>
      </c>
    </row>
    <row r="9" spans="1:25">
      <c r="I9" s="5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7"/>
    </row>
    <row r="10" spans="1:25">
      <c r="A10" t="s">
        <v>1</v>
      </c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7"/>
    </row>
    <row r="11" spans="1:25">
      <c r="B11">
        <v>1.10844242500072E-2</v>
      </c>
      <c r="C11">
        <v>1.1097670737642E-2</v>
      </c>
      <c r="D11">
        <v>-9.6837395206807804E-4</v>
      </c>
      <c r="E11">
        <v>2.2595618364994501E-2</v>
      </c>
      <c r="F11">
        <v>-2.6027871108694998E-2</v>
      </c>
      <c r="I11" s="5">
        <f>(I6-I2)/I2</f>
        <v>-2.2643630131079485E-3</v>
      </c>
      <c r="J11" s="6"/>
      <c r="K11" s="8">
        <v>1000</v>
      </c>
      <c r="L11" s="6"/>
      <c r="M11" s="6"/>
      <c r="N11" s="6"/>
      <c r="O11" s="6">
        <f>(O6-O2)/O2</f>
        <v>-1.9199402511398264E-3</v>
      </c>
      <c r="P11" s="6"/>
      <c r="Q11" s="8">
        <v>211000</v>
      </c>
      <c r="R11" s="6"/>
      <c r="S11" s="6"/>
      <c r="T11" s="6"/>
      <c r="U11" s="6">
        <f>(U6-U2)/U2</f>
        <v>-1.7677998307477488E-3</v>
      </c>
      <c r="V11" s="6"/>
      <c r="W11" s="8">
        <v>210414</v>
      </c>
      <c r="X11" s="6"/>
      <c r="Y11" s="7"/>
    </row>
    <row r="12" spans="1:25">
      <c r="B12">
        <v>1.01896018895595E-2</v>
      </c>
      <c r="C12">
        <v>1.0213375741158199E-2</v>
      </c>
      <c r="D12">
        <v>7.4704288895372298E-4</v>
      </c>
      <c r="E12">
        <v>2.2930853127517501E-2</v>
      </c>
      <c r="F12">
        <v>-2.54016187421689E-2</v>
      </c>
      <c r="I12" s="5">
        <f t="shared" ref="I12:I13" si="0">(I7-I3)/I3</f>
        <v>-1.8190545743217267E-3</v>
      </c>
      <c r="J12" s="6"/>
      <c r="K12" s="6"/>
      <c r="L12" s="6"/>
      <c r="M12" s="6"/>
      <c r="N12" s="6"/>
      <c r="O12" s="6">
        <f t="shared" ref="O12:O13" si="1">(O7-O3)/O3</f>
        <v>-2.0509885400561744E-3</v>
      </c>
      <c r="P12" s="6"/>
      <c r="Q12" s="6"/>
      <c r="R12" s="6"/>
      <c r="S12" s="6"/>
      <c r="T12" s="6"/>
      <c r="U12" s="6">
        <f t="shared" ref="U12:U13" si="2">(U7-U3)/U3</f>
        <v>-1.715984234135486E-3</v>
      </c>
      <c r="V12" s="6"/>
      <c r="W12" s="6"/>
      <c r="X12" s="6"/>
      <c r="Y12" s="7"/>
    </row>
    <row r="13" spans="1:25" ht="14.5" thickBot="1">
      <c r="B13">
        <v>9.6863005662331404E-3</v>
      </c>
      <c r="C13">
        <v>9.7125069308352206E-3</v>
      </c>
      <c r="D13">
        <v>-6.59511703233212E-4</v>
      </c>
      <c r="E13">
        <v>2.5321998550492102E-2</v>
      </c>
      <c r="F13">
        <v>-2.3515967698723501E-2</v>
      </c>
      <c r="I13" s="9">
        <f t="shared" si="0"/>
        <v>-2.0502437660612238E-3</v>
      </c>
      <c r="J13" s="10"/>
      <c r="K13" s="10"/>
      <c r="L13" s="10"/>
      <c r="M13" s="10"/>
      <c r="N13" s="10"/>
      <c r="O13" s="10">
        <f t="shared" si="1"/>
        <v>-1.7358351420223425E-3</v>
      </c>
      <c r="P13" s="10"/>
      <c r="Q13" s="10"/>
      <c r="R13" s="10"/>
      <c r="S13" s="10"/>
      <c r="T13" s="10"/>
      <c r="U13" s="10">
        <f t="shared" si="2"/>
        <v>-2.1536607267776658E-3</v>
      </c>
      <c r="V13" s="10"/>
      <c r="W13" s="10"/>
      <c r="X13" s="10"/>
      <c r="Y13" s="11"/>
    </row>
    <row r="14" spans="1:25">
      <c r="A14" t="s">
        <v>0</v>
      </c>
    </row>
    <row r="15" spans="1:25">
      <c r="B15">
        <v>3.6986636561724899E-2</v>
      </c>
      <c r="C15">
        <v>3.7073605090543103E-2</v>
      </c>
      <c r="D15">
        <v>2.7025195066232299E-3</v>
      </c>
      <c r="E15">
        <v>0.11950281541430199</v>
      </c>
      <c r="F15">
        <v>-0.110783985707784</v>
      </c>
    </row>
    <row r="16" spans="1:25">
      <c r="B16">
        <v>3.2135548793095402E-2</v>
      </c>
      <c r="C16">
        <v>3.1958271645970003E-2</v>
      </c>
      <c r="D16">
        <v>4.6449629602164696E-3</v>
      </c>
      <c r="E16">
        <v>0.12929064097413201</v>
      </c>
      <c r="F16">
        <v>-0.11077309640286601</v>
      </c>
    </row>
    <row r="17" spans="1:13">
      <c r="B17">
        <v>3.24862727322133E-2</v>
      </c>
      <c r="C17">
        <v>3.2646774674556803E-2</v>
      </c>
      <c r="D17">
        <v>4.5181671834502101E-4</v>
      </c>
      <c r="E17">
        <v>8.8149943905770106E-2</v>
      </c>
      <c r="F17">
        <v>-0.101020020045402</v>
      </c>
    </row>
    <row r="19" spans="1:13" ht="14.5" thickBot="1"/>
    <row r="20" spans="1:13" ht="14.5" thickBot="1">
      <c r="A20" t="s">
        <v>8</v>
      </c>
      <c r="B20" s="12">
        <v>1</v>
      </c>
      <c r="H20" t="s">
        <v>13</v>
      </c>
      <c r="M20" t="s">
        <v>12</v>
      </c>
    </row>
    <row r="21" spans="1:13">
      <c r="B21" s="2">
        <v>1.06960690903779E-2</v>
      </c>
      <c r="C21" s="3">
        <v>1.06349512134722E-2</v>
      </c>
      <c r="D21" s="3">
        <v>1.14179975179678E-3</v>
      </c>
      <c r="E21" s="3">
        <v>2.6478767195716499E-2</v>
      </c>
      <c r="F21" s="3">
        <v>-2.5406239268967901E-2</v>
      </c>
      <c r="G21" s="3"/>
      <c r="H21" s="3">
        <f>(B25-B21)/B21</f>
        <v>-0.41084271202594136</v>
      </c>
      <c r="I21" s="3"/>
      <c r="J21" s="2">
        <v>10000</v>
      </c>
      <c r="K21" s="13" t="s">
        <v>11</v>
      </c>
      <c r="L21" s="4"/>
      <c r="M21">
        <v>-0.41570170893790853</v>
      </c>
    </row>
    <row r="22" spans="1:13">
      <c r="B22" s="5">
        <v>1.0080966623466E-2</v>
      </c>
      <c r="C22" s="6">
        <v>1.0077976645470599E-2</v>
      </c>
      <c r="D22" s="6">
        <v>-2.4550926008148698E-4</v>
      </c>
      <c r="E22" s="6">
        <v>2.57892615189536E-2</v>
      </c>
      <c r="F22" s="6">
        <v>-2.27158114560045E-2</v>
      </c>
      <c r="G22" s="6"/>
      <c r="H22" s="6">
        <f t="shared" ref="H22:H23" si="3">(B26-B22)/B22</f>
        <v>-0.3257445194716922</v>
      </c>
      <c r="I22" s="6"/>
      <c r="J22" s="5"/>
      <c r="K22" s="7"/>
      <c r="L22" s="7"/>
      <c r="M22">
        <v>-0.33172678425427143</v>
      </c>
    </row>
    <row r="23" spans="1:13" ht="14.5" thickBot="1">
      <c r="B23" s="5">
        <v>9.6026561463577395E-3</v>
      </c>
      <c r="C23" s="6">
        <v>9.5691976584276507E-3</v>
      </c>
      <c r="D23" s="6">
        <v>8.0091275375346999E-4</v>
      </c>
      <c r="E23" s="6">
        <v>2.87131777568637E-2</v>
      </c>
      <c r="F23" s="6">
        <v>-2.8665911985238199E-2</v>
      </c>
      <c r="G23" s="6"/>
      <c r="H23" s="6">
        <f t="shared" si="3"/>
        <v>-0.31459772800488084</v>
      </c>
      <c r="I23" s="6"/>
      <c r="J23" s="9" t="s">
        <v>10</v>
      </c>
      <c r="K23" s="11"/>
      <c r="L23" s="7"/>
      <c r="M23">
        <v>-0.32056267204745209</v>
      </c>
    </row>
    <row r="24" spans="1:13">
      <c r="A24" t="s">
        <v>9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7"/>
    </row>
    <row r="25" spans="1:13">
      <c r="B25" s="5">
        <v>6.3016670572702002E-3</v>
      </c>
      <c r="C25" s="6">
        <v>6.1976341775875701E-3</v>
      </c>
      <c r="D25" s="6">
        <v>1.14032377046301E-3</v>
      </c>
      <c r="E25" s="6">
        <v>1.72272379666468E-2</v>
      </c>
      <c r="F25" s="6">
        <v>-1.7353023205497201E-2</v>
      </c>
      <c r="G25" s="6"/>
      <c r="H25" s="6">
        <v>6.91523524410078E-3</v>
      </c>
      <c r="I25" s="6">
        <v>6.8253642164195303E-3</v>
      </c>
      <c r="J25" s="6">
        <v>1.11125235409128E-3</v>
      </c>
      <c r="K25" s="6">
        <v>1.6786250128291099E-2</v>
      </c>
      <c r="L25" s="7">
        <v>-1.6773074332370901E-2</v>
      </c>
    </row>
    <row r="26" spans="1:13">
      <c r="B26" s="5">
        <v>6.7971469948949004E-3</v>
      </c>
      <c r="C26" s="6">
        <v>6.79251624489117E-3</v>
      </c>
      <c r="D26" s="6">
        <v>-2.5085918978242299E-4</v>
      </c>
      <c r="E26" s="6">
        <v>1.8120440280236801E-2</v>
      </c>
      <c r="F26" s="6">
        <v>-1.5006060817973101E-2</v>
      </c>
      <c r="G26" s="6"/>
      <c r="H26" s="6">
        <v>7.0466507455215098E-3</v>
      </c>
      <c r="I26" s="6">
        <v>7.0423204443309899E-3</v>
      </c>
      <c r="J26" s="6">
        <v>-2.47000989303144E-4</v>
      </c>
      <c r="K26" s="6">
        <v>1.6624730503454001E-2</v>
      </c>
      <c r="L26" s="7">
        <v>-1.5366121390014E-2</v>
      </c>
    </row>
    <row r="27" spans="1:13" ht="14.5" thickBot="1">
      <c r="B27" s="9">
        <v>6.5816823399014899E-3</v>
      </c>
      <c r="C27" s="10">
        <v>6.5308511954942699E-3</v>
      </c>
      <c r="D27" s="10">
        <v>8.1640987603177298E-4</v>
      </c>
      <c r="E27" s="10">
        <v>1.5766143885846701E-2</v>
      </c>
      <c r="F27" s="10">
        <v>-1.5594487819879099E-2</v>
      </c>
      <c r="G27" s="10"/>
      <c r="H27" s="10">
        <v>7.1454241643536601E-3</v>
      </c>
      <c r="I27" s="10">
        <v>7.0957689218826697E-3</v>
      </c>
      <c r="J27" s="10">
        <v>8.4092205094965999E-4</v>
      </c>
      <c r="K27" s="10">
        <v>1.7867567883426399E-2</v>
      </c>
      <c r="L27" s="11">
        <v>-1.6788490375741399E-2</v>
      </c>
    </row>
    <row r="30" spans="1:13">
      <c r="B30">
        <v>1.06960690903779E-2</v>
      </c>
      <c r="C30">
        <v>1.06349512134722E-2</v>
      </c>
      <c r="D30">
        <v>1.14179975179678E-3</v>
      </c>
      <c r="E30">
        <v>2.6478767195716499E-2</v>
      </c>
      <c r="F30">
        <v>-2.5406239268967901E-2</v>
      </c>
      <c r="H30">
        <f>(B34-B30)/B34</f>
        <v>8.2239439449415877E-3</v>
      </c>
    </row>
    <row r="31" spans="1:13">
      <c r="B31">
        <v>1.0080966623466E-2</v>
      </c>
      <c r="C31">
        <v>1.0077976645470599E-2</v>
      </c>
      <c r="D31">
        <v>-2.4550926008148698E-4</v>
      </c>
      <c r="E31">
        <v>2.57892615189536E-2</v>
      </c>
      <c r="F31">
        <v>-2.27158114560045E-2</v>
      </c>
      <c r="H31">
        <f t="shared" ref="H31:H32" si="4">(B35-B31)/B35</f>
        <v>8.8535884263968578E-3</v>
      </c>
    </row>
    <row r="32" spans="1:13">
      <c r="B32">
        <v>9.6026561463577395E-3</v>
      </c>
      <c r="C32">
        <v>9.5691976584276507E-3</v>
      </c>
      <c r="D32">
        <v>8.0091275375346999E-4</v>
      </c>
      <c r="E32">
        <v>2.87131777568637E-2</v>
      </c>
      <c r="F32">
        <v>-2.8665911985238199E-2</v>
      </c>
      <c r="H32">
        <f t="shared" si="4"/>
        <v>8.6816190414714597E-3</v>
      </c>
    </row>
    <row r="34" spans="2:13">
      <c r="B34">
        <v>1.07847623715813E-2</v>
      </c>
      <c r="C34">
        <v>1.0723245966417201E-2</v>
      </c>
      <c r="D34">
        <v>1.1502588209587E-3</v>
      </c>
      <c r="E34">
        <v>2.6662424687538398E-2</v>
      </c>
      <c r="F34">
        <v>-2.5793703093740902E-2</v>
      </c>
    </row>
    <row r="35" spans="2:13">
      <c r="B35">
        <v>1.01710166184841E-2</v>
      </c>
      <c r="C35">
        <v>1.01680035575628E-2</v>
      </c>
      <c r="D35">
        <v>-2.4755344245018702E-4</v>
      </c>
      <c r="E35">
        <v>2.5985437019624399E-2</v>
      </c>
      <c r="F35">
        <v>-2.2738714369224498E-2</v>
      </c>
    </row>
    <row r="36" spans="2:13">
      <c r="B36">
        <v>9.6867528443008496E-3</v>
      </c>
      <c r="C36">
        <v>9.6530196145989001E-3</v>
      </c>
      <c r="D36">
        <v>8.0770847880869796E-4</v>
      </c>
      <c r="E36">
        <v>2.8969160059363602E-2</v>
      </c>
      <c r="F36">
        <v>-2.9048955275158599E-2</v>
      </c>
    </row>
    <row r="38" spans="2:13">
      <c r="B38">
        <v>1.07850170942919E-2</v>
      </c>
      <c r="C38">
        <v>1.0723502144604999E-2</v>
      </c>
      <c r="D38">
        <v>1.1502588746968899E-3</v>
      </c>
      <c r="E38">
        <v>2.6663066866256802E-2</v>
      </c>
      <c r="F38">
        <v>-2.5794076016190201E-2</v>
      </c>
      <c r="H38">
        <f>B34-B38</f>
        <v>-2.5472271059957807E-7</v>
      </c>
    </row>
    <row r="39" spans="2:13">
      <c r="B39">
        <v>1.01712096710474E-2</v>
      </c>
      <c r="C39">
        <v>1.01681966706879E-2</v>
      </c>
      <c r="D39">
        <v>-2.4755330460154702E-4</v>
      </c>
      <c r="E39">
        <v>2.5986107551673399E-2</v>
      </c>
      <c r="F39">
        <v>-2.2739218729664199E-2</v>
      </c>
      <c r="H39">
        <f t="shared" ref="H39:H40" si="5">B35-B39</f>
        <v>-1.9305256329996134E-7</v>
      </c>
    </row>
    <row r="40" spans="2:13">
      <c r="B40">
        <v>9.6869601788513397E-3</v>
      </c>
      <c r="C40">
        <v>9.6532276792093905E-3</v>
      </c>
      <c r="D40">
        <v>8.0770841273153696E-4</v>
      </c>
      <c r="E40">
        <v>2.8969774212122601E-2</v>
      </c>
      <c r="F40">
        <v>-2.9049513999867299E-2</v>
      </c>
      <c r="H40">
        <f t="shared" si="5"/>
        <v>-2.0733455049007365E-7</v>
      </c>
    </row>
    <row r="42" spans="2:13" ht="14.5" thickBot="1"/>
    <row r="43" spans="2:13" ht="14.5" thickBot="1">
      <c r="B43" s="2"/>
      <c r="C43" s="3"/>
      <c r="D43" s="3"/>
      <c r="E43" s="3"/>
      <c r="F43" s="4"/>
      <c r="G43" s="3"/>
      <c r="H43" s="3"/>
      <c r="I43" s="3"/>
      <c r="J43" s="6"/>
      <c r="K43" s="6"/>
      <c r="L43" s="6"/>
      <c r="M43" s="6"/>
    </row>
    <row r="44" spans="2:13">
      <c r="B44" s="2">
        <v>0.10696069090377899</v>
      </c>
      <c r="C44" s="3">
        <v>0.106349512134722</v>
      </c>
      <c r="D44" s="3">
        <v>1.14179975179678E-2</v>
      </c>
      <c r="E44" s="3">
        <v>0.26478767195716502</v>
      </c>
      <c r="F44" s="4">
        <v>-0.25406239268967901</v>
      </c>
      <c r="G44" s="3"/>
      <c r="H44" s="3">
        <f>(B48-B44)/B44</f>
        <v>-0.8664672250601928</v>
      </c>
      <c r="I44" s="3"/>
      <c r="J44" s="6"/>
      <c r="K44" s="6"/>
      <c r="L44" s="6"/>
      <c r="M44" s="6"/>
    </row>
    <row r="45" spans="2:13">
      <c r="B45" s="5">
        <v>0.10080966623466001</v>
      </c>
      <c r="C45" s="6">
        <v>0.100779766454706</v>
      </c>
      <c r="D45" s="6">
        <v>-2.4550926008148699E-3</v>
      </c>
      <c r="E45" s="6">
        <v>0.25789261518953599</v>
      </c>
      <c r="F45" s="7">
        <v>-0.227158114560045</v>
      </c>
      <c r="G45" s="6"/>
      <c r="H45" s="6">
        <f t="shared" ref="H45:H46" si="6">(B49-B45)/B45</f>
        <v>-0.87993828105191807</v>
      </c>
      <c r="I45" s="6"/>
      <c r="J45" s="6"/>
      <c r="K45" s="6"/>
      <c r="L45" s="6"/>
      <c r="M45" s="6"/>
    </row>
    <row r="46" spans="2:13">
      <c r="B46" s="5">
        <v>9.6026561463577395E-2</v>
      </c>
      <c r="C46" s="6">
        <v>9.56919765842765E-2</v>
      </c>
      <c r="D46" s="6">
        <v>8.0091275375347003E-3</v>
      </c>
      <c r="E46" s="6">
        <v>0.287131777568637</v>
      </c>
      <c r="F46" s="7">
        <v>-0.28665911985238202</v>
      </c>
      <c r="G46" s="6"/>
      <c r="H46" s="6">
        <f t="shared" si="6"/>
        <v>-0.88190433746916941</v>
      </c>
      <c r="I46" s="6"/>
      <c r="J46" s="6">
        <v>10000</v>
      </c>
      <c r="K46" s="6"/>
      <c r="L46" s="6"/>
      <c r="M46" s="6"/>
    </row>
    <row r="47" spans="2:13" ht="14.5" thickBot="1">
      <c r="B47" s="5"/>
      <c r="C47" s="6"/>
      <c r="D47" s="6"/>
      <c r="E47" s="6"/>
      <c r="F47" s="7"/>
      <c r="G47" s="6"/>
      <c r="H47" s="6"/>
      <c r="I47" s="6"/>
      <c r="J47" s="6"/>
      <c r="K47" s="6"/>
      <c r="L47" s="6"/>
      <c r="M47" s="6"/>
    </row>
    <row r="48" spans="2:13">
      <c r="B48" s="2">
        <v>1.42827578658606E-2</v>
      </c>
      <c r="C48" s="3">
        <v>8.2929341132963706E-3</v>
      </c>
      <c r="D48" s="3">
        <v>1.1628603357554499E-2</v>
      </c>
      <c r="E48" s="3">
        <v>2.62699018189879E-2</v>
      </c>
      <c r="F48" s="4">
        <v>-5.8557843183340104E-3</v>
      </c>
      <c r="G48" s="6"/>
      <c r="H48" s="6"/>
      <c r="I48" s="6"/>
      <c r="J48" s="6"/>
      <c r="K48" s="6"/>
      <c r="L48" s="6"/>
      <c r="M48" s="6"/>
    </row>
    <row r="49" spans="2:13">
      <c r="B49" s="5">
        <v>1.2103381814715699E-2</v>
      </c>
      <c r="C49" s="6">
        <v>1.1842440183553101E-2</v>
      </c>
      <c r="D49" s="6">
        <v>-2.49969235142166E-3</v>
      </c>
      <c r="E49" s="6">
        <v>2.5693541374457101E-2</v>
      </c>
      <c r="F49" s="7">
        <v>-2.7094220525201801E-2</v>
      </c>
      <c r="G49" s="6"/>
      <c r="H49" s="6"/>
      <c r="I49" s="6"/>
      <c r="J49" s="6"/>
      <c r="K49" s="6"/>
      <c r="L49" s="6"/>
      <c r="M49" s="6"/>
    </row>
    <row r="50" spans="2:13" ht="14.5" thickBot="1">
      <c r="B50" s="9">
        <v>1.1340320396598699E-2</v>
      </c>
      <c r="C50" s="10">
        <v>8.3025636205451992E-3</v>
      </c>
      <c r="D50" s="10">
        <v>7.7246555926016296E-3</v>
      </c>
      <c r="E50" s="10">
        <v>2.3455019059547801E-2</v>
      </c>
      <c r="F50" s="11">
        <v>-1.0017567494498E-2</v>
      </c>
      <c r="G50" s="10"/>
      <c r="H50" s="10"/>
      <c r="I50" s="10"/>
      <c r="J50" s="6"/>
      <c r="K50" s="6"/>
      <c r="L50" s="6"/>
      <c r="M50" s="6"/>
    </row>
    <row r="51" spans="2:13">
      <c r="G51" s="6"/>
      <c r="H51" s="6"/>
      <c r="I51" s="6"/>
      <c r="J51" s="6"/>
      <c r="K51" s="6"/>
      <c r="L51" s="6"/>
      <c r="M51" s="6"/>
    </row>
    <row r="52" spans="2:1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2:13">
      <c r="B53" s="6">
        <v>9.7773661757059704E-2</v>
      </c>
      <c r="C53" s="6">
        <v>9.6578602858989795E-2</v>
      </c>
      <c r="D53" s="6">
        <v>-1.5240157584141E-2</v>
      </c>
      <c r="E53" s="6">
        <v>0.23279060372552099</v>
      </c>
      <c r="F53" s="6">
        <v>-0.257822784449866</v>
      </c>
      <c r="G53" s="6"/>
      <c r="H53" s="6"/>
      <c r="I53" s="6"/>
      <c r="J53" s="6"/>
      <c r="K53" s="6"/>
      <c r="L53" s="6"/>
      <c r="M53" s="6"/>
    </row>
    <row r="54" spans="2:13">
      <c r="B54" s="6">
        <v>0.105632245395705</v>
      </c>
      <c r="C54" s="6">
        <v>0.10529173664800801</v>
      </c>
      <c r="D54" s="6">
        <v>-8.4747543318297903E-3</v>
      </c>
      <c r="E54" s="6">
        <v>0.23364105766027099</v>
      </c>
      <c r="F54" s="6">
        <v>-0.29099852130738602</v>
      </c>
      <c r="G54" s="6"/>
      <c r="H54" s="6"/>
      <c r="I54" s="6"/>
      <c r="J54" s="6"/>
      <c r="K54" s="6"/>
      <c r="L54" s="6"/>
      <c r="M54" s="6"/>
    </row>
    <row r="55" spans="2:13">
      <c r="B55">
        <v>9.6173580518995494E-2</v>
      </c>
      <c r="C55">
        <v>9.5466133224188607E-2</v>
      </c>
      <c r="D55">
        <v>1.16436676809832E-2</v>
      </c>
      <c r="E55">
        <v>0.21496812347387501</v>
      </c>
      <c r="F55">
        <v>-0.224076182146771</v>
      </c>
    </row>
    <row r="57" spans="2:13">
      <c r="B57">
        <v>2.4264365900191799E-2</v>
      </c>
      <c r="C57">
        <v>1.9237028276774999E-2</v>
      </c>
      <c r="D57">
        <v>-1.47883804257583E-2</v>
      </c>
      <c r="E57">
        <v>1.6222159739272698E-2</v>
      </c>
      <c r="F57">
        <v>-4.7184601350614502E-2</v>
      </c>
    </row>
    <row r="58" spans="2:13">
      <c r="B58">
        <v>1.6890480162402001E-2</v>
      </c>
      <c r="C58">
        <v>1.4923992119787099E-2</v>
      </c>
      <c r="D58">
        <v>-7.9096636669980305E-3</v>
      </c>
      <c r="E58">
        <v>1.8683980229958801E-2</v>
      </c>
      <c r="F58">
        <v>-4.0881375704267399E-2</v>
      </c>
    </row>
    <row r="59" spans="2:13">
      <c r="B59">
        <v>1.3899011197579801E-2</v>
      </c>
      <c r="C59">
        <v>7.8091266420253604E-3</v>
      </c>
      <c r="D59">
        <v>1.1497828201850101E-2</v>
      </c>
      <c r="E59">
        <v>2.6209318268415101E-2</v>
      </c>
      <c r="F59">
        <v>-4.49060653615878E-3</v>
      </c>
    </row>
    <row r="60" spans="2:13" ht="14.5" thickBot="1"/>
    <row r="61" spans="2:13">
      <c r="H61" s="3"/>
    </row>
    <row r="62" spans="2:13">
      <c r="H62" s="6"/>
    </row>
    <row r="63" spans="2:13">
      <c r="H63" s="6"/>
    </row>
    <row r="64" spans="2:13">
      <c r="H64" s="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3"/>
  <sheetViews>
    <sheetView workbookViewId="0">
      <selection activeCell="H18" sqref="H18"/>
    </sheetView>
  </sheetViews>
  <sheetFormatPr defaultRowHeight="14"/>
  <cols>
    <col min="5" max="5" width="12.4140625" customWidth="1"/>
    <col min="6" max="6" width="9.33203125" bestFit="1" customWidth="1"/>
    <col min="7" max="7" width="10.25" customWidth="1"/>
    <col min="9" max="9" width="9.33203125" customWidth="1"/>
  </cols>
  <sheetData>
    <row r="1" spans="2:22" ht="14.5" thickBot="1"/>
    <row r="2" spans="2:22" ht="14.5" thickBot="1">
      <c r="B2" s="2" t="s">
        <v>8</v>
      </c>
      <c r="C2" s="1" t="s">
        <v>6</v>
      </c>
      <c r="D2" s="1" t="s">
        <v>2</v>
      </c>
      <c r="E2" s="1" t="s">
        <v>3</v>
      </c>
      <c r="F2" s="1" t="s">
        <v>5</v>
      </c>
      <c r="G2" s="1" t="s">
        <v>4</v>
      </c>
      <c r="H2" s="3"/>
      <c r="I2" s="3" t="s">
        <v>13</v>
      </c>
      <c r="J2" s="3"/>
      <c r="K2" s="3"/>
      <c r="L2" s="3"/>
      <c r="M2" s="3"/>
      <c r="N2" s="3" t="s">
        <v>12</v>
      </c>
      <c r="O2" s="3"/>
      <c r="P2" s="4"/>
    </row>
    <row r="3" spans="2:22">
      <c r="B3" s="5"/>
      <c r="C3" s="2">
        <v>1.06960690903779E-2</v>
      </c>
      <c r="D3" s="3">
        <v>1.06349512134722E-2</v>
      </c>
      <c r="E3" s="3">
        <v>1.14179975179678E-3</v>
      </c>
      <c r="F3" s="3">
        <v>2.6478767195716499E-2</v>
      </c>
      <c r="G3" s="3">
        <v>-2.5406239268967901E-2</v>
      </c>
      <c r="H3" s="3"/>
      <c r="I3" s="3">
        <f>(C7-C3)/C3</f>
        <v>-0.41084271202594136</v>
      </c>
      <c r="J3" s="3"/>
      <c r="K3" s="2">
        <v>10000</v>
      </c>
      <c r="L3" s="13" t="s">
        <v>11</v>
      </c>
      <c r="M3" s="4"/>
      <c r="N3" s="6">
        <v>-0.41570170893790853</v>
      </c>
      <c r="O3" s="6"/>
      <c r="P3" s="6"/>
      <c r="Q3" s="6"/>
      <c r="R3" s="6"/>
      <c r="S3" s="6"/>
      <c r="T3" s="6"/>
      <c r="U3" s="6"/>
      <c r="V3" s="6"/>
    </row>
    <row r="4" spans="2:22">
      <c r="B4" s="5"/>
      <c r="C4" s="5">
        <v>1.0080966623466E-2</v>
      </c>
      <c r="D4" s="6">
        <v>1.0077976645470599E-2</v>
      </c>
      <c r="E4" s="6">
        <v>-2.4550926008148698E-4</v>
      </c>
      <c r="F4" s="6">
        <v>2.57892615189536E-2</v>
      </c>
      <c r="G4" s="6">
        <v>-2.27158114560045E-2</v>
      </c>
      <c r="H4" s="6"/>
      <c r="I4" s="6">
        <f t="shared" ref="I4:I6" si="0">(C8-C4)/C4</f>
        <v>-0.3257445194716922</v>
      </c>
      <c r="J4" s="6"/>
      <c r="K4" s="5" t="s">
        <v>20</v>
      </c>
      <c r="L4" s="7"/>
      <c r="M4" s="7"/>
      <c r="N4" s="6">
        <v>-0.33172678425427143</v>
      </c>
      <c r="O4" s="6"/>
      <c r="P4" s="6"/>
      <c r="Q4" s="6"/>
      <c r="R4" s="6"/>
      <c r="S4" s="6"/>
      <c r="T4" s="6"/>
      <c r="U4" s="6"/>
      <c r="V4" s="6"/>
    </row>
    <row r="5" spans="2:22" ht="14.5" thickBot="1">
      <c r="B5" s="5"/>
      <c r="C5" s="5">
        <v>9.6026561463577395E-3</v>
      </c>
      <c r="D5" s="6">
        <v>9.5691976584276507E-3</v>
      </c>
      <c r="E5" s="6">
        <v>8.0091275375346999E-4</v>
      </c>
      <c r="F5" s="6">
        <v>2.87131777568637E-2</v>
      </c>
      <c r="G5" s="6">
        <v>-2.8665911985238199E-2</v>
      </c>
      <c r="H5" s="6"/>
      <c r="I5" s="6">
        <f t="shared" si="0"/>
        <v>-0.31459772800488084</v>
      </c>
      <c r="J5" s="6"/>
      <c r="K5" s="9" t="s">
        <v>10</v>
      </c>
      <c r="L5" s="11"/>
      <c r="M5" s="7"/>
      <c r="N5" s="6">
        <v>-0.32056267204745209</v>
      </c>
      <c r="O5" s="6"/>
      <c r="P5" s="6"/>
      <c r="Q5" s="6"/>
      <c r="R5" s="6"/>
      <c r="S5" s="6"/>
      <c r="T5" s="6"/>
      <c r="U5" s="6"/>
      <c r="V5" s="6"/>
    </row>
    <row r="6" spans="2:22">
      <c r="B6" s="5" t="s">
        <v>9</v>
      </c>
      <c r="C6" s="5">
        <f>SQRT(C3*C3+C4*C4+C5*C5)</f>
        <v>1.7556844452086346E-2</v>
      </c>
      <c r="D6" s="6"/>
      <c r="E6" s="6"/>
      <c r="F6" s="6"/>
      <c r="G6" s="6"/>
      <c r="H6" s="6"/>
      <c r="I6" s="6">
        <f t="shared" si="0"/>
        <v>-0.35250490419321495</v>
      </c>
      <c r="J6" s="6"/>
      <c r="K6" s="6"/>
      <c r="L6" s="6"/>
      <c r="M6" s="7"/>
      <c r="N6" s="6"/>
      <c r="O6" s="6"/>
      <c r="P6" s="6"/>
      <c r="Q6" s="6"/>
      <c r="R6" s="6"/>
      <c r="S6" s="6"/>
      <c r="T6" s="6"/>
      <c r="U6" s="6"/>
      <c r="V6" s="6"/>
    </row>
    <row r="7" spans="2:22">
      <c r="B7" s="5"/>
      <c r="C7" s="5">
        <v>6.3016670572702002E-3</v>
      </c>
      <c r="D7" s="6">
        <v>6.1976341775875701E-3</v>
      </c>
      <c r="E7" s="6">
        <v>1.14032377046301E-3</v>
      </c>
      <c r="F7" s="6">
        <v>1.72272379666468E-2</v>
      </c>
      <c r="G7" s="6">
        <v>-1.7353023205497201E-2</v>
      </c>
      <c r="H7" s="6"/>
      <c r="I7" s="6">
        <v>6.91523524410078E-3</v>
      </c>
      <c r="J7" s="6">
        <v>6.8253642164195303E-3</v>
      </c>
      <c r="K7" s="6">
        <v>1.11125235409128E-3</v>
      </c>
      <c r="L7" s="6">
        <v>1.6786250128291099E-2</v>
      </c>
      <c r="M7" s="7">
        <v>-1.6773074332370901E-2</v>
      </c>
      <c r="N7" s="6"/>
      <c r="O7" s="6"/>
      <c r="P7" s="6"/>
      <c r="Q7" s="6"/>
      <c r="R7" s="6"/>
      <c r="S7" s="6"/>
      <c r="T7" s="6"/>
      <c r="U7" s="6"/>
      <c r="V7" s="6"/>
    </row>
    <row r="8" spans="2:22">
      <c r="B8" s="5"/>
      <c r="C8" s="5">
        <v>6.7971469948949004E-3</v>
      </c>
      <c r="D8" s="6">
        <v>6.79251624489117E-3</v>
      </c>
      <c r="E8" s="6">
        <v>-2.5085918978242299E-4</v>
      </c>
      <c r="F8" s="6">
        <v>1.8120440280236801E-2</v>
      </c>
      <c r="G8" s="6">
        <v>-1.5006060817973101E-2</v>
      </c>
      <c r="H8" s="6"/>
      <c r="I8" s="6">
        <v>7.0466507455215098E-3</v>
      </c>
      <c r="J8" s="6">
        <v>7.0423204443309899E-3</v>
      </c>
      <c r="K8" s="6">
        <v>-2.47000989303144E-4</v>
      </c>
      <c r="L8" s="6">
        <v>1.6624730503454001E-2</v>
      </c>
      <c r="M8" s="7">
        <v>-1.5366121390014E-2</v>
      </c>
      <c r="N8" s="6"/>
      <c r="O8" s="6"/>
      <c r="P8" s="6"/>
      <c r="Q8" s="6"/>
      <c r="R8" s="6"/>
      <c r="S8" s="6"/>
      <c r="T8" s="6"/>
      <c r="U8" s="6"/>
      <c r="V8" s="6"/>
    </row>
    <row r="9" spans="2:22" ht="14.5" thickBot="1">
      <c r="B9" s="9"/>
      <c r="C9" s="9">
        <v>6.5816823399014899E-3</v>
      </c>
      <c r="D9" s="10">
        <v>6.5308511954942699E-3</v>
      </c>
      <c r="E9" s="10">
        <v>8.1640987603177298E-4</v>
      </c>
      <c r="F9" s="10">
        <v>1.5766143885846701E-2</v>
      </c>
      <c r="G9" s="10">
        <v>-1.5594487819879099E-2</v>
      </c>
      <c r="H9" s="10"/>
      <c r="I9" s="10">
        <v>7.1454241643536601E-3</v>
      </c>
      <c r="J9" s="10">
        <v>7.0957689218826697E-3</v>
      </c>
      <c r="K9" s="10">
        <v>8.4092205094965999E-4</v>
      </c>
      <c r="L9" s="10">
        <v>1.7867567883426399E-2</v>
      </c>
      <c r="M9" s="11">
        <v>-1.6788490375741399E-2</v>
      </c>
      <c r="N9" s="10"/>
      <c r="O9" s="10"/>
      <c r="P9" s="6"/>
      <c r="Q9" s="6"/>
      <c r="R9" s="6"/>
      <c r="S9" s="6"/>
      <c r="T9" s="6"/>
      <c r="U9" s="6"/>
      <c r="V9" s="6"/>
    </row>
    <row r="10" spans="2:22">
      <c r="C10" s="5">
        <f>SQRT(C7*C7+C8*C8+C9*C9)</f>
        <v>1.1367970680568471E-2</v>
      </c>
      <c r="I10">
        <v>-0.35250490419321501</v>
      </c>
      <c r="Q10" s="6"/>
      <c r="R10" s="6"/>
      <c r="S10" s="6"/>
      <c r="T10" s="6"/>
      <c r="U10" s="6"/>
      <c r="V10" s="6"/>
    </row>
    <row r="11" spans="2:22" ht="14.5" thickBot="1">
      <c r="C11" s="1" t="s">
        <v>6</v>
      </c>
      <c r="D11" s="1" t="s">
        <v>2</v>
      </c>
      <c r="E11" s="1" t="s">
        <v>3</v>
      </c>
      <c r="F11" s="1" t="s">
        <v>5</v>
      </c>
      <c r="G11" s="1" t="s">
        <v>4</v>
      </c>
      <c r="Q11" s="6"/>
      <c r="R11" s="6"/>
      <c r="S11" s="6"/>
      <c r="T11" s="6"/>
      <c r="U11" s="6"/>
      <c r="V11" s="6"/>
    </row>
    <row r="12" spans="2:22">
      <c r="B12" s="2" t="s">
        <v>8</v>
      </c>
      <c r="C12" s="3">
        <v>9.7773661757059697E-3</v>
      </c>
      <c r="D12" s="3">
        <v>9.6578602858989806E-3</v>
      </c>
      <c r="E12" s="3">
        <v>-1.5240157584141001E-3</v>
      </c>
      <c r="F12" s="3">
        <v>2.3279060372552101E-2</v>
      </c>
      <c r="G12" s="3">
        <v>-2.5782278444986598E-2</v>
      </c>
      <c r="H12" s="3"/>
      <c r="I12" s="3">
        <f>(C16-C12)/C12</f>
        <v>-0.69533172191549897</v>
      </c>
      <c r="J12" s="3"/>
      <c r="K12" s="3">
        <v>1000000</v>
      </c>
      <c r="L12" s="3" t="s">
        <v>14</v>
      </c>
      <c r="M12" s="3"/>
      <c r="N12" s="3"/>
      <c r="Q12" s="6"/>
      <c r="R12" s="6"/>
      <c r="S12" s="6"/>
      <c r="T12" s="6"/>
      <c r="U12" s="6"/>
      <c r="V12" s="6"/>
    </row>
    <row r="13" spans="2:22">
      <c r="B13" s="5"/>
      <c r="C13" s="6">
        <v>1.0563224539570501E-2</v>
      </c>
      <c r="D13" s="6">
        <v>1.0529173664800801E-2</v>
      </c>
      <c r="E13" s="6">
        <v>-8.4747543318297895E-4</v>
      </c>
      <c r="F13" s="6">
        <v>2.3364105766027099E-2</v>
      </c>
      <c r="G13" s="6">
        <v>-2.9099852130738599E-2</v>
      </c>
      <c r="H13" s="6"/>
      <c r="I13" s="6">
        <f t="shared" ref="I13:I15" si="1">(C17-C13)/C13</f>
        <v>-0.75687687053938535</v>
      </c>
      <c r="J13" s="6"/>
      <c r="K13" s="6" t="s">
        <v>20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2:22">
      <c r="B14" s="5"/>
      <c r="C14" s="6">
        <v>9.6173580518995501E-3</v>
      </c>
      <c r="D14" s="6">
        <v>9.5466133224188596E-3</v>
      </c>
      <c r="E14" s="6">
        <v>1.16436676809832E-3</v>
      </c>
      <c r="F14" s="6">
        <v>2.1496812347387501E-2</v>
      </c>
      <c r="G14" s="6">
        <v>-2.24076182146771E-2</v>
      </c>
      <c r="H14" s="6"/>
      <c r="I14" s="6">
        <f t="shared" si="1"/>
        <v>-0.80447947273261822</v>
      </c>
      <c r="J14" s="6"/>
      <c r="K14" s="6" t="s">
        <v>15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2:22">
      <c r="B15" s="5"/>
      <c r="C15" s="5">
        <f>SQRT(C12*C12+C13*C13+C14*C14)</f>
        <v>1.7311042080292587E-2</v>
      </c>
      <c r="D15" s="6"/>
      <c r="E15" s="6"/>
      <c r="F15" s="6"/>
      <c r="G15" s="6"/>
      <c r="H15" s="6"/>
      <c r="I15" s="6">
        <f t="shared" si="1"/>
        <v>-0.74816874284241219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2:22">
      <c r="B16" s="5" t="s">
        <v>9</v>
      </c>
      <c r="C16" s="6">
        <v>2.97885331695398E-3</v>
      </c>
      <c r="D16" s="6">
        <v>2.5580722414651098E-3</v>
      </c>
      <c r="E16" s="6">
        <v>-1.52637920955882E-3</v>
      </c>
      <c r="F16" s="6">
        <v>2.8638172064893198E-3</v>
      </c>
      <c r="G16" s="6">
        <v>-8.43905749554269E-3</v>
      </c>
      <c r="H16" s="6"/>
      <c r="I16" s="6"/>
      <c r="J16" s="6"/>
      <c r="K16" s="7"/>
      <c r="Q16" s="6"/>
      <c r="R16" s="6"/>
      <c r="S16" s="6"/>
      <c r="T16" s="6"/>
      <c r="U16" s="6"/>
      <c r="V16" s="6"/>
    </row>
    <row r="17" spans="2:15">
      <c r="B17" s="5"/>
      <c r="C17" s="6">
        <v>2.5681642072555399E-3</v>
      </c>
      <c r="D17" s="6">
        <v>2.4248850536123302E-3</v>
      </c>
      <c r="E17" s="6">
        <v>-8.4581314260067698E-4</v>
      </c>
      <c r="F17" s="6">
        <v>4.7368323881176698E-3</v>
      </c>
      <c r="G17" s="6">
        <v>-5.1725408755413102E-3</v>
      </c>
      <c r="H17" s="6"/>
      <c r="I17" s="6"/>
      <c r="J17" s="6"/>
      <c r="K17" s="7"/>
    </row>
    <row r="18" spans="2:15" ht="14.5" thickBot="1">
      <c r="B18" s="9"/>
      <c r="C18" s="10">
        <v>1.8803909172266E-3</v>
      </c>
      <c r="D18" s="10">
        <v>1.4750925538993299E-3</v>
      </c>
      <c r="E18" s="10">
        <v>1.1661783564356899E-3</v>
      </c>
      <c r="F18" s="10">
        <v>4.4410234048218901E-3</v>
      </c>
      <c r="G18" s="10">
        <v>-1.6231315154160799E-3</v>
      </c>
      <c r="H18" s="10"/>
      <c r="I18" s="10"/>
      <c r="J18" s="10"/>
      <c r="K18" s="11"/>
    </row>
    <row r="19" spans="2:15">
      <c r="C19" s="5">
        <f>SQRT(C16*C16+C17*C17+C18*C18)</f>
        <v>4.3594614897879873E-3</v>
      </c>
    </row>
    <row r="20" spans="2:15" ht="14.5" thickBot="1">
      <c r="C20" s="1" t="s">
        <v>6</v>
      </c>
      <c r="D20" s="1" t="s">
        <v>2</v>
      </c>
      <c r="E20" s="1" t="s">
        <v>3</v>
      </c>
      <c r="F20" s="1" t="s">
        <v>5</v>
      </c>
      <c r="G20" s="1" t="s">
        <v>4</v>
      </c>
    </row>
    <row r="21" spans="2:15">
      <c r="B21" s="2" t="s">
        <v>8</v>
      </c>
      <c r="C21" s="2">
        <v>1.11141200108463E-3</v>
      </c>
      <c r="D21" s="3">
        <v>1.0946283496474499E-3</v>
      </c>
      <c r="E21" s="3">
        <v>1.9241988541478599E-4</v>
      </c>
      <c r="F21" s="3">
        <v>3.3786933072256402E-3</v>
      </c>
      <c r="G21" s="3">
        <v>-2.6931784573314401E-3</v>
      </c>
      <c r="H21" s="3"/>
      <c r="I21" s="3">
        <f>(C25-C21)/C21</f>
        <v>-6.7342072646289341E-3</v>
      </c>
      <c r="J21" s="3"/>
      <c r="K21">
        <v>1550</v>
      </c>
      <c r="L21" s="3" t="s">
        <v>17</v>
      </c>
      <c r="M21" s="3" t="s">
        <v>19</v>
      </c>
      <c r="N21" s="3">
        <v>10000</v>
      </c>
      <c r="O21" s="4"/>
    </row>
    <row r="22" spans="2:15">
      <c r="B22" s="5"/>
      <c r="C22" s="5">
        <v>1.0079633318723299E-3</v>
      </c>
      <c r="D22" s="6">
        <v>1.0079612373610799E-3</v>
      </c>
      <c r="E22" s="8">
        <v>-2.0548422539417E-6</v>
      </c>
      <c r="F22" s="6">
        <v>3.2481703657296799E-3</v>
      </c>
      <c r="G22" s="6">
        <v>-2.2929987500475701E-3</v>
      </c>
      <c r="H22" s="6"/>
      <c r="I22" s="6">
        <f t="shared" ref="I22:I24" si="2">(C26-C22)/C22</f>
        <v>-1.5862368829423882E-2</v>
      </c>
      <c r="J22" s="6"/>
      <c r="K22" s="6"/>
      <c r="L22" s="6"/>
      <c r="M22" s="6"/>
      <c r="N22" s="6" t="s">
        <v>20</v>
      </c>
      <c r="O22" s="7"/>
    </row>
    <row r="23" spans="2:15">
      <c r="B23" s="5"/>
      <c r="C23" s="5">
        <v>9.1207506276357497E-4</v>
      </c>
      <c r="D23" s="6">
        <v>9.1010667522961901E-4</v>
      </c>
      <c r="E23" s="8">
        <v>5.9889563512080797E-5</v>
      </c>
      <c r="F23" s="6">
        <v>2.3657453060823702E-3</v>
      </c>
      <c r="G23" s="6">
        <v>-2.0227218883538101E-3</v>
      </c>
      <c r="H23" s="6"/>
      <c r="I23" s="6">
        <f t="shared" si="2"/>
        <v>-2.3373753546096193E-2</v>
      </c>
      <c r="J23" s="6"/>
      <c r="K23" s="6" t="s">
        <v>18</v>
      </c>
      <c r="L23" s="6"/>
      <c r="M23" s="6"/>
      <c r="N23" s="6"/>
      <c r="O23" s="7"/>
    </row>
    <row r="24" spans="2:15">
      <c r="B24" s="5"/>
      <c r="C24" s="5">
        <f>SQRT(C21*C21+C22*C22+C23*C23)</f>
        <v>1.7558780238585167E-3</v>
      </c>
      <c r="D24" s="6"/>
      <c r="E24" s="6"/>
      <c r="F24" s="6"/>
      <c r="G24" s="6"/>
      <c r="H24" s="6"/>
      <c r="I24" s="6">
        <f t="shared" si="2"/>
        <v>-1.4208610330745117E-2</v>
      </c>
      <c r="J24" s="6"/>
      <c r="K24" s="6"/>
      <c r="L24" s="6"/>
      <c r="M24" s="6"/>
      <c r="N24" s="6"/>
      <c r="O24" s="7"/>
    </row>
    <row r="25" spans="2:15">
      <c r="B25" s="5" t="s">
        <v>9</v>
      </c>
      <c r="C25" s="5">
        <v>1.1039275223129301E-3</v>
      </c>
      <c r="D25" s="6">
        <v>1.08657160255167E-3</v>
      </c>
      <c r="E25" s="6">
        <v>1.9498237625044501E-4</v>
      </c>
      <c r="F25" s="6">
        <v>3.1386709031265801E-3</v>
      </c>
      <c r="G25" s="6">
        <v>-2.7906118990824202E-3</v>
      </c>
      <c r="H25" s="6"/>
      <c r="I25" s="6">
        <v>1.05261495012518E-3</v>
      </c>
      <c r="J25" s="6">
        <v>1.04633260766756E-3</v>
      </c>
      <c r="K25" s="6">
        <v>1.1483164789656399E-4</v>
      </c>
      <c r="L25" s="6">
        <v>2.8015604495630099E-3</v>
      </c>
      <c r="M25" s="6">
        <v>-2.86129649813652E-3</v>
      </c>
      <c r="N25" s="6"/>
      <c r="O25" s="7"/>
    </row>
    <row r="26" spans="2:15">
      <c r="B26" s="5"/>
      <c r="C26" s="5">
        <v>9.9197464573563604E-4</v>
      </c>
      <c r="D26" s="6">
        <v>9.9197148330287506E-4</v>
      </c>
      <c r="E26" s="8">
        <v>-2.5048146108215402E-6</v>
      </c>
      <c r="F26" s="6">
        <v>3.1604448152194099E-3</v>
      </c>
      <c r="G26" s="6">
        <v>-2.3793303916470601E-3</v>
      </c>
      <c r="H26" s="6"/>
      <c r="I26" s="6">
        <v>1.0037288809610001E-3</v>
      </c>
      <c r="J26" s="6">
        <v>1.00342367128256E-3</v>
      </c>
      <c r="K26" s="8">
        <v>-2.47508057452997E-5</v>
      </c>
      <c r="L26" s="6">
        <v>2.3148468297708199E-3</v>
      </c>
      <c r="M26" s="6">
        <v>-2.0911562866430399E-3</v>
      </c>
      <c r="N26" s="6"/>
      <c r="O26" s="7"/>
    </row>
    <row r="27" spans="2:15" ht="14.5" thickBot="1">
      <c r="B27" s="9"/>
      <c r="C27" s="9">
        <v>8.9075644503099896E-4</v>
      </c>
      <c r="D27" s="10">
        <v>8.8868255298581297E-4</v>
      </c>
      <c r="E27" s="15">
        <v>6.0748369384536801E-5</v>
      </c>
      <c r="F27" s="10">
        <v>2.22079817295451E-3</v>
      </c>
      <c r="G27" s="10">
        <v>-2.0371828740521898E-3</v>
      </c>
      <c r="H27" s="10"/>
      <c r="I27" s="10">
        <v>9.5069103706391404E-4</v>
      </c>
      <c r="J27" s="10">
        <v>9.4724060642493297E-4</v>
      </c>
      <c r="K27" s="15">
        <v>8.0923924110152303E-5</v>
      </c>
      <c r="L27" s="10">
        <v>2.72758456674116E-3</v>
      </c>
      <c r="M27" s="10">
        <v>-2.7384578421820499E-3</v>
      </c>
      <c r="N27" s="10"/>
      <c r="O27" s="11"/>
    </row>
    <row r="28" spans="2:15">
      <c r="C28" s="5">
        <f>SQRT(C25*C25+C26*C26+C27*C27)</f>
        <v>1.7309294372291923E-3</v>
      </c>
      <c r="I28" s="5">
        <f>SQRT(I25*I25+I26*I26+I27*I27)</f>
        <v>1.737608513922488E-3</v>
      </c>
    </row>
    <row r="29" spans="2:15" ht="14.5" thickBot="1">
      <c r="F29" s="14"/>
    </row>
    <row r="30" spans="2:15">
      <c r="C30">
        <v>1.0362709725422899E-3</v>
      </c>
      <c r="D30">
        <v>1.0357074663322799E-3</v>
      </c>
      <c r="E30" s="14">
        <v>-3.4169763202534697E-5</v>
      </c>
      <c r="F30">
        <v>2.1230883134858501E-3</v>
      </c>
      <c r="G30">
        <v>-2.8392661461285398E-3</v>
      </c>
      <c r="I30" s="3">
        <f>(C34-C30)/C30</f>
        <v>-9.9039266350394971E-3</v>
      </c>
      <c r="M30" s="14"/>
    </row>
    <row r="31" spans="2:15">
      <c r="C31">
        <v>9.8946538620164697E-4</v>
      </c>
      <c r="D31">
        <v>9.894273450785601E-4</v>
      </c>
      <c r="E31" s="14">
        <v>8.6763645592521892E-6</v>
      </c>
      <c r="F31">
        <v>2.1613743308527E-3</v>
      </c>
      <c r="G31">
        <v>-3.1303440409322998E-3</v>
      </c>
      <c r="I31" s="6">
        <f t="shared" ref="I31:I32" si="3">(C35-C31)/C31</f>
        <v>7.3843048095024828E-3</v>
      </c>
      <c r="M31" s="14"/>
    </row>
    <row r="32" spans="2:15">
      <c r="C32">
        <v>1.0600153723158E-3</v>
      </c>
      <c r="D32">
        <v>1.0568148981283201E-3</v>
      </c>
      <c r="E32" s="14">
        <v>-8.2309541608708702E-5</v>
      </c>
      <c r="F32">
        <v>1.9913096310876901E-3</v>
      </c>
      <c r="G32">
        <v>-2.7413855919530502E-3</v>
      </c>
      <c r="I32" s="6">
        <f t="shared" si="3"/>
        <v>-1.415054408966746E-2</v>
      </c>
      <c r="M32" s="14"/>
    </row>
    <row r="34" spans="3:13">
      <c r="C34">
        <v>1.02600782085621E-3</v>
      </c>
      <c r="D34">
        <v>1.0254039921878499E-3</v>
      </c>
      <c r="E34" s="14">
        <v>-3.5195188070740701E-5</v>
      </c>
      <c r="F34">
        <v>2.0761356142928299E-3</v>
      </c>
      <c r="G34">
        <v>-3.0227877998044799E-3</v>
      </c>
    </row>
    <row r="35" spans="3:13">
      <c r="C35">
        <v>9.9677190021181202E-4</v>
      </c>
      <c r="D35">
        <v>9.9672357712662701E-4</v>
      </c>
      <c r="E35" s="14">
        <v>9.8148791009475392E-6</v>
      </c>
      <c r="F35">
        <v>2.0668062574241502E-3</v>
      </c>
      <c r="G35">
        <v>-2.99111423121869E-3</v>
      </c>
    </row>
    <row r="36" spans="3:13">
      <c r="C36">
        <v>1.04501557805412E-3</v>
      </c>
      <c r="D36">
        <v>1.04168537108049E-3</v>
      </c>
      <c r="E36" s="14">
        <v>-8.3361538209765794E-5</v>
      </c>
      <c r="F36">
        <v>2.1563330430441701E-3</v>
      </c>
      <c r="G36">
        <v>-2.9549434589989801E-3</v>
      </c>
      <c r="M36" s="14"/>
    </row>
    <row r="37" spans="3:13" ht="14.5" thickBot="1"/>
    <row r="38" spans="3:13">
      <c r="C38">
        <v>1.06960690903779E-3</v>
      </c>
      <c r="D38">
        <v>1.0634951213472201E-3</v>
      </c>
      <c r="E38">
        <v>1.1417997517967799E-4</v>
      </c>
      <c r="F38">
        <v>2.6478767195716501E-3</v>
      </c>
      <c r="G38">
        <v>-2.5406239268967899E-3</v>
      </c>
      <c r="I38" s="3">
        <f>(C42-C38)/C38</f>
        <v>-1.149802611285824E-2</v>
      </c>
      <c r="K38">
        <v>1000</v>
      </c>
      <c r="L38" t="s">
        <v>16</v>
      </c>
    </row>
    <row r="39" spans="3:13">
      <c r="C39">
        <v>1.0080966623466001E-3</v>
      </c>
      <c r="D39">
        <v>1.0077976645470599E-3</v>
      </c>
      <c r="E39" s="14">
        <v>-2.4550926008148701E-5</v>
      </c>
      <c r="F39">
        <v>2.5789261518953601E-3</v>
      </c>
      <c r="G39">
        <v>-2.27158114560045E-3</v>
      </c>
      <c r="I39" s="6">
        <f t="shared" ref="I39:I40" si="4">(C43-C39)/C39</f>
        <v>-4.5128302679629312E-3</v>
      </c>
    </row>
    <row r="40" spans="3:13">
      <c r="C40">
        <v>9.6026561463577399E-4</v>
      </c>
      <c r="D40">
        <v>9.5691976584276505E-4</v>
      </c>
      <c r="E40" s="14">
        <v>8.0091275375347094E-5</v>
      </c>
      <c r="F40">
        <v>2.8713177756863701E-3</v>
      </c>
      <c r="G40">
        <v>-2.8665911985238201E-3</v>
      </c>
      <c r="I40" s="6">
        <f t="shared" si="4"/>
        <v>-7.9882638604616921E-3</v>
      </c>
      <c r="M40" s="14"/>
    </row>
    <row r="41" spans="3:13">
      <c r="M41" s="14"/>
    </row>
    <row r="42" spans="3:13">
      <c r="C42">
        <v>1.0573085408671799E-3</v>
      </c>
      <c r="D42">
        <v>1.05104689269402E-3</v>
      </c>
      <c r="E42">
        <v>1.1489899890312901E-4</v>
      </c>
      <c r="F42">
        <v>2.7573568899260902E-3</v>
      </c>
      <c r="G42">
        <v>-2.7656969301738899E-3</v>
      </c>
      <c r="K42" s="5"/>
    </row>
    <row r="43" spans="3:13">
      <c r="C43">
        <v>1.0035472932157299E-3</v>
      </c>
      <c r="D43">
        <v>1.0032419848156099E-3</v>
      </c>
      <c r="E43" s="14">
        <v>-2.47525680253E-5</v>
      </c>
      <c r="F43">
        <v>2.3504092356111598E-3</v>
      </c>
      <c r="G43">
        <v>-2.1521735063182099E-3</v>
      </c>
    </row>
    <row r="44" spans="3:13">
      <c r="C44">
        <v>9.5259475952993501E-4</v>
      </c>
      <c r="D44">
        <v>9.4915578307910105E-4</v>
      </c>
      <c r="E44" s="14">
        <v>8.0870732229858401E-5</v>
      </c>
      <c r="F44">
        <v>2.7850848883747702E-3</v>
      </c>
      <c r="G44">
        <v>-2.79390793588881E-3</v>
      </c>
      <c r="M44" s="14"/>
    </row>
    <row r="45" spans="3:13">
      <c r="M45" s="14"/>
    </row>
    <row r="46" spans="3:13" ht="14.5" thickBot="1"/>
    <row r="47" spans="3:13">
      <c r="C47">
        <v>1.01549339753963E-3</v>
      </c>
      <c r="D47">
        <v>1.0083114977068001E-3</v>
      </c>
      <c r="E47">
        <v>-1.2056020918548799E-4</v>
      </c>
      <c r="F47">
        <v>2.65570491358527E-3</v>
      </c>
      <c r="G47">
        <v>-2.3130901621721202E-3</v>
      </c>
      <c r="I47" s="3">
        <f>(C51-C47)/C47</f>
        <v>-6.3426748521509336E-3</v>
      </c>
      <c r="K47">
        <v>5000</v>
      </c>
    </row>
    <row r="48" spans="3:13">
      <c r="C48">
        <v>9.9600870453987506E-4</v>
      </c>
      <c r="D48">
        <v>9.9134449183283391E-4</v>
      </c>
      <c r="E48" s="14">
        <v>9.6277920791326894E-5</v>
      </c>
      <c r="F48">
        <v>2.9347482463201202E-3</v>
      </c>
      <c r="G48">
        <v>-2.6771668760927699E-3</v>
      </c>
      <c r="I48" s="6">
        <f t="shared" ref="I48:I49" si="5">(C52-C48)/C48</f>
        <v>8.6698988189661127E-4</v>
      </c>
    </row>
    <row r="49" spans="3:9">
      <c r="C49">
        <v>1.0061694834260101E-3</v>
      </c>
      <c r="D49">
        <v>9.9884026776342599E-4</v>
      </c>
      <c r="E49">
        <v>1.2122354916459E-4</v>
      </c>
      <c r="F49">
        <v>2.58670592126806E-3</v>
      </c>
      <c r="G49">
        <v>-2.20843467632941E-3</v>
      </c>
      <c r="I49" s="6">
        <f t="shared" si="5"/>
        <v>-5.8326872568696762E-3</v>
      </c>
    </row>
    <row r="51" spans="3:9">
      <c r="C51">
        <v>1.0090524531045301E-3</v>
      </c>
      <c r="D51">
        <v>1.0015537411236599E-3</v>
      </c>
      <c r="E51">
        <v>-1.2278825985192801E-4</v>
      </c>
      <c r="F51">
        <v>2.6036054333208698E-3</v>
      </c>
      <c r="G51">
        <v>-2.1928908288182799E-3</v>
      </c>
    </row>
    <row r="52" spans="3:9">
      <c r="C52">
        <v>9.9687223400899208E-4</v>
      </c>
      <c r="D52">
        <v>9.9208850555260403E-4</v>
      </c>
      <c r="E52" s="14">
        <v>9.7543057612936704E-5</v>
      </c>
      <c r="F52">
        <v>2.8633141402199499E-3</v>
      </c>
      <c r="G52">
        <v>-2.7522569138970499E-3</v>
      </c>
    </row>
    <row r="53" spans="3:9">
      <c r="C53">
        <v>1.00030081150178E-3</v>
      </c>
      <c r="D53">
        <v>9.9271601562863189E-4</v>
      </c>
      <c r="E53">
        <v>1.2294968810670499E-4</v>
      </c>
      <c r="F53">
        <v>2.5048977131173502E-3</v>
      </c>
      <c r="G53">
        <v>-1.92307499363763E-3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tabSelected="1" workbookViewId="0">
      <selection activeCell="M16" sqref="M16"/>
    </sheetView>
  </sheetViews>
  <sheetFormatPr defaultRowHeight="14"/>
  <cols>
    <col min="4" max="4" width="9.9140625" customWidth="1"/>
    <col min="5" max="5" width="10.1640625" customWidth="1"/>
    <col min="6" max="6" width="9.9140625" customWidth="1"/>
    <col min="10" max="10" width="13.5" bestFit="1" customWidth="1"/>
    <col min="17" max="17" width="10" customWidth="1"/>
    <col min="19" max="19" width="9.9140625" customWidth="1"/>
  </cols>
  <sheetData>
    <row r="1" spans="1:23" ht="14.5" thickBot="1">
      <c r="O1" s="80"/>
      <c r="P1" s="80"/>
      <c r="Q1" s="80"/>
      <c r="R1" s="80"/>
      <c r="S1" s="80"/>
      <c r="T1" s="36"/>
      <c r="U1" s="36"/>
      <c r="V1" s="36"/>
      <c r="W1" s="36"/>
    </row>
    <row r="2" spans="1:23">
      <c r="A2" t="s">
        <v>21</v>
      </c>
      <c r="B2" s="45">
        <v>1.0203805372197901E-2</v>
      </c>
      <c r="C2" s="45">
        <v>1.0199929517604501E-2</v>
      </c>
      <c r="D2" s="45">
        <v>-2.8121505933041598E-4</v>
      </c>
      <c r="E2" s="45">
        <v>2.21791906976916E-2</v>
      </c>
      <c r="F2" s="45">
        <v>-2.5974714755853799E-2</v>
      </c>
      <c r="G2" s="45"/>
      <c r="H2" s="40">
        <f>(B6-B2)/B2</f>
        <v>-9.9801267654826636E-2</v>
      </c>
      <c r="I2" s="40"/>
      <c r="J2" s="40" t="s">
        <v>16</v>
      </c>
      <c r="K2" s="40">
        <v>1000</v>
      </c>
      <c r="L2" s="41"/>
      <c r="M2" s="41"/>
      <c r="N2" t="s">
        <v>52</v>
      </c>
      <c r="O2" s="36"/>
      <c r="P2" s="36"/>
      <c r="Q2" s="36"/>
      <c r="R2" s="36"/>
      <c r="S2" s="36"/>
      <c r="T2" s="36"/>
      <c r="U2" s="36"/>
      <c r="V2" s="36"/>
      <c r="W2" s="36"/>
    </row>
    <row r="3" spans="1:23">
      <c r="B3" s="45">
        <v>1.0011123135832601E-2</v>
      </c>
      <c r="C3" s="45">
        <v>1.00018686266583E-2</v>
      </c>
      <c r="D3" s="45">
        <v>-4.3036079732234499E-4</v>
      </c>
      <c r="E3" s="45">
        <v>2.3272438695567901E-2</v>
      </c>
      <c r="F3" s="45">
        <v>-2.66882294439433E-2</v>
      </c>
      <c r="G3" s="45"/>
      <c r="H3" s="47">
        <f>(B7-B3)/B3</f>
        <v>-0.17466317723496733</v>
      </c>
      <c r="I3" s="47"/>
      <c r="J3" s="42" t="s">
        <v>46</v>
      </c>
      <c r="K3" s="42"/>
      <c r="L3" s="43"/>
      <c r="M3" s="43" t="s">
        <v>47</v>
      </c>
      <c r="O3" s="36"/>
      <c r="P3" s="36"/>
      <c r="Q3" s="79"/>
      <c r="R3" s="36"/>
      <c r="S3" s="36"/>
      <c r="T3" s="36"/>
      <c r="U3" s="36"/>
      <c r="V3" s="36"/>
      <c r="W3" s="36"/>
    </row>
    <row r="4" spans="1:23">
      <c r="B4" s="45">
        <v>9.0005333097453004E-3</v>
      </c>
      <c r="C4" s="45">
        <v>8.9639202953660808E-3</v>
      </c>
      <c r="D4" s="45">
        <v>8.1100727380140503E-4</v>
      </c>
      <c r="E4" s="45">
        <v>3.1805815294286797E-2</v>
      </c>
      <c r="F4" s="45">
        <v>-1.8206051473595601E-2</v>
      </c>
      <c r="G4" s="45"/>
      <c r="H4" s="47">
        <f>(B8-B4)/B4</f>
        <v>-5.5006455093266043E-2</v>
      </c>
      <c r="I4" s="47"/>
      <c r="J4" s="42" t="s">
        <v>33</v>
      </c>
      <c r="K4" s="42"/>
      <c r="L4" s="42"/>
      <c r="M4" s="43"/>
      <c r="O4" s="36"/>
      <c r="P4" s="36"/>
      <c r="Q4" s="36"/>
      <c r="R4" s="36"/>
      <c r="S4" s="36"/>
      <c r="T4" s="36"/>
      <c r="U4" s="36"/>
      <c r="V4" s="36"/>
      <c r="W4" s="36"/>
    </row>
    <row r="5" spans="1:23">
      <c r="A5" t="s">
        <v>22</v>
      </c>
      <c r="B5" s="46">
        <f>SQRT(B2*B2+B3*B3+B4*B4)</f>
        <v>1.6892300920073981E-2</v>
      </c>
      <c r="C5" s="45"/>
      <c r="D5" s="45"/>
      <c r="E5" s="45"/>
      <c r="F5" s="45"/>
      <c r="G5" s="45"/>
      <c r="H5" s="47">
        <f>(B9-B5)/B5</f>
        <v>-0.11205138012823065</v>
      </c>
      <c r="I5" s="47"/>
      <c r="J5" s="47"/>
      <c r="K5" s="47"/>
      <c r="L5" s="47"/>
      <c r="M5" s="48"/>
      <c r="O5" s="36"/>
      <c r="P5" s="36"/>
      <c r="Q5" s="36"/>
      <c r="R5" s="36"/>
      <c r="S5" s="36"/>
      <c r="T5" s="36"/>
      <c r="U5" s="36"/>
      <c r="V5" s="36"/>
      <c r="W5" s="36"/>
    </row>
    <row r="6" spans="1:23">
      <c r="B6" s="45">
        <v>9.1854526611494201E-3</v>
      </c>
      <c r="C6" s="45">
        <v>9.1840544558302005E-3</v>
      </c>
      <c r="D6" s="45">
        <v>-1.6026335377270401E-4</v>
      </c>
      <c r="E6" s="45">
        <v>1.7280420496842301E-2</v>
      </c>
      <c r="F6" s="45">
        <v>-2.76204967010929E-2</v>
      </c>
      <c r="G6" s="45"/>
      <c r="H6" s="45"/>
      <c r="I6" s="47"/>
      <c r="J6" s="42" t="s">
        <v>56</v>
      </c>
      <c r="K6" s="47"/>
      <c r="L6" s="47"/>
      <c r="M6" s="48"/>
      <c r="O6" s="36"/>
      <c r="P6" s="36"/>
      <c r="Q6" s="36"/>
      <c r="R6" s="36"/>
      <c r="S6" s="36"/>
      <c r="T6" s="36"/>
      <c r="U6" s="36"/>
      <c r="V6" s="36"/>
      <c r="W6" s="36"/>
    </row>
    <row r="7" spans="1:23">
      <c r="B7" s="45">
        <v>8.2625485612375892E-3</v>
      </c>
      <c r="C7" s="45">
        <v>8.2475236875533507E-3</v>
      </c>
      <c r="D7" s="45">
        <v>-4.9805797860876303E-4</v>
      </c>
      <c r="E7" s="45">
        <v>1.84103541849308E-2</v>
      </c>
      <c r="F7" s="45">
        <v>-2.64247216949898E-2</v>
      </c>
      <c r="G7" s="45"/>
      <c r="H7" s="45"/>
      <c r="I7" s="47"/>
      <c r="J7" s="47"/>
      <c r="K7" s="47"/>
      <c r="L7" s="47"/>
      <c r="M7" s="48"/>
      <c r="O7" s="36"/>
      <c r="P7" s="36"/>
      <c r="Q7" s="79"/>
      <c r="R7" s="36"/>
      <c r="S7" s="36"/>
      <c r="T7" s="36"/>
      <c r="U7" s="36"/>
      <c r="V7" s="36"/>
      <c r="W7" s="36"/>
    </row>
    <row r="8" spans="1:23">
      <c r="B8" s="45">
        <v>8.5054458784273503E-3</v>
      </c>
      <c r="C8" s="45">
        <v>8.4618830639662593E-3</v>
      </c>
      <c r="D8" s="45">
        <v>8.5973519331119499E-4</v>
      </c>
      <c r="E8" s="45">
        <v>2.7250158255073601E-2</v>
      </c>
      <c r="F8" s="45">
        <v>-1.9925737416944801E-2</v>
      </c>
      <c r="G8" s="45"/>
      <c r="H8" s="45"/>
      <c r="I8" s="47"/>
      <c r="J8" s="47"/>
      <c r="K8" s="47"/>
      <c r="L8" s="47"/>
      <c r="M8" s="48"/>
      <c r="O8" s="36"/>
      <c r="P8" s="36"/>
      <c r="Q8" s="36"/>
      <c r="R8" s="36"/>
      <c r="S8" s="36"/>
      <c r="T8" s="36"/>
      <c r="U8" s="36"/>
      <c r="V8" s="36"/>
      <c r="W8" s="36"/>
    </row>
    <row r="9" spans="1:23" ht="14.5" thickBot="1">
      <c r="B9" s="19">
        <f>SQRT(B6*B6+B7*B7+B8*B8)</f>
        <v>1.4999495288438311E-2</v>
      </c>
      <c r="C9" s="33"/>
      <c r="D9" s="33"/>
      <c r="E9" s="33"/>
      <c r="F9" s="33"/>
      <c r="G9" s="33"/>
      <c r="H9" s="33"/>
      <c r="I9" s="49"/>
      <c r="J9" s="49"/>
      <c r="K9" s="49"/>
      <c r="L9" s="49"/>
      <c r="M9" s="50"/>
      <c r="O9" s="36"/>
      <c r="P9" s="36"/>
      <c r="Q9" s="36"/>
      <c r="R9" s="36"/>
      <c r="S9" s="36"/>
      <c r="T9" s="36"/>
      <c r="U9" s="36"/>
      <c r="V9" s="36"/>
      <c r="W9" s="36"/>
    </row>
    <row r="10" spans="1:23" ht="14.5" thickBot="1">
      <c r="B10" s="1" t="s">
        <v>6</v>
      </c>
      <c r="C10" s="1" t="s">
        <v>2</v>
      </c>
      <c r="D10" s="1" t="s">
        <v>3</v>
      </c>
      <c r="E10" s="1" t="s">
        <v>5</v>
      </c>
      <c r="F10" s="1" t="s">
        <v>4</v>
      </c>
      <c r="O10" s="36"/>
      <c r="P10" s="36"/>
      <c r="Q10" s="36"/>
      <c r="R10" s="36"/>
      <c r="S10" s="36"/>
      <c r="T10" s="36"/>
      <c r="U10" s="36"/>
      <c r="V10" s="36"/>
      <c r="W10" s="36"/>
    </row>
    <row r="11" spans="1:23">
      <c r="B11" s="2">
        <v>1.0731423777796499E-2</v>
      </c>
      <c r="C11" s="3">
        <v>1.05568642828577E-2</v>
      </c>
      <c r="D11" s="3">
        <v>1.9277118072934601E-3</v>
      </c>
      <c r="E11" s="3">
        <v>2.57693241196232E-2</v>
      </c>
      <c r="F11" s="3">
        <v>-3.0284025841047699E-2</v>
      </c>
      <c r="G11" s="3"/>
      <c r="H11" s="4">
        <f>(B15-B11)/B11</f>
        <v>-0.10506994917391012</v>
      </c>
      <c r="I11" t="s">
        <v>67</v>
      </c>
      <c r="O11" s="36"/>
      <c r="P11" s="36"/>
      <c r="Q11" s="36"/>
      <c r="R11" s="36"/>
      <c r="S11" s="36"/>
      <c r="T11" s="36"/>
      <c r="U11" s="36"/>
      <c r="V11" s="36"/>
      <c r="W11" s="36"/>
    </row>
    <row r="12" spans="1:23" ht="14.5" thickBot="1">
      <c r="A12" s="36"/>
      <c r="B12" s="5">
        <v>1.07121337120591E-2</v>
      </c>
      <c r="C12" s="6">
        <v>1.05850721154859E-2</v>
      </c>
      <c r="D12" s="6">
        <v>1.6450097188148501E-3</v>
      </c>
      <c r="E12" s="6">
        <v>2.9080109664968001E-2</v>
      </c>
      <c r="F12" s="6">
        <v>-2.6399544166991199E-2</v>
      </c>
      <c r="G12" s="6"/>
      <c r="H12" s="7">
        <f t="shared" ref="H12:H14" si="0">(B16-B12)/B12</f>
        <v>-0.22114303623730483</v>
      </c>
      <c r="I12" s="78"/>
      <c r="J12" s="78"/>
      <c r="K12" s="78"/>
      <c r="L12" s="69"/>
      <c r="M12" s="69"/>
      <c r="N12" s="6"/>
      <c r="O12" s="36"/>
      <c r="P12" s="36"/>
      <c r="Q12" s="36"/>
      <c r="R12" s="36"/>
      <c r="S12" s="36"/>
      <c r="T12" s="36"/>
      <c r="U12" s="36"/>
      <c r="V12" s="78"/>
      <c r="W12" s="36"/>
    </row>
    <row r="13" spans="1:23">
      <c r="A13" s="36"/>
      <c r="B13" s="5">
        <v>8.6567084801046201E-3</v>
      </c>
      <c r="C13" s="6">
        <v>8.6546903689212803E-3</v>
      </c>
      <c r="D13" s="6">
        <v>1.8691262027071201E-4</v>
      </c>
      <c r="E13" s="6">
        <v>2.8605425825259701E-2</v>
      </c>
      <c r="F13" s="6">
        <v>-2.3323834461753502E-2</v>
      </c>
      <c r="G13" s="6"/>
      <c r="H13" s="7">
        <f t="shared" si="0"/>
        <v>-0.15089485947777737</v>
      </c>
      <c r="I13" s="78"/>
      <c r="J13" s="40" t="s">
        <v>16</v>
      </c>
      <c r="K13" s="81">
        <v>211000</v>
      </c>
      <c r="L13" s="69"/>
      <c r="M13" s="69"/>
      <c r="N13" s="6"/>
      <c r="O13" s="36"/>
      <c r="P13" s="36"/>
      <c r="Q13" s="36"/>
      <c r="R13" s="36"/>
      <c r="S13" s="36"/>
      <c r="T13" s="36"/>
      <c r="U13" s="36"/>
      <c r="V13" s="69"/>
      <c r="W13" s="36"/>
    </row>
    <row r="14" spans="1:23" ht="14.5" thickBot="1">
      <c r="A14" s="36"/>
      <c r="B14" s="9">
        <f>SQRT(B11*B11+B12*B12+B13*B13)</f>
        <v>1.7460007636688032E-2</v>
      </c>
      <c r="C14" s="6"/>
      <c r="D14" s="6"/>
      <c r="E14" s="6"/>
      <c r="F14" s="6"/>
      <c r="G14" s="6"/>
      <c r="H14" s="7">
        <f t="shared" si="0"/>
        <v>-0.1584989935019305</v>
      </c>
      <c r="I14" s="78"/>
      <c r="J14" s="69"/>
      <c r="K14" s="69"/>
      <c r="L14" s="69"/>
      <c r="M14" s="69"/>
      <c r="N14" s="6"/>
      <c r="O14" s="36"/>
      <c r="P14" s="36"/>
      <c r="Q14" s="36"/>
      <c r="R14" s="36"/>
      <c r="S14" s="36"/>
      <c r="T14" s="36"/>
      <c r="U14" s="36"/>
      <c r="V14" s="69"/>
      <c r="W14" s="36"/>
    </row>
    <row r="15" spans="1:23">
      <c r="A15" s="36"/>
      <c r="B15" s="5">
        <v>9.6038736268997307E-3</v>
      </c>
      <c r="C15" s="6">
        <v>9.4106478477550808E-3</v>
      </c>
      <c r="D15" s="6">
        <v>1.9167930840346399E-3</v>
      </c>
      <c r="E15" s="6">
        <v>2.5002775521215801E-2</v>
      </c>
      <c r="F15" s="6">
        <v>-1.8575308794896099E-2</v>
      </c>
      <c r="G15" s="6"/>
      <c r="H15" s="7"/>
      <c r="I15" s="42" t="s">
        <v>76</v>
      </c>
      <c r="J15" s="69"/>
      <c r="K15" s="69"/>
      <c r="L15" s="69"/>
      <c r="M15" s="69"/>
      <c r="N15" s="6"/>
      <c r="O15" s="69"/>
      <c r="P15" s="36"/>
      <c r="Q15" s="36"/>
      <c r="R15" s="36"/>
      <c r="S15" s="36"/>
      <c r="T15" s="36"/>
      <c r="U15" s="36"/>
      <c r="V15" s="69"/>
      <c r="W15" s="36"/>
    </row>
    <row r="16" spans="1:23">
      <c r="A16" s="36"/>
      <c r="B16" s="5">
        <v>8.3432199383943594E-3</v>
      </c>
      <c r="C16" s="6">
        <v>8.1743556855297904E-3</v>
      </c>
      <c r="D16" s="6">
        <v>1.6700982207247699E-3</v>
      </c>
      <c r="E16" s="6">
        <v>2.5608213192469101E-2</v>
      </c>
      <c r="F16" s="6">
        <v>-1.7273049198877101E-2</v>
      </c>
      <c r="G16" s="6"/>
      <c r="H16" s="7" t="s">
        <v>73</v>
      </c>
      <c r="I16" s="78"/>
      <c r="J16" s="69"/>
      <c r="K16" s="69"/>
      <c r="L16" s="69"/>
      <c r="M16" s="69"/>
      <c r="N16" s="6"/>
      <c r="O16" s="36"/>
      <c r="P16" s="36"/>
      <c r="Q16" s="36"/>
      <c r="R16" s="36"/>
      <c r="S16" s="36"/>
      <c r="T16" s="36"/>
      <c r="U16" s="36"/>
      <c r="V16" s="36"/>
      <c r="W16" s="36"/>
    </row>
    <row r="17" spans="1:23">
      <c r="A17" s="36"/>
      <c r="B17" s="5">
        <v>7.3504556704591497E-3</v>
      </c>
      <c r="C17" s="6">
        <v>7.3480846099015203E-3</v>
      </c>
      <c r="D17" s="6">
        <v>1.8668457117199401E-4</v>
      </c>
      <c r="E17" s="6">
        <v>2.2477430856277399E-2</v>
      </c>
      <c r="F17" s="6">
        <v>-1.5961729066232399E-2</v>
      </c>
      <c r="G17" s="6"/>
      <c r="H17" s="7"/>
      <c r="I17" s="78"/>
      <c r="J17" s="78"/>
      <c r="K17" s="78"/>
      <c r="L17" s="78"/>
      <c r="M17" s="78"/>
      <c r="N17" s="36"/>
      <c r="O17" s="36"/>
      <c r="P17" s="36"/>
      <c r="Q17" s="36"/>
      <c r="R17" s="36"/>
      <c r="S17" s="36"/>
      <c r="T17" s="36"/>
      <c r="U17" s="36"/>
      <c r="V17" s="36"/>
      <c r="W17" s="36"/>
    </row>
    <row r="18" spans="1:23" ht="14.5" thickBot="1">
      <c r="A18" s="36"/>
      <c r="B18" s="9">
        <f>SQRT(B15*B15+B16*B16+B17*B17)</f>
        <v>1.4692613999736958E-2</v>
      </c>
      <c r="C18" s="10"/>
      <c r="D18" s="10"/>
      <c r="E18" s="10"/>
      <c r="F18" s="10"/>
      <c r="G18" s="10"/>
      <c r="H18" s="11" t="s">
        <v>74</v>
      </c>
      <c r="I18" s="78"/>
      <c r="J18" s="78"/>
      <c r="K18" s="78"/>
      <c r="L18" s="78"/>
      <c r="M18" s="78"/>
      <c r="N18" s="36"/>
      <c r="O18" s="36"/>
      <c r="P18" s="36"/>
      <c r="Q18" s="36"/>
      <c r="R18" s="36"/>
      <c r="S18" s="36"/>
      <c r="T18" s="36"/>
      <c r="U18" s="36"/>
      <c r="V18" s="36"/>
      <c r="W18" s="36"/>
    </row>
    <row r="19" spans="1:23">
      <c r="A19" s="36"/>
      <c r="I19" s="78"/>
      <c r="J19" s="78"/>
      <c r="K19" s="78"/>
      <c r="L19" s="78"/>
      <c r="M19" s="78"/>
      <c r="N19" s="36"/>
      <c r="O19" s="69"/>
      <c r="P19" s="36"/>
      <c r="Q19" s="36"/>
      <c r="R19" s="36"/>
      <c r="S19" s="36"/>
      <c r="T19" s="36"/>
      <c r="U19" s="36"/>
      <c r="V19" s="36"/>
      <c r="W19" s="36"/>
    </row>
    <row r="20" spans="1:23" ht="14.5" thickBot="1">
      <c r="A20" s="36"/>
      <c r="I20" s="36"/>
      <c r="J20" s="36"/>
      <c r="K20" s="36"/>
      <c r="L20" s="79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</row>
    <row r="21" spans="1:23">
      <c r="A21" s="36"/>
      <c r="B21" s="75">
        <v>9.76695862189354E-2</v>
      </c>
      <c r="C21" s="40">
        <v>9.7208425537204601E-2</v>
      </c>
      <c r="D21" s="40">
        <v>9.4799829512401904E-3</v>
      </c>
      <c r="E21" s="40">
        <v>0.228061046348494</v>
      </c>
      <c r="F21" s="40">
        <v>-0.27778812692264299</v>
      </c>
      <c r="G21" s="40"/>
      <c r="H21" s="76">
        <f>(B25-B21)/B21</f>
        <v>-0.10346857641355481</v>
      </c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</row>
    <row r="22" spans="1:23" ht="14.5" thickBot="1">
      <c r="A22" s="36"/>
      <c r="B22" s="46">
        <v>9.7963619164433996E-2</v>
      </c>
      <c r="C22" s="47">
        <v>9.7742713472198595E-2</v>
      </c>
      <c r="D22" s="62">
        <v>6.5751534496116303E-3</v>
      </c>
      <c r="E22" s="47">
        <v>0.23590387569076601</v>
      </c>
      <c r="F22" s="47">
        <v>-0.27978460179060299</v>
      </c>
      <c r="G22" s="47"/>
      <c r="H22" s="48">
        <f t="shared" ref="H22:H24" si="1">(B26-B22)/B22</f>
        <v>-0.21586184584870394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78"/>
      <c r="W22" s="36"/>
    </row>
    <row r="23" spans="1:23">
      <c r="A23" s="36"/>
      <c r="B23" s="46">
        <v>8.4132107498396197E-2</v>
      </c>
      <c r="C23" s="47">
        <v>8.4094728384059805E-2</v>
      </c>
      <c r="D23" s="47">
        <v>2.5076224063658699E-3</v>
      </c>
      <c r="E23" s="47">
        <v>0.26943126784648602</v>
      </c>
      <c r="F23" s="47">
        <v>-0.22289556646463701</v>
      </c>
      <c r="G23" s="47"/>
      <c r="H23" s="48">
        <f t="shared" si="1"/>
        <v>-0.14250390712497663</v>
      </c>
      <c r="I23" s="36"/>
      <c r="J23" s="40" t="s">
        <v>16</v>
      </c>
      <c r="K23" s="81">
        <v>211000</v>
      </c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69"/>
      <c r="W23" s="36"/>
    </row>
    <row r="24" spans="1:23" ht="14.5" thickBot="1">
      <c r="A24" s="36"/>
      <c r="B24" s="61">
        <f>SQRT(B21*B21+B22*B22+B23*B23)</f>
        <v>0.1619087096610124</v>
      </c>
      <c r="C24" s="47"/>
      <c r="D24" s="47"/>
      <c r="E24" s="47"/>
      <c r="F24" s="47"/>
      <c r="G24" s="47"/>
      <c r="H24" s="48">
        <f t="shared" si="1"/>
        <v>-0.15375653941848316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69"/>
      <c r="W24" s="36"/>
    </row>
    <row r="25" spans="1:23">
      <c r="A25" s="36"/>
      <c r="B25" s="46">
        <v>8.7563853173961204E-2</v>
      </c>
      <c r="C25" s="47">
        <v>8.7138857852360099E-2</v>
      </c>
      <c r="D25" s="47">
        <v>8.6167183345645607E-3</v>
      </c>
      <c r="E25" s="47">
        <v>0.20699721647098901</v>
      </c>
      <c r="F25" s="47">
        <v>-0.17446322204756701</v>
      </c>
      <c r="G25" s="47"/>
      <c r="H25" s="48"/>
      <c r="I25" s="42" t="s">
        <v>77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69"/>
      <c r="W25" s="36"/>
    </row>
    <row r="26" spans="1:23">
      <c r="A26" s="36"/>
      <c r="B26" s="46">
        <v>7.6817011505579805E-2</v>
      </c>
      <c r="C26" s="47">
        <v>7.6548232063378296E-2</v>
      </c>
      <c r="D26" s="62">
        <v>6.4203913135850599E-3</v>
      </c>
      <c r="E26" s="47">
        <v>0.144343788081671</v>
      </c>
      <c r="F26" s="47">
        <v>-0.168918356787707</v>
      </c>
      <c r="G26" s="47"/>
      <c r="H26" s="48" t="s">
        <v>75</v>
      </c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</row>
    <row r="27" spans="1:23">
      <c r="A27" s="36"/>
      <c r="B27" s="46">
        <v>7.2142953465216195E-2</v>
      </c>
      <c r="C27" s="47">
        <v>7.2096843524080995E-2</v>
      </c>
      <c r="D27" s="47">
        <v>2.57893166806348E-3</v>
      </c>
      <c r="E27" s="47">
        <v>0.21627814840353701</v>
      </c>
      <c r="F27" s="47">
        <v>-0.15470143916368001</v>
      </c>
      <c r="G27" s="47"/>
      <c r="H27" s="48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</row>
    <row r="28" spans="1:23">
      <c r="A28" s="36"/>
      <c r="B28" s="46">
        <f>SQRT(B25*B25+B26*B26+B27*B27)</f>
        <v>0.1370141867618232</v>
      </c>
      <c r="C28" s="47"/>
      <c r="D28" s="47"/>
      <c r="E28" s="47"/>
      <c r="F28" s="47"/>
      <c r="G28" s="47"/>
      <c r="H28" s="48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</row>
    <row r="29" spans="1:23">
      <c r="A29" s="6"/>
      <c r="B29" s="77"/>
      <c r="C29" s="77"/>
      <c r="D29" s="77"/>
      <c r="E29" s="77"/>
      <c r="F29" s="77"/>
      <c r="G29" s="6"/>
      <c r="H29" s="6"/>
      <c r="I29" s="77"/>
      <c r="J29" s="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</row>
    <row r="30" spans="1:23">
      <c r="A30" s="6"/>
      <c r="B30" s="6"/>
      <c r="C30" s="6"/>
      <c r="D30" s="6"/>
      <c r="E30" s="6"/>
      <c r="F30" s="6"/>
      <c r="G30" s="6"/>
      <c r="H30" s="6"/>
      <c r="I30" s="6"/>
      <c r="J30" s="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</row>
    <row r="31" spans="1:23">
      <c r="A31" s="6"/>
      <c r="B31" s="6"/>
      <c r="C31" s="6"/>
      <c r="D31" s="6"/>
      <c r="E31" s="6"/>
      <c r="F31" s="6"/>
      <c r="G31" s="6"/>
      <c r="H31" s="6"/>
      <c r="I31" s="6"/>
      <c r="J31" s="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78"/>
      <c r="W31" s="36"/>
    </row>
    <row r="32" spans="1:23">
      <c r="A32" s="6"/>
      <c r="B32" s="6"/>
      <c r="C32" s="6"/>
      <c r="D32" s="8"/>
      <c r="E32" s="6"/>
      <c r="F32" s="6"/>
      <c r="G32" s="6"/>
      <c r="H32" s="6"/>
      <c r="I32" s="6"/>
      <c r="J32" s="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69"/>
      <c r="W32" s="36"/>
    </row>
    <row r="33" spans="1:23">
      <c r="A33" s="6"/>
      <c r="B33" s="6"/>
      <c r="C33" s="6"/>
      <c r="D33" s="6"/>
      <c r="E33" s="6"/>
      <c r="F33" s="6"/>
      <c r="G33" s="6"/>
      <c r="H33" s="6"/>
      <c r="I33" s="6"/>
      <c r="J33" s="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69"/>
      <c r="W33" s="36"/>
    </row>
    <row r="34" spans="1:23">
      <c r="A34" s="6"/>
      <c r="B34" s="6"/>
      <c r="C34" s="6"/>
      <c r="D34" s="6"/>
      <c r="E34" s="6"/>
      <c r="F34" s="6"/>
      <c r="G34" s="6"/>
      <c r="H34" s="6"/>
      <c r="I34" s="6"/>
      <c r="J34" s="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69"/>
      <c r="W34" s="36"/>
    </row>
    <row r="35" spans="1:23">
      <c r="A35" s="6"/>
      <c r="B35" s="6"/>
      <c r="C35" s="6"/>
      <c r="D35" s="6"/>
      <c r="E35" s="6"/>
      <c r="F35" s="6"/>
      <c r="G35" s="6"/>
      <c r="H35" s="6"/>
      <c r="I35" s="6"/>
      <c r="J35" s="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</row>
    <row r="36" spans="1:23">
      <c r="A36" s="6"/>
      <c r="B36" s="6"/>
      <c r="C36" s="6"/>
      <c r="D36" s="8"/>
      <c r="E36" s="6"/>
      <c r="F36" s="6"/>
      <c r="G36" s="6"/>
      <c r="H36" s="6"/>
      <c r="I36" s="6"/>
      <c r="J36" s="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</row>
    <row r="37" spans="1:23">
      <c r="A37" s="6"/>
      <c r="B37" s="6"/>
      <c r="C37" s="6"/>
      <c r="D37" s="6"/>
      <c r="E37" s="6"/>
      <c r="F37" s="6"/>
      <c r="G37" s="6"/>
      <c r="H37" s="6"/>
      <c r="I37" s="6"/>
      <c r="J37" s="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</row>
    <row r="38" spans="1:23">
      <c r="A38" s="6"/>
      <c r="B38" s="6"/>
      <c r="C38" s="6"/>
      <c r="D38" s="6"/>
      <c r="E38" s="6"/>
      <c r="F38" s="6"/>
      <c r="G38" s="6"/>
      <c r="H38" s="6"/>
      <c r="I38" s="6"/>
      <c r="J38" s="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</row>
    <row r="39" spans="1:23">
      <c r="A39" s="6"/>
      <c r="B39" s="6"/>
      <c r="C39" s="6"/>
      <c r="D39" s="6"/>
      <c r="E39" s="6"/>
      <c r="F39" s="6"/>
      <c r="G39" s="6"/>
      <c r="H39" s="6"/>
      <c r="I39" s="6"/>
      <c r="J39" s="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</row>
    <row r="40" spans="1:23">
      <c r="A40" s="6"/>
      <c r="B40" s="6"/>
      <c r="C40" s="6"/>
      <c r="D40" s="8"/>
      <c r="E40" s="6"/>
      <c r="F40" s="6"/>
      <c r="G40" s="6"/>
      <c r="H40" s="6"/>
      <c r="I40" s="6"/>
      <c r="J40" s="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</row>
    <row r="41" spans="1:23">
      <c r="A41" s="6"/>
      <c r="B41" s="6"/>
      <c r="C41" s="6"/>
      <c r="D41" s="6"/>
      <c r="E41" s="6"/>
      <c r="F41" s="6"/>
      <c r="G41" s="6"/>
      <c r="H41" s="6"/>
      <c r="I41" s="6"/>
      <c r="J41" s="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 spans="1:23">
      <c r="A42" s="6"/>
      <c r="B42" s="6"/>
      <c r="C42" s="6"/>
      <c r="D42" s="6"/>
      <c r="E42" s="6"/>
      <c r="F42" s="6"/>
      <c r="G42" s="6"/>
      <c r="H42" s="6"/>
      <c r="I42" s="6"/>
      <c r="J42" s="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</row>
    <row r="43" spans="1:23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23">
      <c r="A44" s="6"/>
      <c r="B44" s="6"/>
      <c r="C44" s="6"/>
      <c r="D44" s="8"/>
      <c r="E44" s="6"/>
      <c r="F44" s="6"/>
      <c r="G44" s="6"/>
      <c r="H44" s="6"/>
      <c r="I44" s="6"/>
      <c r="J44" s="6"/>
    </row>
    <row r="45" spans="1:2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2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2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2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>
      <c r="J50" s="6"/>
      <c r="K50" s="6"/>
      <c r="L50" s="6"/>
      <c r="M50" s="6"/>
      <c r="N50" s="6"/>
      <c r="O50" s="6"/>
      <c r="P50" s="6"/>
      <c r="Q50" s="6"/>
    </row>
    <row r="51" spans="1:17">
      <c r="J51" s="6"/>
      <c r="K51" s="6"/>
      <c r="L51" s="6"/>
      <c r="M51" s="6"/>
      <c r="N51" s="6"/>
      <c r="O51" s="6"/>
      <c r="P51" s="6"/>
      <c r="Q51" s="6"/>
    </row>
    <row r="52" spans="1:17">
      <c r="J52" s="6"/>
      <c r="K52" s="6"/>
      <c r="L52" s="6"/>
      <c r="M52" s="6"/>
      <c r="N52" s="6"/>
      <c r="O52" s="6"/>
      <c r="P52" s="6"/>
      <c r="Q52" s="6"/>
    </row>
    <row r="53" spans="1:17">
      <c r="J53" s="6"/>
      <c r="K53" s="6"/>
      <c r="L53" s="6"/>
      <c r="M53" s="6"/>
      <c r="N53" s="6"/>
      <c r="O53" s="6"/>
      <c r="P53" s="6"/>
      <c r="Q53" s="6"/>
    </row>
    <row r="54" spans="1:17">
      <c r="J54" s="6"/>
      <c r="K54" s="6"/>
      <c r="L54" s="6"/>
      <c r="M54" s="6"/>
      <c r="N54" s="6"/>
      <c r="O54" s="6"/>
      <c r="P54" s="6"/>
      <c r="Q54" s="6"/>
    </row>
    <row r="55" spans="1:17">
      <c r="J55" s="6"/>
      <c r="K55" s="6"/>
      <c r="L55" s="6"/>
      <c r="M55" s="6"/>
      <c r="N55" s="6"/>
      <c r="O55" s="6"/>
      <c r="P55" s="6"/>
      <c r="Q55" s="6"/>
    </row>
    <row r="56" spans="1:17">
      <c r="J56" s="6"/>
      <c r="K56" s="6"/>
      <c r="L56" s="6"/>
      <c r="M56" s="6"/>
      <c r="N56" s="6"/>
      <c r="O56" s="6"/>
      <c r="P56" s="6"/>
      <c r="Q56" s="6"/>
    </row>
    <row r="57" spans="1:17">
      <c r="J57" s="6"/>
      <c r="K57" s="6"/>
      <c r="L57" s="6"/>
      <c r="M57" s="6"/>
      <c r="N57" s="6"/>
      <c r="O57" s="6"/>
      <c r="P57" s="6"/>
      <c r="Q57" s="6"/>
    </row>
    <row r="58" spans="1:17">
      <c r="J58" s="6"/>
      <c r="K58" s="6"/>
      <c r="L58" s="6"/>
      <c r="M58" s="6"/>
      <c r="N58" s="6"/>
      <c r="O58" s="6"/>
      <c r="P58" s="6"/>
      <c r="Q58" s="6"/>
    </row>
    <row r="59" spans="1:17">
      <c r="J59" s="6"/>
      <c r="K59" s="6"/>
      <c r="L59" s="6"/>
      <c r="M59" s="6"/>
      <c r="N59" s="6"/>
      <c r="O59" s="6"/>
      <c r="P59" s="6"/>
      <c r="Q59" s="6"/>
    </row>
    <row r="60" spans="1:17">
      <c r="J60" s="6"/>
      <c r="K60" s="6"/>
      <c r="L60" s="6"/>
      <c r="M60" s="6"/>
      <c r="N60" s="6"/>
      <c r="O60" s="6"/>
      <c r="P60" s="6"/>
      <c r="Q60" s="6"/>
    </row>
    <row r="61" spans="1:17">
      <c r="J61" s="6"/>
      <c r="K61" s="6"/>
      <c r="L61" s="6"/>
      <c r="M61" s="6"/>
      <c r="N61" s="6"/>
      <c r="O61" s="6"/>
      <c r="P61" s="6"/>
      <c r="Q61" s="6"/>
    </row>
    <row r="62" spans="1:17">
      <c r="J62" s="6"/>
      <c r="K62" s="6"/>
      <c r="L62" s="6"/>
      <c r="M62" s="6"/>
      <c r="N62" s="6"/>
      <c r="O62" s="6"/>
      <c r="P62" s="6"/>
      <c r="Q62" s="6"/>
    </row>
    <row r="63" spans="1:17">
      <c r="J63" s="6"/>
      <c r="K63" s="6"/>
      <c r="L63" s="6"/>
      <c r="M63" s="6"/>
      <c r="N63" s="6"/>
      <c r="O63" s="6"/>
      <c r="P63" s="73"/>
      <c r="Q63" s="6"/>
    </row>
    <row r="64" spans="1:17">
      <c r="P64" s="72"/>
    </row>
    <row r="65" spans="8:16">
      <c r="P65" s="72"/>
    </row>
    <row r="66" spans="8:16">
      <c r="P66" s="72"/>
    </row>
    <row r="72" spans="8:16">
      <c r="H72" s="72"/>
    </row>
    <row r="73" spans="8:16">
      <c r="H73" s="72"/>
    </row>
    <row r="74" spans="8:16">
      <c r="H74" s="72"/>
      <c r="J74" s="74"/>
      <c r="K74" s="74"/>
      <c r="L74" s="74"/>
      <c r="M74" s="74"/>
      <c r="N74" s="74"/>
    </row>
    <row r="75" spans="8:16">
      <c r="H75" s="72"/>
      <c r="J75" s="74"/>
      <c r="K75" s="74"/>
      <c r="L75" s="74"/>
      <c r="M75" s="74"/>
      <c r="N75" s="74"/>
    </row>
    <row r="76" spans="8:16">
      <c r="J76" s="74"/>
      <c r="K76" s="74"/>
      <c r="L76" s="74"/>
      <c r="M76" s="74"/>
      <c r="N76" s="74"/>
    </row>
    <row r="77" spans="8:16">
      <c r="J77" s="74"/>
      <c r="K77" s="74"/>
      <c r="L77" s="74"/>
      <c r="M77" s="74"/>
      <c r="N77" s="74"/>
    </row>
    <row r="78" spans="8:16">
      <c r="J78" s="74"/>
      <c r="K78" s="74"/>
      <c r="L78" s="74"/>
      <c r="M78" s="74"/>
      <c r="N78" s="74"/>
    </row>
    <row r="79" spans="8:16">
      <c r="J79" s="74"/>
      <c r="K79" s="74"/>
      <c r="L79" s="74"/>
      <c r="M79" s="74"/>
      <c r="N79" s="74"/>
    </row>
    <row r="80" spans="8:16">
      <c r="J80" s="74"/>
      <c r="K80" s="74"/>
      <c r="L80" s="74"/>
      <c r="M80" s="74"/>
      <c r="N80" s="74"/>
    </row>
    <row r="85" spans="2:6">
      <c r="B85" s="74"/>
      <c r="C85" s="74"/>
      <c r="D85" s="74"/>
      <c r="E85" s="74"/>
      <c r="F85" s="74"/>
    </row>
    <row r="86" spans="2:6">
      <c r="B86" s="74"/>
      <c r="C86" s="74"/>
      <c r="D86" s="74"/>
      <c r="E86" s="74"/>
      <c r="F86" s="74"/>
    </row>
    <row r="87" spans="2:6">
      <c r="B87" s="74"/>
      <c r="C87" s="74"/>
      <c r="D87" s="74"/>
      <c r="E87" s="74"/>
      <c r="F87" s="74"/>
    </row>
    <row r="88" spans="2:6">
      <c r="B88" s="74"/>
      <c r="C88" s="74"/>
      <c r="D88" s="74"/>
      <c r="E88" s="74"/>
      <c r="F88" s="74"/>
    </row>
    <row r="89" spans="2:6">
      <c r="B89" s="74"/>
      <c r="C89" s="74"/>
      <c r="D89" s="74"/>
      <c r="E89" s="74"/>
      <c r="F89" s="74"/>
    </row>
    <row r="90" spans="2:6">
      <c r="B90" s="74"/>
      <c r="C90" s="74"/>
      <c r="D90" s="74"/>
      <c r="E90" s="74"/>
      <c r="F90" s="74"/>
    </row>
    <row r="91" spans="2:6">
      <c r="B91" s="74"/>
      <c r="C91" s="74"/>
      <c r="D91" s="74"/>
      <c r="E91" s="74"/>
      <c r="F91" s="7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3"/>
  <sheetViews>
    <sheetView workbookViewId="0">
      <selection activeCell="E1" sqref="E1:L9"/>
    </sheetView>
  </sheetViews>
  <sheetFormatPr defaultRowHeight="14"/>
  <sheetData>
    <row r="1" spans="2:22">
      <c r="B1" t="s">
        <v>26</v>
      </c>
      <c r="E1" s="1" t="s">
        <v>31</v>
      </c>
      <c r="F1" s="1" t="s">
        <v>2</v>
      </c>
      <c r="G1" s="1" t="s">
        <v>27</v>
      </c>
      <c r="H1" s="1" t="s">
        <v>28</v>
      </c>
      <c r="I1" s="1" t="s">
        <v>29</v>
      </c>
      <c r="L1" s="1" t="s">
        <v>30</v>
      </c>
    </row>
    <row r="2" spans="2:22">
      <c r="D2" t="s">
        <v>23</v>
      </c>
      <c r="E2" s="6">
        <v>1.0108953162231701E-2</v>
      </c>
      <c r="F2" s="6">
        <v>1.0059484839973E-2</v>
      </c>
      <c r="G2" s="6">
        <v>9.98848732565594E-4</v>
      </c>
      <c r="H2" s="6">
        <v>2.4099437890984801E-2</v>
      </c>
      <c r="I2" s="6">
        <v>-3.0285092513360298E-2</v>
      </c>
      <c r="J2" s="6"/>
      <c r="K2" s="6">
        <f t="shared" ref="K2:K5" si="0">(E6-E2)/E2</f>
        <v>-0.10152427049734683</v>
      </c>
      <c r="L2">
        <f>K2*100</f>
        <v>-10.152427049734683</v>
      </c>
      <c r="N2">
        <v>6.8863098147250598E-2</v>
      </c>
      <c r="O2">
        <v>6.7148909476985805E-2</v>
      </c>
      <c r="P2">
        <v>-1.52692580857563E-2</v>
      </c>
      <c r="Q2">
        <v>0.19677851431214599</v>
      </c>
      <c r="R2">
        <v>-0.18275848425965799</v>
      </c>
      <c r="S2" s="6"/>
      <c r="T2" s="6">
        <f t="shared" ref="T2:T5" si="1">(N6-N2)/N2</f>
        <v>-2.6264640479811301E-2</v>
      </c>
    </row>
    <row r="3" spans="2:22">
      <c r="E3" s="6">
        <v>9.9695926799834005E-3</v>
      </c>
      <c r="F3" s="6">
        <v>9.9563837535731701E-3</v>
      </c>
      <c r="G3" s="6">
        <v>5.1303095068700301E-4</v>
      </c>
      <c r="H3" s="6">
        <v>2.4847645479261202E-2</v>
      </c>
      <c r="I3" s="6">
        <v>-3.0091972974999499E-2</v>
      </c>
      <c r="J3" s="6"/>
      <c r="K3" s="6">
        <f t="shared" si="0"/>
        <v>-0.22187306344820137</v>
      </c>
      <c r="L3">
        <f t="shared" ref="L3:L5" si="2">K3*100</f>
        <v>-22.187306344820136</v>
      </c>
      <c r="N3">
        <v>7.3328612309083899E-2</v>
      </c>
      <c r="O3">
        <v>7.2755382664305202E-2</v>
      </c>
      <c r="P3">
        <v>-9.1509385609595106E-3</v>
      </c>
      <c r="Q3">
        <v>0.14580809337440301</v>
      </c>
      <c r="R3">
        <v>-0.22081449792114</v>
      </c>
      <c r="S3" s="6"/>
      <c r="T3" s="6">
        <f t="shared" si="1"/>
        <v>-7.5143713953423605E-2</v>
      </c>
      <c r="V3" t="s">
        <v>42</v>
      </c>
    </row>
    <row r="4" spans="2:22">
      <c r="E4" s="6">
        <v>8.7160255878066008E-3</v>
      </c>
      <c r="F4" s="6">
        <v>8.7158906014587392E-3</v>
      </c>
      <c r="G4" s="8">
        <v>4.8508460112337903E-5</v>
      </c>
      <c r="H4" s="6">
        <v>2.8605358817558501E-2</v>
      </c>
      <c r="I4" s="6">
        <v>-2.3324007315437701E-2</v>
      </c>
      <c r="J4" s="6"/>
      <c r="K4" s="6">
        <f t="shared" si="0"/>
        <v>-0.13395376162587364</v>
      </c>
      <c r="L4">
        <f t="shared" si="2"/>
        <v>-13.395376162587363</v>
      </c>
      <c r="N4">
        <v>7.7287705759929007E-2</v>
      </c>
      <c r="O4">
        <v>7.7285869211629096E-2</v>
      </c>
      <c r="P4">
        <v>-5.3280562714569195E-4</v>
      </c>
      <c r="Q4">
        <v>0.19568508242427399</v>
      </c>
      <c r="R4">
        <v>-0.22634783092948699</v>
      </c>
      <c r="S4" s="6"/>
      <c r="T4" s="6">
        <f t="shared" si="1"/>
        <v>-6.9856509933635805E-2</v>
      </c>
      <c r="V4" t="s">
        <v>41</v>
      </c>
    </row>
    <row r="5" spans="2:22">
      <c r="E5" s="6">
        <f>SQRT(E2*E2+E3*E3+E4*E4)</f>
        <v>1.6659916394996473E-2</v>
      </c>
      <c r="F5" s="6"/>
      <c r="G5" s="6"/>
      <c r="H5" s="6"/>
      <c r="I5" s="6"/>
      <c r="J5" s="6"/>
      <c r="K5" s="6">
        <f t="shared" si="0"/>
        <v>-0.15186142963676164</v>
      </c>
      <c r="L5">
        <f t="shared" si="2"/>
        <v>-15.186142963676163</v>
      </c>
      <c r="N5" s="6">
        <f>SQRT(N2*N2+N3*N3+N4*N4)</f>
        <v>0.12685661642676413</v>
      </c>
      <c r="S5" s="6"/>
      <c r="T5" s="6">
        <f t="shared" si="1"/>
        <v>-5.8540411440374904E-2</v>
      </c>
    </row>
    <row r="6" spans="2:22">
      <c r="D6" t="s">
        <v>24</v>
      </c>
      <c r="E6" s="6">
        <v>9.0826490669442799E-3</v>
      </c>
      <c r="F6" s="6">
        <v>9.0334849339737001E-3</v>
      </c>
      <c r="G6" s="6">
        <v>9.43749977978261E-4</v>
      </c>
      <c r="H6" s="6">
        <v>2.2095501212752399E-2</v>
      </c>
      <c r="I6" s="6">
        <v>-1.8576103770196799E-2</v>
      </c>
      <c r="J6" s="6"/>
      <c r="K6" s="6"/>
      <c r="N6">
        <v>6.7054433632087102E-2</v>
      </c>
      <c r="O6">
        <v>6.5181830686377895E-2</v>
      </c>
      <c r="P6">
        <v>-1.5736137330753699E-2</v>
      </c>
      <c r="Q6">
        <v>0.15371860050136199</v>
      </c>
      <c r="R6">
        <v>-0.181605100892579</v>
      </c>
    </row>
    <row r="7" spans="2:22">
      <c r="E7" s="6">
        <v>7.7576086107447196E-3</v>
      </c>
      <c r="F7" s="6">
        <v>7.7431603833841003E-3</v>
      </c>
      <c r="G7" s="6">
        <v>4.7324268054732901E-4</v>
      </c>
      <c r="H7" s="6">
        <v>1.50166604505388E-2</v>
      </c>
      <c r="I7" s="6">
        <v>-1.8251313211522999E-2</v>
      </c>
      <c r="J7" s="6"/>
      <c r="K7" s="6" t="s">
        <v>72</v>
      </c>
      <c r="N7">
        <v>6.7818428041128601E-2</v>
      </c>
      <c r="O7">
        <v>6.7055024973491306E-2</v>
      </c>
      <c r="P7">
        <v>-1.0147059070203499E-2</v>
      </c>
      <c r="Q7">
        <v>0.14171638311137399</v>
      </c>
      <c r="R7">
        <v>-0.16904390793312599</v>
      </c>
    </row>
    <row r="8" spans="2:22">
      <c r="E8" s="6">
        <v>7.5484811738925402E-3</v>
      </c>
      <c r="F8" s="6">
        <v>7.5484669782402303E-3</v>
      </c>
      <c r="G8" s="8">
        <v>-1.4639365657226299E-5</v>
      </c>
      <c r="H8" s="6">
        <v>2.2477339162120601E-2</v>
      </c>
      <c r="I8" s="6">
        <v>-1.6547036385981598E-2</v>
      </c>
      <c r="J8" s="6"/>
      <c r="K8" s="6"/>
      <c r="N8">
        <v>7.1888656374762605E-2</v>
      </c>
      <c r="O8">
        <v>7.1882493181736395E-2</v>
      </c>
      <c r="P8">
        <v>-9.4132318908966405E-4</v>
      </c>
      <c r="Q8">
        <v>0.18565421517216299</v>
      </c>
      <c r="R8">
        <v>-0.19947273427166501</v>
      </c>
    </row>
    <row r="9" spans="2:22">
      <c r="E9" s="6">
        <f>SQRT(E6*E6+E7*E7+E8*E8)</f>
        <v>1.4129917673623385E-2</v>
      </c>
      <c r="F9" s="6"/>
      <c r="G9" s="6"/>
      <c r="H9" s="6"/>
      <c r="I9" s="6"/>
      <c r="J9" s="6"/>
      <c r="K9" s="6"/>
      <c r="N9" s="6">
        <f>SQRT(N6*N6+N7*N7+N8*N8)</f>
        <v>0.11943037790720754</v>
      </c>
    </row>
    <row r="10" spans="2:22">
      <c r="E10" s="6"/>
      <c r="F10" s="6"/>
      <c r="G10" s="6"/>
      <c r="H10" s="6"/>
      <c r="I10" s="6"/>
    </row>
    <row r="11" spans="2:22">
      <c r="E11">
        <v>1.0108953162231701E-2</v>
      </c>
      <c r="F11">
        <v>1.0059484839973E-2</v>
      </c>
      <c r="G11">
        <v>9.98848732565594E-4</v>
      </c>
      <c r="H11">
        <v>2.4099437890984801E-2</v>
      </c>
      <c r="I11">
        <v>-3.0285092513360298E-2</v>
      </c>
      <c r="K11" s="6">
        <f t="shared" ref="K11:K14" si="3">(E15-E11)/E11</f>
        <v>-0.10152427049734683</v>
      </c>
      <c r="N11">
        <v>7.9377522698558606E-2</v>
      </c>
      <c r="O11">
        <v>7.9368605008806395E-2</v>
      </c>
      <c r="P11">
        <v>1.18981036987188E-3</v>
      </c>
      <c r="Q11">
        <v>0.18848117389121599</v>
      </c>
      <c r="R11">
        <v>-0.15985925486289701</v>
      </c>
      <c r="T11" s="6">
        <f t="shared" ref="T11:T14" si="4">(N15-N11)/N11</f>
        <v>-3.0282881795162836E-2</v>
      </c>
    </row>
    <row r="12" spans="2:22">
      <c r="E12">
        <v>9.9695926799834005E-3</v>
      </c>
      <c r="F12">
        <v>9.9563837535731701E-3</v>
      </c>
      <c r="G12">
        <v>5.1303095068700301E-4</v>
      </c>
      <c r="H12">
        <v>2.4847645479261202E-2</v>
      </c>
      <c r="I12">
        <v>-3.0091972974999499E-2</v>
      </c>
      <c r="K12" s="6">
        <f t="shared" si="3"/>
        <v>-0.22187306344820137</v>
      </c>
      <c r="N12">
        <v>8.1721955223581902E-2</v>
      </c>
      <c r="O12">
        <v>8.1021019101269506E-2</v>
      </c>
      <c r="P12">
        <v>1.06804695288568E-2</v>
      </c>
      <c r="Q12">
        <v>0.21385400602947099</v>
      </c>
      <c r="R12">
        <v>-0.16778508107364101</v>
      </c>
      <c r="T12" s="6">
        <f t="shared" si="4"/>
        <v>-7.5218117932938519E-2</v>
      </c>
    </row>
    <row r="13" spans="2:22">
      <c r="E13">
        <v>8.7160255878066008E-3</v>
      </c>
      <c r="F13">
        <v>8.7158906014587392E-3</v>
      </c>
      <c r="G13" s="14">
        <v>4.8508460112337903E-5</v>
      </c>
      <c r="H13">
        <v>2.8605358817558501E-2</v>
      </c>
      <c r="I13">
        <v>-2.3324007315437701E-2</v>
      </c>
      <c r="K13" s="6">
        <f t="shared" si="3"/>
        <v>-0.13395376162587364</v>
      </c>
      <c r="N13">
        <v>6.8345518000203706E-2</v>
      </c>
      <c r="O13">
        <v>6.8299164034186094E-2</v>
      </c>
      <c r="P13">
        <v>2.5167484871387001E-3</v>
      </c>
      <c r="Q13">
        <v>0.18978177004493499</v>
      </c>
      <c r="R13">
        <v>-0.18777041987328899</v>
      </c>
      <c r="T13" s="6">
        <f t="shared" si="4"/>
        <v>-3.527502074218853E-2</v>
      </c>
    </row>
    <row r="14" spans="2:22">
      <c r="E14" s="6">
        <f>SQRT(E11*E11+E12*E12+E13*E13)</f>
        <v>1.6659916394996473E-2</v>
      </c>
      <c r="I14" s="6"/>
      <c r="J14" s="6"/>
      <c r="K14" s="6">
        <f t="shared" si="3"/>
        <v>-0.15186142963676164</v>
      </c>
      <c r="N14" s="6">
        <f>SQRT(N11*N11+N12*N12+N13*N13)</f>
        <v>0.13285472857990974</v>
      </c>
      <c r="O14" s="6"/>
      <c r="T14" s="6">
        <f t="shared" si="4"/>
        <v>-4.8377938259275402E-2</v>
      </c>
    </row>
    <row r="15" spans="2:22">
      <c r="E15">
        <v>9.0826490669442799E-3</v>
      </c>
      <c r="F15">
        <v>9.0334849339737001E-3</v>
      </c>
      <c r="G15">
        <v>9.43749977978261E-4</v>
      </c>
      <c r="H15">
        <v>2.2095501212752399E-2</v>
      </c>
      <c r="I15">
        <v>-1.8576103770196799E-2</v>
      </c>
      <c r="N15">
        <v>7.69737425614853E-2</v>
      </c>
      <c r="O15" s="6">
        <v>7.6966940892372604E-2</v>
      </c>
      <c r="P15">
        <v>1.0232563666219901E-3</v>
      </c>
      <c r="Q15">
        <v>0.236025755208294</v>
      </c>
      <c r="R15">
        <v>-0.14205149698107999</v>
      </c>
    </row>
    <row r="16" spans="2:22">
      <c r="E16">
        <v>7.7576086107447196E-3</v>
      </c>
      <c r="F16">
        <v>7.7431603833841003E-3</v>
      </c>
      <c r="G16">
        <v>4.7324268054732901E-4</v>
      </c>
      <c r="H16">
        <v>1.50166604505388E-2</v>
      </c>
      <c r="I16">
        <v>-1.8251313211522999E-2</v>
      </c>
      <c r="N16">
        <v>7.5574983557864198E-2</v>
      </c>
      <c r="O16" s="6">
        <v>7.4723964928973194E-2</v>
      </c>
      <c r="P16">
        <v>1.1309606759964499E-2</v>
      </c>
      <c r="Q16">
        <v>0.198508416194391</v>
      </c>
      <c r="R16">
        <v>-0.16527691007300699</v>
      </c>
    </row>
    <row r="17" spans="5:18">
      <c r="E17">
        <v>7.5484811738925402E-3</v>
      </c>
      <c r="F17">
        <v>7.5484669782402303E-3</v>
      </c>
      <c r="G17" s="14">
        <v>-1.4639365657226299E-5</v>
      </c>
      <c r="H17">
        <v>2.2477339162120601E-2</v>
      </c>
      <c r="I17" s="6">
        <v>-1.6547036385981598E-2</v>
      </c>
      <c r="N17">
        <v>6.5934628435110901E-2</v>
      </c>
      <c r="O17" s="6">
        <v>6.5879862361680003E-2</v>
      </c>
      <c r="P17">
        <v>2.68681262507013E-3</v>
      </c>
      <c r="Q17">
        <v>0.16706278020377899</v>
      </c>
      <c r="R17">
        <v>-0.20935796379302901</v>
      </c>
    </row>
    <row r="18" spans="5:18">
      <c r="E18" s="6">
        <f>SQRT(E15*E15+E16*E16+E17*E17)</f>
        <v>1.4129917673623385E-2</v>
      </c>
      <c r="N18" s="6">
        <f>SQRT(N15*N15+N16*N16+N17*N17)</f>
        <v>0.12642749072321807</v>
      </c>
    </row>
    <row r="20" spans="5:18">
      <c r="E20">
        <v>1.00049817110102E-2</v>
      </c>
      <c r="F20">
        <v>9.8782680271717795E-3</v>
      </c>
      <c r="G20">
        <v>1.5872869371993999E-3</v>
      </c>
      <c r="H20">
        <v>2.57665259674674E-2</v>
      </c>
      <c r="I20">
        <v>-2.3268143656466601E-2</v>
      </c>
      <c r="K20" s="6">
        <f t="shared" ref="K20:K23" si="5">(E24-E20)/E20</f>
        <v>-0.13480982744814488</v>
      </c>
    </row>
    <row r="21" spans="5:18">
      <c r="E21">
        <v>1.07321960618222E-2</v>
      </c>
      <c r="F21">
        <v>1.06934299161968E-2</v>
      </c>
      <c r="G21">
        <v>9.1136652164717602E-4</v>
      </c>
      <c r="H21">
        <v>2.90840973159372E-2</v>
      </c>
      <c r="I21" s="6">
        <v>-2.33521091801955E-2</v>
      </c>
      <c r="K21" s="6">
        <f t="shared" si="5"/>
        <v>-0.12290425095325948</v>
      </c>
    </row>
    <row r="22" spans="5:18">
      <c r="E22">
        <v>9.3937261874478904E-3</v>
      </c>
      <c r="F22">
        <v>9.3034086766324402E-3</v>
      </c>
      <c r="G22">
        <v>-1.2994917007447E-3</v>
      </c>
      <c r="H22">
        <v>2.2398685517802001E-2</v>
      </c>
      <c r="I22">
        <v>-2.1486986434056402E-2</v>
      </c>
      <c r="K22" s="6">
        <f t="shared" si="5"/>
        <v>-5.503195841331928E-2</v>
      </c>
    </row>
    <row r="23" spans="5:18">
      <c r="E23" s="6">
        <f>SQRT(E20*E20+E21*E21+E22*E22)</f>
        <v>1.7421876564589267E-2</v>
      </c>
      <c r="K23" s="6">
        <f t="shared" si="5"/>
        <v>-0.10646229306422209</v>
      </c>
    </row>
    <row r="24" spans="5:18">
      <c r="E24">
        <v>8.6562118529270697E-3</v>
      </c>
      <c r="F24">
        <v>8.5083059581944308E-3</v>
      </c>
      <c r="G24">
        <v>1.5933403166016301E-3</v>
      </c>
      <c r="H24">
        <v>2.55909911184924E-2</v>
      </c>
      <c r="I24">
        <v>-2.0474142498668E-2</v>
      </c>
    </row>
    <row r="25" spans="5:18">
      <c r="E25">
        <v>9.4131635437604208E-3</v>
      </c>
      <c r="F25">
        <v>9.3608083246071901E-3</v>
      </c>
      <c r="G25">
        <v>9.9142090533995493E-4</v>
      </c>
      <c r="H25">
        <v>2.9611215926744299E-2</v>
      </c>
      <c r="I25">
        <v>-2.17397001069096E-2</v>
      </c>
    </row>
    <row r="26" spans="5:18">
      <c r="E26">
        <v>8.8767710385541498E-3</v>
      </c>
      <c r="F26">
        <v>8.7884782424116695E-3</v>
      </c>
      <c r="G26">
        <v>-1.2488852043204201E-3</v>
      </c>
      <c r="H26">
        <v>2.6244776414229301E-2</v>
      </c>
      <c r="I26">
        <v>-1.9633239338760499E-2</v>
      </c>
    </row>
    <row r="27" spans="5:18">
      <c r="E27" s="6">
        <f>SQRT(E24*E24+E25*E25+E26*E26)</f>
        <v>1.5567103636041262E-2</v>
      </c>
    </row>
    <row r="29" spans="5:18">
      <c r="E29">
        <v>0.103018881579928</v>
      </c>
      <c r="F29">
        <v>0.102542494548428</v>
      </c>
      <c r="G29">
        <v>-9.8957957620834404E-3</v>
      </c>
      <c r="H29">
        <v>0.237251449393591</v>
      </c>
      <c r="I29">
        <v>-0.240491819560361</v>
      </c>
      <c r="K29" s="6">
        <f t="shared" ref="K29:K32" si="6">(E33-E29)/E29</f>
        <v>-7.167652849609947E-2</v>
      </c>
      <c r="M29" t="s">
        <v>32</v>
      </c>
    </row>
    <row r="30" spans="5:18">
      <c r="E30">
        <v>9.3109047373637399E-2</v>
      </c>
      <c r="F30">
        <v>9.31063336200849E-2</v>
      </c>
      <c r="G30">
        <v>-7.1087456819579804E-4</v>
      </c>
      <c r="H30">
        <v>0.201964237240366</v>
      </c>
      <c r="I30">
        <v>-0.23305938727759401</v>
      </c>
      <c r="K30" s="6">
        <f t="shared" si="6"/>
        <v>-1.1321905847867925E-2</v>
      </c>
    </row>
    <row r="31" spans="5:18">
      <c r="E31">
        <v>9.0110511840590102E-2</v>
      </c>
      <c r="F31">
        <v>8.9789232330100499E-2</v>
      </c>
      <c r="G31">
        <v>-7.6025062804555401E-3</v>
      </c>
      <c r="H31">
        <v>0.24752686970811</v>
      </c>
      <c r="I31">
        <v>-0.25831282595341598</v>
      </c>
      <c r="K31" s="6">
        <f t="shared" si="6"/>
        <v>-6.8665991530759918E-2</v>
      </c>
      <c r="M31" t="s">
        <v>33</v>
      </c>
    </row>
    <row r="32" spans="5:18">
      <c r="E32" s="6">
        <f>SQRT(E29*E29+E30*E30+E31*E31)</f>
        <v>0.16553576353458671</v>
      </c>
      <c r="K32" s="6">
        <f t="shared" si="6"/>
        <v>-5.129148677277396E-2</v>
      </c>
    </row>
    <row r="33" spans="5:14">
      <c r="E33">
        <v>9.5634845778727995E-2</v>
      </c>
      <c r="F33">
        <v>9.4973634124897205E-2</v>
      </c>
      <c r="G33">
        <v>-1.12264218801568E-2</v>
      </c>
      <c r="H33">
        <v>0.244569608107292</v>
      </c>
      <c r="I33">
        <v>-0.20864968697320899</v>
      </c>
    </row>
    <row r="34" spans="5:14">
      <c r="E34">
        <v>9.2054875505688402E-2</v>
      </c>
      <c r="F34">
        <v>9.2049827664957104E-2</v>
      </c>
      <c r="G34">
        <v>-9.6401826719016504E-4</v>
      </c>
      <c r="H34">
        <v>0.21618314209352199</v>
      </c>
      <c r="I34">
        <v>-0.241455238202884</v>
      </c>
    </row>
    <row r="35" spans="5:14">
      <c r="E35">
        <v>8.39229841977117E-2</v>
      </c>
      <c r="F35">
        <v>8.3505168910357197E-2</v>
      </c>
      <c r="G35">
        <v>-8.3638532927162203E-3</v>
      </c>
      <c r="H35">
        <v>0.23931403205041199</v>
      </c>
      <c r="I35">
        <v>-0.25762617395141801</v>
      </c>
    </row>
    <row r="36" spans="5:14">
      <c r="E36" s="6">
        <f>SQRT(E33*E33+E34*E34+E35*E35)</f>
        <v>0.15704518810883142</v>
      </c>
    </row>
    <row r="38" spans="5:14">
      <c r="E38">
        <v>0.10319362064486</v>
      </c>
      <c r="F38">
        <v>0.102657500025245</v>
      </c>
      <c r="G38">
        <v>-1.05052858296269E-2</v>
      </c>
      <c r="H38">
        <v>0.237251449393591</v>
      </c>
      <c r="I38">
        <v>-0.240491819560361</v>
      </c>
      <c r="K38" s="6">
        <f t="shared" ref="K38:K41" si="7">(E42-E38)/E38</f>
        <v>-4.3775348659785676E-2</v>
      </c>
      <c r="M38" t="s">
        <v>32</v>
      </c>
    </row>
    <row r="39" spans="5:14">
      <c r="E39">
        <v>9.5629676353850404E-2</v>
      </c>
      <c r="F39">
        <v>9.5617852679224902E-2</v>
      </c>
      <c r="G39">
        <v>1.5037448441189299E-3</v>
      </c>
      <c r="H39">
        <v>0.21481808299452901</v>
      </c>
      <c r="I39">
        <v>-0.23305938727759401</v>
      </c>
      <c r="K39" s="6">
        <f t="shared" si="7"/>
        <v>2.3709656040079318E-3</v>
      </c>
    </row>
    <row r="40" spans="5:14">
      <c r="E40">
        <v>9.0209444863928595E-2</v>
      </c>
      <c r="F40">
        <v>8.9923760019392604E-2</v>
      </c>
      <c r="G40">
        <v>-7.1736550399959104E-3</v>
      </c>
      <c r="H40">
        <v>0.24752686970811</v>
      </c>
      <c r="I40">
        <v>-0.25831282595341598</v>
      </c>
      <c r="K40" s="6">
        <f t="shared" si="7"/>
        <v>-2.5728917576746672E-2</v>
      </c>
      <c r="M40" t="s">
        <v>35</v>
      </c>
    </row>
    <row r="41" spans="5:14">
      <c r="E41" s="6">
        <f>SQRT(E38*E38+E39*E39+E40*E40)</f>
        <v>0.16712780224724916</v>
      </c>
      <c r="K41" s="6">
        <f t="shared" si="7"/>
        <v>-2.3215842132769542E-2</v>
      </c>
    </row>
    <row r="42" spans="5:14">
      <c r="E42">
        <v>9.8676283921665595E-2</v>
      </c>
      <c r="F42">
        <v>9.7990138447847902E-2</v>
      </c>
      <c r="G42">
        <v>-1.16164441874765E-2</v>
      </c>
      <c r="H42">
        <v>0.21956295301845899</v>
      </c>
      <c r="I42">
        <v>-0.21912343851966001</v>
      </c>
    </row>
    <row r="43" spans="5:14">
      <c r="E43">
        <v>9.5856411027207794E-2</v>
      </c>
      <c r="F43">
        <v>9.5847065540650506E-2</v>
      </c>
      <c r="G43">
        <v>1.33849253388131E-3</v>
      </c>
      <c r="H43">
        <v>0.23265899194126799</v>
      </c>
      <c r="I43">
        <v>-0.223181434104715</v>
      </c>
    </row>
    <row r="44" spans="5:14">
      <c r="E44">
        <v>8.7888453492380503E-2</v>
      </c>
      <c r="F44">
        <v>8.7519179565060307E-2</v>
      </c>
      <c r="G44">
        <v>-8.04819641541288E-3</v>
      </c>
      <c r="H44">
        <v>0.228935940193041</v>
      </c>
      <c r="I44">
        <v>-0.24916614676787499</v>
      </c>
    </row>
    <row r="45" spans="5:14">
      <c r="E45" s="6">
        <f>SQRT(E42*E42+E43*E43+E44*E44)</f>
        <v>0.16324778957428029</v>
      </c>
    </row>
    <row r="48" spans="5:14">
      <c r="E48">
        <v>4.2910021039597498E-2</v>
      </c>
      <c r="F48">
        <v>4.1889551045252701E-2</v>
      </c>
      <c r="G48">
        <v>-9.3024415529400807E-3</v>
      </c>
      <c r="H48">
        <v>0.126423289959775</v>
      </c>
      <c r="I48">
        <v>-0.116954867404476</v>
      </c>
      <c r="K48" s="6">
        <f t="shared" ref="K48:K51" si="8">(E52-E48)/E48</f>
        <v>-2.1752564376240881E-2</v>
      </c>
      <c r="M48">
        <v>1001</v>
      </c>
      <c r="N48" t="s">
        <v>36</v>
      </c>
    </row>
    <row r="49" spans="5:16">
      <c r="E49">
        <v>4.7010478745783797E-2</v>
      </c>
      <c r="F49">
        <v>4.6730479186257702E-2</v>
      </c>
      <c r="G49">
        <v>-5.1232242709574102E-3</v>
      </c>
      <c r="H49">
        <v>9.2862428548822401E-2</v>
      </c>
      <c r="I49">
        <v>-0.14281328375053301</v>
      </c>
      <c r="K49" s="6">
        <f t="shared" si="8"/>
        <v>-0.10087115792801807</v>
      </c>
    </row>
    <row r="50" spans="5:16">
      <c r="E50">
        <v>4.8438142086299603E-2</v>
      </c>
      <c r="F50">
        <v>4.8427693776179198E-2</v>
      </c>
      <c r="G50">
        <v>-1.0060240022792301E-3</v>
      </c>
      <c r="H50">
        <v>0.12662461069271999</v>
      </c>
      <c r="I50">
        <v>-0.146351459839859</v>
      </c>
      <c r="K50" s="6">
        <f t="shared" si="8"/>
        <v>-8.8651515010972445E-2</v>
      </c>
      <c r="M50" t="s">
        <v>37</v>
      </c>
    </row>
    <row r="51" spans="5:16">
      <c r="E51" s="6">
        <f>SQRT(E48*E48+E49*E49+E50*E50)</f>
        <v>7.998442739870705E-2</v>
      </c>
      <c r="K51" s="6">
        <f t="shared" si="8"/>
        <v>-7.3017612310846677E-2</v>
      </c>
    </row>
    <row r="52" spans="5:16">
      <c r="E52">
        <v>4.1976618044547803E-2</v>
      </c>
      <c r="F52">
        <v>4.0888733589189E-2</v>
      </c>
      <c r="G52">
        <v>-9.4946262659561399E-3</v>
      </c>
      <c r="H52">
        <v>0.105030997537587</v>
      </c>
      <c r="I52">
        <v>-0.10919602132400801</v>
      </c>
      <c r="M52" t="s">
        <v>38</v>
      </c>
    </row>
    <row r="53" spans="5:16">
      <c r="E53">
        <v>4.2268477319946103E-2</v>
      </c>
      <c r="F53">
        <v>4.1917248632656202E-2</v>
      </c>
      <c r="G53">
        <v>-5.4376871935477404E-3</v>
      </c>
      <c r="H53">
        <v>8.8610651494286694E-2</v>
      </c>
      <c r="I53">
        <v>-0.12625668291431</v>
      </c>
    </row>
    <row r="54" spans="5:16">
      <c r="E54">
        <v>4.4144027406032398E-2</v>
      </c>
      <c r="F54">
        <v>4.4136269884652503E-2</v>
      </c>
      <c r="G54">
        <v>-8.27548363332981E-4</v>
      </c>
      <c r="H54">
        <v>0.11527938548688201</v>
      </c>
      <c r="I54">
        <v>-0.11439180652516499</v>
      </c>
    </row>
    <row r="55" spans="5:16">
      <c r="E55" s="6">
        <f>SQRT(E52*E52+E53*E53+E54*E54)</f>
        <v>7.4144155488003197E-2</v>
      </c>
    </row>
    <row r="57" spans="5:16">
      <c r="E57" s="25">
        <v>4.2491647051579401E-2</v>
      </c>
      <c r="F57" s="26">
        <v>4.1592402314381001E-2</v>
      </c>
      <c r="G57" s="26">
        <v>-8.6955240713065696E-3</v>
      </c>
      <c r="H57" s="26">
        <v>0.126423289959775</v>
      </c>
      <c r="I57" s="26">
        <v>-0.116954867404476</v>
      </c>
      <c r="J57" s="26"/>
      <c r="K57" s="26">
        <f t="shared" ref="K57:K60" si="9">(E61-E57)/E57</f>
        <v>-4.1628313619574142E-2</v>
      </c>
      <c r="L57" s="26"/>
      <c r="M57" s="26">
        <v>1001</v>
      </c>
      <c r="N57" s="26" t="s">
        <v>36</v>
      </c>
      <c r="O57" s="26"/>
      <c r="P57" s="27"/>
    </row>
    <row r="58" spans="5:16">
      <c r="E58" s="28">
        <v>4.6884153348642203E-2</v>
      </c>
      <c r="F58" s="6">
        <v>4.65636239379053E-2</v>
      </c>
      <c r="G58" s="6">
        <v>-5.4729115640883797E-3</v>
      </c>
      <c r="H58" s="6">
        <v>9.2862428548822401E-2</v>
      </c>
      <c r="I58" s="6">
        <v>-0.14281328375053301</v>
      </c>
      <c r="J58" s="6"/>
      <c r="K58" s="6">
        <f t="shared" si="9"/>
        <v>-0.10009238178344765</v>
      </c>
      <c r="L58" s="6"/>
      <c r="M58" s="6"/>
      <c r="N58" s="6"/>
      <c r="O58" s="6"/>
      <c r="P58" s="29"/>
    </row>
    <row r="59" spans="5:16">
      <c r="E59" s="28">
        <v>4.82794232898986E-2</v>
      </c>
      <c r="F59" s="6">
        <v>4.8275592123069602E-2</v>
      </c>
      <c r="G59" s="6">
        <v>-6.0820915171003501E-4</v>
      </c>
      <c r="H59" s="6">
        <v>0.12662461069271999</v>
      </c>
      <c r="I59" s="6">
        <v>-0.146351459839859</v>
      </c>
      <c r="J59" s="6"/>
      <c r="K59" s="6">
        <f t="shared" si="9"/>
        <v>-9.4618152545259862E-2</v>
      </c>
      <c r="L59" s="6"/>
      <c r="M59" s="6" t="s">
        <v>39</v>
      </c>
      <c r="N59" s="6"/>
      <c r="O59" s="6"/>
      <c r="P59" s="29"/>
    </row>
    <row r="60" spans="5:16">
      <c r="E60" s="28">
        <f>SQRT(E57*E57+E58*E58+E59*E59)</f>
        <v>7.9589990687147324E-2</v>
      </c>
      <c r="F60" s="6"/>
      <c r="G60" s="6"/>
      <c r="H60" s="6"/>
      <c r="I60" s="6"/>
      <c r="J60" s="6"/>
      <c r="K60" s="6">
        <f t="shared" si="9"/>
        <v>-8.1067721267690879E-2</v>
      </c>
      <c r="L60" s="6"/>
      <c r="M60" s="6"/>
      <c r="N60" s="6"/>
      <c r="O60" s="6"/>
      <c r="P60" s="29"/>
    </row>
    <row r="61" spans="5:16">
      <c r="E61" s="28">
        <v>4.0722791441904001E-2</v>
      </c>
      <c r="F61" s="6">
        <v>3.9735711221879397E-2</v>
      </c>
      <c r="G61" s="6">
        <v>-8.9117336423517393E-3</v>
      </c>
      <c r="H61" s="6">
        <v>9.5410978581367406E-2</v>
      </c>
      <c r="I61" s="6">
        <v>-0.113515089573946</v>
      </c>
      <c r="J61" s="6"/>
      <c r="K61" s="6"/>
      <c r="L61" s="6"/>
      <c r="M61" s="6" t="s">
        <v>40</v>
      </c>
      <c r="N61" s="6"/>
      <c r="O61" s="6"/>
      <c r="P61" s="29"/>
    </row>
    <row r="62" spans="5:16">
      <c r="E62" s="28">
        <v>4.2191406772076202E-2</v>
      </c>
      <c r="F62" s="6">
        <v>4.1816809362093997E-2</v>
      </c>
      <c r="G62" s="6">
        <v>-5.6097468910003903E-3</v>
      </c>
      <c r="H62" s="6">
        <v>8.8844924400716493E-2</v>
      </c>
      <c r="I62" s="6">
        <v>-0.104739774896316</v>
      </c>
      <c r="J62" s="6"/>
      <c r="K62" s="6"/>
      <c r="L62" s="6"/>
      <c r="M62" s="6"/>
      <c r="N62" s="6"/>
      <c r="O62" s="6"/>
      <c r="P62" s="29"/>
    </row>
    <row r="63" spans="5:16">
      <c r="E63" s="28">
        <v>4.3711313452257802E-2</v>
      </c>
      <c r="F63" s="6">
        <v>4.3704560039702897E-2</v>
      </c>
      <c r="G63" s="6">
        <v>-7.6834592309708198E-4</v>
      </c>
      <c r="H63" s="6">
        <v>0.116232326589021</v>
      </c>
      <c r="I63" s="6">
        <v>-0.125019644638759</v>
      </c>
      <c r="J63" s="6"/>
      <c r="K63" s="6"/>
      <c r="L63" s="6"/>
      <c r="M63" s="6"/>
      <c r="N63" s="6"/>
      <c r="O63" s="6"/>
      <c r="P63" s="29"/>
    </row>
    <row r="64" spans="5:16">
      <c r="E64" s="28">
        <f>SQRT(E61*E61+E62*E62+E63*E63)</f>
        <v>7.3137811506423553E-2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29"/>
    </row>
    <row r="65" spans="5:16">
      <c r="E65" s="28"/>
      <c r="F65" s="6"/>
      <c r="G65" s="6"/>
      <c r="H65" s="6"/>
      <c r="I65" s="6"/>
      <c r="J65" s="6"/>
      <c r="K65" s="6"/>
      <c r="L65" s="6"/>
      <c r="M65" s="6"/>
      <c r="N65" s="6"/>
      <c r="O65" s="6"/>
      <c r="P65" s="29"/>
    </row>
    <row r="66" spans="5:16">
      <c r="E66" s="28">
        <v>4.3771961649073501E-2</v>
      </c>
      <c r="F66" s="6">
        <v>4.2686031038285603E-2</v>
      </c>
      <c r="G66" s="6">
        <v>-9.6895500827686096E-3</v>
      </c>
      <c r="H66" s="6">
        <v>0.126423289959775</v>
      </c>
      <c r="I66" s="6">
        <v>-0.116954867404476</v>
      </c>
      <c r="J66" s="6"/>
      <c r="K66" s="6">
        <f t="shared" ref="K66:K69" si="10">(E70-E66)/E66</f>
        <v>-4.2332896694247682E-2</v>
      </c>
      <c r="L66" s="6"/>
      <c r="M66" s="6"/>
      <c r="N66" s="6"/>
      <c r="O66" s="6"/>
      <c r="P66" s="29"/>
    </row>
    <row r="67" spans="5:16">
      <c r="E67" s="28">
        <v>4.6514984395651202E-2</v>
      </c>
      <c r="F67" s="6">
        <v>4.6150919546048698E-2</v>
      </c>
      <c r="G67" s="6">
        <v>-5.8083042604370697E-3</v>
      </c>
      <c r="H67" s="6">
        <v>9.2862428548822401E-2</v>
      </c>
      <c r="I67" s="6">
        <v>-0.14281328375053301</v>
      </c>
      <c r="J67" s="6"/>
      <c r="K67" s="6">
        <f t="shared" si="10"/>
        <v>-8.9801355387317441E-2</v>
      </c>
      <c r="L67" s="6"/>
      <c r="M67" s="6"/>
      <c r="N67" s="6"/>
      <c r="O67" s="6"/>
      <c r="P67" s="29"/>
    </row>
    <row r="68" spans="5:16">
      <c r="E68" s="28">
        <v>4.9274953214530799E-2</v>
      </c>
      <c r="F68" s="6">
        <v>4.927386437188E-2</v>
      </c>
      <c r="G68" s="6">
        <v>-3.27573130427709E-4</v>
      </c>
      <c r="H68" s="6">
        <v>0.12662461069271999</v>
      </c>
      <c r="I68" s="6">
        <v>-0.146351459839859</v>
      </c>
      <c r="J68" s="6"/>
      <c r="K68" s="6">
        <f t="shared" si="10"/>
        <v>-8.8478123635825981E-2</v>
      </c>
      <c r="L68" s="6"/>
      <c r="M68" s="6"/>
      <c r="N68" s="6"/>
      <c r="O68" s="6"/>
      <c r="P68" s="29"/>
    </row>
    <row r="69" spans="5:16">
      <c r="E69" s="28">
        <f>SQRT(E66*E66+E67*E67+E68*E68)</f>
        <v>8.0670003187243239E-2</v>
      </c>
      <c r="F69" s="6"/>
      <c r="G69" s="6"/>
      <c r="H69" s="6"/>
      <c r="I69" s="6"/>
      <c r="J69" s="6"/>
      <c r="K69" s="6">
        <f t="shared" si="10"/>
        <v>-7.5086136150297217E-2</v>
      </c>
      <c r="L69" s="6"/>
      <c r="M69" s="6"/>
      <c r="N69" s="6"/>
      <c r="O69" s="6"/>
      <c r="P69" s="29"/>
    </row>
    <row r="70" spans="5:16">
      <c r="E70" s="28">
        <v>4.1918967718478702E-2</v>
      </c>
      <c r="F70" s="6">
        <v>4.0749637607526701E-2</v>
      </c>
      <c r="G70" s="6">
        <v>-9.8319321314839902E-3</v>
      </c>
      <c r="H70" s="6">
        <v>9.5410978581367406E-2</v>
      </c>
      <c r="I70" s="6">
        <v>-0.113515089573946</v>
      </c>
      <c r="J70" s="6"/>
      <c r="K70" s="6"/>
      <c r="L70" s="6"/>
      <c r="M70" s="6"/>
      <c r="N70" s="6"/>
      <c r="O70" s="6"/>
      <c r="P70" s="29"/>
    </row>
    <row r="71" spans="5:16">
      <c r="E71" s="28">
        <v>4.2337875751101803E-2</v>
      </c>
      <c r="F71" s="6">
        <v>4.1854971946827399E-2</v>
      </c>
      <c r="G71" s="6">
        <v>-6.37628782647277E-3</v>
      </c>
      <c r="H71" s="6">
        <v>8.8844924400716493E-2</v>
      </c>
      <c r="I71" s="6">
        <v>-0.104739774896316</v>
      </c>
      <c r="J71" s="6"/>
      <c r="K71" s="6"/>
      <c r="L71" s="6"/>
      <c r="M71" s="6"/>
      <c r="N71" s="6"/>
      <c r="O71" s="6"/>
      <c r="P71" s="29"/>
    </row>
    <row r="72" spans="5:16">
      <c r="E72" s="28">
        <v>4.4915197811866002E-2</v>
      </c>
      <c r="F72" s="6">
        <v>4.4911324940657901E-2</v>
      </c>
      <c r="G72" s="6">
        <v>-5.89819085563812E-4</v>
      </c>
      <c r="H72" s="6">
        <v>0.116232326589021</v>
      </c>
      <c r="I72" s="6">
        <v>-0.125019644638759</v>
      </c>
      <c r="J72" s="6"/>
      <c r="K72" s="6"/>
      <c r="L72" s="6"/>
      <c r="M72" s="6"/>
      <c r="N72" s="6"/>
      <c r="O72" s="6"/>
      <c r="P72" s="29"/>
    </row>
    <row r="73" spans="5:16">
      <c r="E73" s="30">
        <f>SQRT(E70*E70+E71*E71+E72*E72)</f>
        <v>7.4612804344680983E-2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2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topLeftCell="A22" workbookViewId="0">
      <selection activeCell="K30" sqref="K30:M33"/>
    </sheetView>
  </sheetViews>
  <sheetFormatPr defaultRowHeight="14"/>
  <sheetData>
    <row r="2" spans="2:12">
      <c r="B2">
        <v>7.3082793134766899E-2</v>
      </c>
      <c r="C2">
        <v>7.2814902209922705E-2</v>
      </c>
      <c r="D2">
        <v>6.2517732315345298E-3</v>
      </c>
      <c r="E2">
        <v>0.186807692539988</v>
      </c>
      <c r="F2">
        <v>-0.18041249886339</v>
      </c>
      <c r="H2">
        <f>(B6-B2)/B2</f>
        <v>4.5357648690599335E-2</v>
      </c>
      <c r="K2" t="s">
        <v>43</v>
      </c>
      <c r="L2">
        <v>213258</v>
      </c>
    </row>
    <row r="3" spans="2:12">
      <c r="B3">
        <v>8.6388893674044995E-2</v>
      </c>
      <c r="C3">
        <v>8.6329923630515906E-2</v>
      </c>
      <c r="D3">
        <v>3.1914316810378401E-3</v>
      </c>
      <c r="E3">
        <v>0.22506739191141101</v>
      </c>
      <c r="F3">
        <v>-0.23022567965303301</v>
      </c>
      <c r="H3">
        <f t="shared" ref="H3:H4" si="0">(B7-B3)/B3</f>
        <v>-4.0085241901278212E-2</v>
      </c>
      <c r="K3">
        <v>1.0000000000000001E-5</v>
      </c>
      <c r="L3">
        <v>0.08</v>
      </c>
    </row>
    <row r="4" spans="2:12">
      <c r="B4">
        <v>7.0597921295501798E-2</v>
      </c>
      <c r="C4">
        <v>6.9356854311882404E-2</v>
      </c>
      <c r="D4">
        <v>1.3179273546223801E-2</v>
      </c>
      <c r="E4">
        <v>0.18595027750932999</v>
      </c>
      <c r="F4">
        <v>-0.144365310407295</v>
      </c>
      <c r="H4">
        <f t="shared" si="0"/>
        <v>-0.11858907306423679</v>
      </c>
      <c r="K4">
        <v>1</v>
      </c>
      <c r="L4">
        <v>2</v>
      </c>
    </row>
    <row r="5" spans="2:12">
      <c r="B5">
        <v>0.133372418789832</v>
      </c>
      <c r="C5">
        <f>SQRT(B2*B2+B3*B3+B4*B4)</f>
        <v>0.13337241878983244</v>
      </c>
    </row>
    <row r="6" spans="2:12">
      <c r="B6">
        <v>7.6397656791101401E-2</v>
      </c>
      <c r="C6">
        <v>7.6151453641217906E-2</v>
      </c>
      <c r="D6">
        <v>6.1284640408800998E-3</v>
      </c>
      <c r="E6">
        <v>0.181156745649041</v>
      </c>
      <c r="F6">
        <v>-0.17617638961936699</v>
      </c>
    </row>
    <row r="7" spans="2:12">
      <c r="B7">
        <v>8.2925973973537098E-2</v>
      </c>
      <c r="C7">
        <v>8.2853898356970407E-2</v>
      </c>
      <c r="D7">
        <v>3.45668721647903E-3</v>
      </c>
      <c r="E7">
        <v>0.211515027780668</v>
      </c>
      <c r="F7">
        <v>-0.19697205766902101</v>
      </c>
    </row>
    <row r="8" spans="2:12">
      <c r="B8">
        <v>6.2225779248806297E-2</v>
      </c>
      <c r="C8">
        <v>6.0744358746104198E-2</v>
      </c>
      <c r="D8">
        <v>1.34970546285392E-2</v>
      </c>
      <c r="E8">
        <v>0.15295810417560601</v>
      </c>
      <c r="F8">
        <v>-0.110507293891</v>
      </c>
    </row>
    <row r="9" spans="2:12">
      <c r="B9">
        <v>0.128784186629228</v>
      </c>
      <c r="C9">
        <f>SQRT(B6*B6+B7*B7+B8*B8)</f>
        <v>0.12878418662922805</v>
      </c>
    </row>
    <row r="11" spans="2:12">
      <c r="B11">
        <v>8.3482522269023196E-2</v>
      </c>
      <c r="C11">
        <v>8.3196217289368005E-2</v>
      </c>
      <c r="D11">
        <v>-6.9080354036603299E-3</v>
      </c>
      <c r="E11">
        <v>0.22402883471375901</v>
      </c>
      <c r="F11">
        <v>-0.222520886638787</v>
      </c>
      <c r="H11">
        <f>(B15-B11)/B11</f>
        <v>-7.3756185352999687E-2</v>
      </c>
      <c r="K11" t="s">
        <v>43</v>
      </c>
      <c r="L11">
        <v>212241.7</v>
      </c>
    </row>
    <row r="12" spans="2:12">
      <c r="B12">
        <v>8.3084030747910195E-2</v>
      </c>
      <c r="C12">
        <v>8.2546591430267893E-2</v>
      </c>
      <c r="D12">
        <v>9.4348507441351301E-3</v>
      </c>
      <c r="E12">
        <v>0.21910198176399601</v>
      </c>
      <c r="F12">
        <v>-0.18190364563594399</v>
      </c>
      <c r="H12">
        <f t="shared" ref="H12:H14" si="1">(B16-B12)/B12</f>
        <v>-5.3100205494874486E-2</v>
      </c>
    </row>
    <row r="13" spans="2:12">
      <c r="B13">
        <v>7.3420284964865898E-2</v>
      </c>
      <c r="C13">
        <v>7.3420278432960201E-2</v>
      </c>
      <c r="D13" s="14">
        <v>3.0970126016957499E-5</v>
      </c>
      <c r="E13">
        <v>0.14652566323695501</v>
      </c>
      <c r="F13">
        <v>-0.17495817700789101</v>
      </c>
      <c r="H13">
        <f t="shared" si="1"/>
        <v>-0.10500690120932812</v>
      </c>
    </row>
    <row r="14" spans="2:12">
      <c r="B14">
        <v>0.13879058301642699</v>
      </c>
      <c r="H14">
        <f t="shared" si="1"/>
        <v>-7.4869834236362412E-2</v>
      </c>
    </row>
    <row r="15" spans="2:12">
      <c r="B15">
        <v>7.7325169882813197E-2</v>
      </c>
      <c r="C15">
        <v>7.7018644518043994E-2</v>
      </c>
      <c r="D15">
        <v>-6.8782478880218502E-3</v>
      </c>
      <c r="E15">
        <v>0.18050904421245001</v>
      </c>
      <c r="F15">
        <v>-0.189264576113992</v>
      </c>
    </row>
    <row r="16" spans="2:12">
      <c r="B16">
        <v>7.8672251641853694E-2</v>
      </c>
      <c r="C16">
        <v>7.80583814621644E-2</v>
      </c>
      <c r="D16">
        <v>9.8087849352696908E-3</v>
      </c>
      <c r="E16">
        <v>0.18340158041221899</v>
      </c>
      <c r="F16">
        <v>-0.17948603797541801</v>
      </c>
    </row>
    <row r="17" spans="2:13">
      <c r="B17">
        <v>6.5710648354799506E-2</v>
      </c>
      <c r="C17">
        <v>6.5710381942063106E-2</v>
      </c>
      <c r="D17">
        <v>-1.87115569377295E-4</v>
      </c>
      <c r="E17">
        <v>0.15456191523693999</v>
      </c>
      <c r="F17">
        <v>-0.139820396424083</v>
      </c>
    </row>
    <row r="18" spans="2:13">
      <c r="B18">
        <v>0.12839935507241901</v>
      </c>
    </row>
    <row r="21" spans="2:13">
      <c r="B21">
        <v>8.5106003735256203E-2</v>
      </c>
      <c r="C21">
        <v>8.4646919127587802E-2</v>
      </c>
      <c r="D21">
        <v>-8.8278510404876196E-3</v>
      </c>
      <c r="E21">
        <v>0.196601388984599</v>
      </c>
      <c r="F21">
        <v>-0.201616639148332</v>
      </c>
      <c r="H21">
        <f>(B25-B21)/B21</f>
        <v>-9.067501429364426E-2</v>
      </c>
      <c r="K21" t="s">
        <v>36</v>
      </c>
      <c r="L21">
        <v>1000</v>
      </c>
    </row>
    <row r="22" spans="2:13">
      <c r="B22">
        <v>7.8941903644268396E-2</v>
      </c>
      <c r="C22">
        <v>7.8933317525201996E-2</v>
      </c>
      <c r="D22">
        <v>1.16427464397267E-3</v>
      </c>
      <c r="E22">
        <v>0.17688059803019099</v>
      </c>
      <c r="F22">
        <v>-0.19636728246736701</v>
      </c>
      <c r="H22">
        <f t="shared" ref="H22:H24" si="2">(B26-B22)/B22</f>
        <v>-4.7398592732242333E-2</v>
      </c>
      <c r="K22" t="s">
        <v>44</v>
      </c>
    </row>
    <row r="23" spans="2:13">
      <c r="B23">
        <v>7.47037047900041E-2</v>
      </c>
      <c r="C23">
        <v>7.4462881637265596E-2</v>
      </c>
      <c r="D23">
        <v>-5.99356051330512E-3</v>
      </c>
      <c r="E23">
        <v>0.21341501899357401</v>
      </c>
      <c r="F23">
        <v>-0.21815214794408999</v>
      </c>
      <c r="H23">
        <f t="shared" si="2"/>
        <v>-7.9585481337343555E-2</v>
      </c>
    </row>
    <row r="24" spans="2:13">
      <c r="B24">
        <f>SQRT(B21*B21+B22*B22+B23*B23)</f>
        <v>0.13804165868359622</v>
      </c>
      <c r="C24">
        <f>SQRT(B21*B21+B22*B22+B23*B23)</f>
        <v>0.13804165868359622</v>
      </c>
      <c r="H24">
        <f t="shared" si="2"/>
        <v>-7.3087870260700349E-2</v>
      </c>
      <c r="K24" t="s">
        <v>45</v>
      </c>
      <c r="L24">
        <v>4</v>
      </c>
    </row>
    <row r="25" spans="2:13">
      <c r="B25">
        <v>7.7389015630086905E-2</v>
      </c>
      <c r="C25">
        <v>7.6850954441063296E-2</v>
      </c>
      <c r="D25">
        <v>-9.1099144722350794E-3</v>
      </c>
      <c r="E25">
        <v>0.16833176655469401</v>
      </c>
      <c r="F25">
        <v>-0.167507663635001</v>
      </c>
    </row>
    <row r="26" spans="2:13">
      <c r="B26">
        <v>7.5200168503925802E-2</v>
      </c>
      <c r="C26">
        <v>7.5192123540835001E-2</v>
      </c>
      <c r="D26">
        <v>1.09995474390648E-3</v>
      </c>
      <c r="E26">
        <v>0.18145789673365401</v>
      </c>
      <c r="F26">
        <v>-0.171028567967796</v>
      </c>
    </row>
    <row r="27" spans="2:13">
      <c r="B27">
        <v>6.8758374486608806E-2</v>
      </c>
      <c r="C27">
        <v>6.8469155174702506E-2</v>
      </c>
      <c r="D27">
        <v>-6.2999088646776401E-3</v>
      </c>
      <c r="E27">
        <v>0.16802153036774001</v>
      </c>
      <c r="F27">
        <v>-0.18783183527627201</v>
      </c>
    </row>
    <row r="28" spans="2:13">
      <c r="B28">
        <f>SQRT(B25*B25+B26*B26+B27*B27)</f>
        <v>0.12795248784315766</v>
      </c>
      <c r="C28">
        <f>SQRT(B25*B25+B26*B26+B27*B27)</f>
        <v>0.12795248784315766</v>
      </c>
    </row>
    <row r="29" spans="2:13" ht="14.5" thickBot="1"/>
    <row r="30" spans="2:13">
      <c r="B30" s="2">
        <v>5.4163398319620103E-2</v>
      </c>
      <c r="C30" s="3">
        <v>5.3895985668265797E-2</v>
      </c>
      <c r="D30" s="3">
        <v>-5.3755414960645603E-3</v>
      </c>
      <c r="E30" s="3">
        <v>0.125366098317059</v>
      </c>
      <c r="F30" s="3">
        <v>-0.12980777945984401</v>
      </c>
      <c r="G30" s="3"/>
      <c r="H30" s="3">
        <f>(B34-B30)/B30</f>
        <v>-0.11951228217014515</v>
      </c>
      <c r="I30" s="3"/>
      <c r="J30" s="3"/>
      <c r="K30" s="3" t="s">
        <v>36</v>
      </c>
      <c r="L30" s="3">
        <v>1000</v>
      </c>
      <c r="M30" s="4"/>
    </row>
    <row r="31" spans="2:13">
      <c r="B31" s="5">
        <v>4.9016784312933298E-2</v>
      </c>
      <c r="C31" s="6">
        <v>4.9014555215306801E-2</v>
      </c>
      <c r="D31" s="6">
        <v>-4.6746275388281401E-4</v>
      </c>
      <c r="E31" s="6">
        <v>0.104818823599448</v>
      </c>
      <c r="F31" s="6">
        <v>-0.126426120574405</v>
      </c>
      <c r="G31" s="6"/>
      <c r="H31" s="6">
        <f t="shared" ref="H31:H33" si="3">(B35-B31)/B31</f>
        <v>-5.9330215830814131E-2</v>
      </c>
      <c r="I31" s="6"/>
      <c r="J31" s="6"/>
      <c r="K31" s="6" t="s">
        <v>25</v>
      </c>
      <c r="L31" s="6"/>
      <c r="M31" s="7"/>
    </row>
    <row r="32" spans="2:13">
      <c r="B32" s="5">
        <v>4.7690261593418201E-2</v>
      </c>
      <c r="C32" s="6">
        <v>4.7514925192488497E-2</v>
      </c>
      <c r="D32" s="6">
        <v>-4.0856988142644697E-3</v>
      </c>
      <c r="E32" s="6">
        <v>0.13923773157876601</v>
      </c>
      <c r="F32" s="6">
        <v>-0.140635488156553</v>
      </c>
      <c r="G32" s="6"/>
      <c r="H32" s="6">
        <f t="shared" si="3"/>
        <v>-0.1214007761537156</v>
      </c>
      <c r="I32" s="6"/>
      <c r="J32" s="6"/>
      <c r="K32" s="6"/>
      <c r="L32" s="6"/>
      <c r="M32" s="7"/>
    </row>
    <row r="33" spans="2:13">
      <c r="B33" s="5">
        <f>SQRT(B30*B30+B31*B31+B32*B32)</f>
        <v>8.7239210867356587E-2</v>
      </c>
      <c r="C33" s="6"/>
      <c r="D33" s="6"/>
      <c r="E33" s="6"/>
      <c r="F33" s="6"/>
      <c r="G33" s="6"/>
      <c r="H33" s="6">
        <f t="shared" si="3"/>
        <v>-0.10063008365476644</v>
      </c>
      <c r="I33" s="6"/>
      <c r="J33" s="6"/>
      <c r="K33" s="6" t="s">
        <v>40</v>
      </c>
      <c r="L33" s="6"/>
      <c r="M33" s="7"/>
    </row>
    <row r="34" spans="2:13">
      <c r="B34" s="5">
        <v>4.76902069763517E-2</v>
      </c>
      <c r="C34" s="6">
        <v>4.7351781883014303E-2</v>
      </c>
      <c r="D34" s="6">
        <v>-5.6713837774136598E-3</v>
      </c>
      <c r="E34" s="6">
        <v>0.120702978990384</v>
      </c>
      <c r="F34" s="6">
        <v>-0.101105057557627</v>
      </c>
      <c r="G34" s="6"/>
      <c r="H34" s="6"/>
      <c r="I34" s="6"/>
      <c r="J34" s="6"/>
      <c r="K34" s="6"/>
      <c r="L34" s="6"/>
      <c r="M34" s="7"/>
    </row>
    <row r="35" spans="2:13">
      <c r="B35" s="5">
        <v>4.6108607920314501E-2</v>
      </c>
      <c r="C35" s="6">
        <v>4.6106078915714402E-2</v>
      </c>
      <c r="D35" s="6">
        <v>-4.8291962810415002E-4</v>
      </c>
      <c r="E35" s="6">
        <v>0.107785460700526</v>
      </c>
      <c r="F35" s="6">
        <v>-0.11972688436651099</v>
      </c>
      <c r="G35" s="6"/>
      <c r="H35" s="6"/>
      <c r="I35" s="6"/>
      <c r="J35" s="6"/>
      <c r="K35" s="6"/>
      <c r="L35" s="6"/>
      <c r="M35" s="7"/>
    </row>
    <row r="36" spans="2:13">
      <c r="B36" s="5">
        <v>4.1900626821003498E-2</v>
      </c>
      <c r="C36" s="6">
        <v>4.16881986750667E-2</v>
      </c>
      <c r="D36" s="6">
        <v>-4.2138603703931604E-3</v>
      </c>
      <c r="E36" s="6">
        <v>0.11509011159567401</v>
      </c>
      <c r="F36" s="6">
        <v>-0.12508038398788099</v>
      </c>
      <c r="G36" s="6"/>
      <c r="H36" s="6"/>
      <c r="I36" s="6"/>
      <c r="J36" s="6"/>
      <c r="K36" s="6"/>
      <c r="L36" s="6"/>
      <c r="M36" s="7"/>
    </row>
    <row r="37" spans="2:13" ht="14.5" thickBot="1">
      <c r="B37" s="9">
        <f>SQRT(B34*B34+B35*B35+B36*B36)</f>
        <v>7.8460321779798683E-2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9"/>
  <sheetViews>
    <sheetView topLeftCell="A67" zoomScale="70" zoomScaleNormal="70" workbookViewId="0">
      <selection activeCell="X64" sqref="X64:X66"/>
    </sheetView>
  </sheetViews>
  <sheetFormatPr defaultRowHeight="14"/>
  <cols>
    <col min="3" max="3" width="11.6640625" customWidth="1"/>
    <col min="4" max="4" width="12.75" customWidth="1"/>
    <col min="6" max="6" width="10.5" customWidth="1"/>
  </cols>
  <sheetData>
    <row r="1" spans="2:13" ht="14.5" thickBot="1"/>
    <row r="2" spans="2:13">
      <c r="B2">
        <v>1.08203685004633E-2</v>
      </c>
      <c r="C2">
        <v>1.07673937762152E-2</v>
      </c>
      <c r="D2">
        <v>-1.06939504101161E-3</v>
      </c>
      <c r="E2">
        <v>2.53758315849241E-2</v>
      </c>
      <c r="F2">
        <v>-2.6455834422394599E-2</v>
      </c>
      <c r="H2" s="3">
        <f>(B6-B2)/B2</f>
        <v>-8.7519150806897303E-2</v>
      </c>
      <c r="J2" s="3" t="s">
        <v>36</v>
      </c>
      <c r="K2" s="3">
        <v>1000</v>
      </c>
      <c r="L2" s="4"/>
    </row>
    <row r="3" spans="2:13">
      <c r="B3">
        <v>9.7950547146697306E-3</v>
      </c>
      <c r="C3">
        <v>9.7946102283264797E-3</v>
      </c>
      <c r="D3" s="14">
        <v>-9.3313120920890806E-5</v>
      </c>
      <c r="E3">
        <v>2.1154060359170199E-2</v>
      </c>
      <c r="F3">
        <v>-2.57469139189349E-2</v>
      </c>
      <c r="H3" s="6">
        <f>(B7-B3)/B3</f>
        <v>-1.8534108498410938E-2</v>
      </c>
      <c r="J3" s="6" t="s">
        <v>46</v>
      </c>
      <c r="K3" s="6"/>
      <c r="L3" s="7"/>
    </row>
    <row r="4" spans="2:13">
      <c r="B4">
        <v>9.5438955550059702E-3</v>
      </c>
      <c r="C4">
        <v>9.5095521011179605E-3</v>
      </c>
      <c r="D4">
        <v>-8.0892595519348502E-4</v>
      </c>
      <c r="E4">
        <v>2.8667208952785801E-2</v>
      </c>
      <c r="F4">
        <v>-2.86810305146778E-2</v>
      </c>
      <c r="H4" s="6">
        <f>(B8-B4)/B4</f>
        <v>-4.7415154322079864E-2</v>
      </c>
      <c r="J4" s="6"/>
      <c r="K4" s="6"/>
      <c r="L4" s="7"/>
    </row>
    <row r="5" spans="2:13">
      <c r="B5" s="5">
        <f>SQRT(B2*B2+B3*B3+B4*B4)</f>
        <v>1.7438733145330679E-2</v>
      </c>
      <c r="H5" s="6">
        <f>(B9-B5)/B5</f>
        <v>-5.3298349194855085E-2</v>
      </c>
      <c r="J5" s="6" t="s">
        <v>40</v>
      </c>
      <c r="K5" s="6"/>
      <c r="L5" s="7"/>
    </row>
    <row r="6" spans="2:13">
      <c r="B6">
        <v>9.8733790378850508E-3</v>
      </c>
      <c r="C6">
        <v>9.8150873754287698E-3</v>
      </c>
      <c r="D6">
        <v>-1.0712952153570101E-3</v>
      </c>
      <c r="E6">
        <v>2.3179361927348902E-2</v>
      </c>
      <c r="F6">
        <v>-2.08191555531454E-2</v>
      </c>
    </row>
    <row r="7" spans="2:13">
      <c r="B7">
        <v>9.6135121078401702E-3</v>
      </c>
      <c r="C7">
        <v>9.6128980631785006E-3</v>
      </c>
      <c r="D7">
        <v>-1.0865484125673601E-4</v>
      </c>
      <c r="E7">
        <v>2.4065743031633901E-2</v>
      </c>
      <c r="F7">
        <v>-2.4823692435806701E-2</v>
      </c>
    </row>
    <row r="8" spans="2:13">
      <c r="B8">
        <v>9.0913702744315501E-3</v>
      </c>
      <c r="C8">
        <v>9.0466394726255606E-3</v>
      </c>
      <c r="D8">
        <v>-9.0073731972792695E-4</v>
      </c>
      <c r="E8">
        <v>2.71079548686744E-2</v>
      </c>
      <c r="F8">
        <v>-2.5867797780584598E-2</v>
      </c>
    </row>
    <row r="9" spans="2:13">
      <c r="B9" s="5">
        <f>SQRT(B6*B6+B7*B7+B8*B8)</f>
        <v>1.6509277456634951E-2</v>
      </c>
    </row>
    <row r="11" spans="2:13" ht="14.5" thickBot="1"/>
    <row r="12" spans="2:13">
      <c r="B12">
        <v>1.08389600260326E-2</v>
      </c>
      <c r="C12">
        <v>1.07794941068876E-2</v>
      </c>
      <c r="D12">
        <v>-1.13382593263211E-3</v>
      </c>
      <c r="E12">
        <v>2.53758315849241E-2</v>
      </c>
      <c r="F12">
        <v>-2.6455834422394599E-2</v>
      </c>
      <c r="H12" s="3">
        <f>(B16-B12)/B12</f>
        <v>-7.4856398619894654E-2</v>
      </c>
      <c r="J12" s="3" t="s">
        <v>36</v>
      </c>
      <c r="K12" s="3">
        <v>1000</v>
      </c>
      <c r="L12" s="4"/>
    </row>
    <row r="13" spans="2:13">
      <c r="B13">
        <v>1.0062782235308199E-2</v>
      </c>
      <c r="C13">
        <v>1.00617971329775E-2</v>
      </c>
      <c r="D13">
        <v>1.4080046178375499E-4</v>
      </c>
      <c r="E13">
        <v>2.2709017522350699E-2</v>
      </c>
      <c r="F13">
        <v>-2.57469139189349E-2</v>
      </c>
      <c r="H13" s="6">
        <f>(B17-B13)/B13</f>
        <v>-2.6471589988322077E-2</v>
      </c>
      <c r="J13" s="6" t="s">
        <v>46</v>
      </c>
      <c r="K13" s="6"/>
      <c r="L13" s="7"/>
      <c r="M13" t="s">
        <v>47</v>
      </c>
    </row>
    <row r="14" spans="2:13">
      <c r="B14">
        <v>9.5543342684960304E-3</v>
      </c>
      <c r="C14">
        <v>9.5237719552950396E-3</v>
      </c>
      <c r="D14">
        <v>-7.6359089681142197E-4</v>
      </c>
      <c r="E14">
        <v>2.8667208952785801E-2</v>
      </c>
      <c r="F14">
        <v>-2.86810305146778E-2</v>
      </c>
      <c r="H14" s="6">
        <f>(B18-B14)/B14</f>
        <v>-3.6146777211718217E-2</v>
      </c>
      <c r="J14" t="s">
        <v>34</v>
      </c>
    </row>
    <row r="15" spans="2:13">
      <c r="B15" s="5">
        <f>SQRT(B12*B12+B13*B13+B14*B14)</f>
        <v>1.7607610402190426E-2</v>
      </c>
      <c r="H15" s="6">
        <f>(B19-B15)/B15</f>
        <v>-4.7410879270609371E-2</v>
      </c>
    </row>
    <row r="16" spans="2:13">
      <c r="B16">
        <v>1.00275945136988E-2</v>
      </c>
      <c r="C16">
        <v>9.96279366439984E-3</v>
      </c>
      <c r="D16">
        <v>-1.1381538260517199E-3</v>
      </c>
      <c r="E16">
        <v>2.2908644126147602E-2</v>
      </c>
      <c r="F16">
        <v>-2.1206443636928699E-2</v>
      </c>
    </row>
    <row r="17" spans="2:24">
      <c r="B17">
        <v>9.7964043898333495E-3</v>
      </c>
      <c r="C17">
        <v>9.7952963383164896E-3</v>
      </c>
      <c r="D17">
        <v>1.4733843256169399E-4</v>
      </c>
      <c r="E17">
        <v>2.6162195345379401E-2</v>
      </c>
      <c r="F17">
        <v>-2.4564240757636E-2</v>
      </c>
    </row>
    <row r="18" spans="2:24">
      <c r="B18">
        <v>9.2089758762864196E-3</v>
      </c>
      <c r="C18">
        <v>9.1725636899417894E-3</v>
      </c>
      <c r="D18">
        <v>-8.1811493323779801E-4</v>
      </c>
      <c r="E18">
        <v>2.5473003301104101E-2</v>
      </c>
      <c r="F18">
        <v>-2.44943610641917E-2</v>
      </c>
    </row>
    <row r="19" spans="2:24">
      <c r="B19" s="5">
        <f>SQRT(B16*B16+B17*B17+B18*B18)</f>
        <v>1.677281811116825E-2</v>
      </c>
    </row>
    <row r="21" spans="2:24" ht="14.5" thickBot="1"/>
    <row r="22" spans="2:24">
      <c r="B22">
        <v>1.01043791030331E-2</v>
      </c>
      <c r="C22">
        <v>1.01023027337482E-2</v>
      </c>
      <c r="D22">
        <v>-2.0483294050612001E-4</v>
      </c>
      <c r="E22">
        <v>2.2124108241056699E-2</v>
      </c>
      <c r="F22">
        <v>-2.5914430180211299E-2</v>
      </c>
      <c r="H22" s="3">
        <f>(B26-B22)/B22</f>
        <v>-7.6213308231066576E-2</v>
      </c>
      <c r="J22" s="3" t="s">
        <v>36</v>
      </c>
      <c r="K22" s="3">
        <v>1000</v>
      </c>
      <c r="L22" s="4"/>
      <c r="U22" s="3"/>
    </row>
    <row r="23" spans="2:24">
      <c r="B23">
        <v>1.0023802570118E-2</v>
      </c>
      <c r="C23">
        <v>1.0020544475280901E-2</v>
      </c>
      <c r="D23">
        <v>-2.5555113700258399E-4</v>
      </c>
      <c r="E23">
        <v>2.3268177989191001E-2</v>
      </c>
      <c r="F23">
        <v>-2.6621209749817999E-2</v>
      </c>
      <c r="H23" s="6">
        <f>(B27-B23)/B23</f>
        <v>-0.10265182874008831</v>
      </c>
      <c r="J23" s="6" t="s">
        <v>46</v>
      </c>
      <c r="K23" s="6"/>
      <c r="L23" s="7"/>
      <c r="M23" t="s">
        <v>47</v>
      </c>
      <c r="U23" s="6"/>
    </row>
    <row r="24" spans="2:24">
      <c r="B24">
        <v>8.9577484995023993E-3</v>
      </c>
      <c r="C24">
        <v>8.9312120495609292E-3</v>
      </c>
      <c r="D24">
        <v>6.8899165895906604E-4</v>
      </c>
      <c r="E24">
        <v>3.1783108639780497E-2</v>
      </c>
      <c r="F24">
        <v>-1.81979069809576E-2</v>
      </c>
      <c r="H24" s="6">
        <f>(B28-B24)/B24</f>
        <v>-5.9520175509107778E-2</v>
      </c>
      <c r="J24" t="s">
        <v>34</v>
      </c>
      <c r="U24" s="6"/>
    </row>
    <row r="25" spans="2:24">
      <c r="B25" s="5">
        <f>SQRT(B22*B22+B23*B23+B24*B24)</f>
        <v>1.6817144620976939E-2</v>
      </c>
      <c r="H25" s="6">
        <f>(B29-B25)/B25</f>
        <v>-8.0703662972259838E-2</v>
      </c>
      <c r="O25" s="5"/>
      <c r="U25" s="6"/>
    </row>
    <row r="26" spans="2:24">
      <c r="B26">
        <v>9.3342909439700899E-3</v>
      </c>
      <c r="C26">
        <v>9.3330556266966198E-3</v>
      </c>
      <c r="D26">
        <v>-1.5185550918032901E-4</v>
      </c>
      <c r="E26">
        <v>1.8447416652594101E-2</v>
      </c>
      <c r="F26">
        <v>-2.2770496104666499E-2</v>
      </c>
    </row>
    <row r="27" spans="2:24">
      <c r="B27">
        <v>8.9948409053657898E-3</v>
      </c>
      <c r="C27">
        <v>8.9909068657084701E-3</v>
      </c>
      <c r="D27">
        <v>-2.6600121239920898E-4</v>
      </c>
      <c r="E27">
        <v>2.43889252964343E-2</v>
      </c>
      <c r="F27">
        <v>-2.2836594381973298E-2</v>
      </c>
    </row>
    <row r="28" spans="2:24">
      <c r="B28">
        <v>8.4245817366455696E-3</v>
      </c>
      <c r="C28">
        <v>8.3941381289374499E-3</v>
      </c>
      <c r="D28">
        <v>7.1555748178638999E-4</v>
      </c>
      <c r="E28">
        <v>2.6758433942354901E-2</v>
      </c>
      <c r="F28">
        <v>-1.5658378471490798E-2</v>
      </c>
    </row>
    <row r="29" spans="2:24">
      <c r="B29" s="5">
        <f>SQRT(B26*B26+B27*B27+B28*B28)</f>
        <v>1.5459939449329864E-2</v>
      </c>
      <c r="O29" s="5"/>
    </row>
    <row r="30" spans="2:24" ht="14.5" thickBot="1">
      <c r="O30" s="1" t="s">
        <v>6</v>
      </c>
      <c r="P30" s="1" t="s">
        <v>2</v>
      </c>
      <c r="Q30" s="1" t="s">
        <v>3</v>
      </c>
      <c r="R30" s="1" t="s">
        <v>5</v>
      </c>
      <c r="S30" s="1" t="s">
        <v>4</v>
      </c>
      <c r="T30" s="34"/>
      <c r="U30" s="34"/>
      <c r="V30" s="34"/>
      <c r="W30" s="34"/>
      <c r="X30" s="34"/>
    </row>
    <row r="31" spans="2:24">
      <c r="B31" s="16">
        <v>1.0080839404521201E-2</v>
      </c>
      <c r="C31" s="17">
        <v>1.0077092629628401E-2</v>
      </c>
      <c r="D31" s="17">
        <v>-2.7482218548733901E-4</v>
      </c>
      <c r="E31" s="17">
        <v>2.2124108241056699E-2</v>
      </c>
      <c r="F31" s="17">
        <v>-2.5914430180211299E-2</v>
      </c>
      <c r="G31" s="17"/>
      <c r="H31" s="17">
        <f>(B35-B31)/B31</f>
        <v>-9.9598347612940466E-2</v>
      </c>
      <c r="I31" s="17"/>
      <c r="J31" s="17" t="s">
        <v>36</v>
      </c>
      <c r="K31" s="17">
        <v>1000</v>
      </c>
      <c r="L31" s="18"/>
      <c r="M31" s="18"/>
      <c r="O31">
        <v>1.0319872646342701E-2</v>
      </c>
      <c r="P31">
        <v>1.02561017782201E-2</v>
      </c>
      <c r="Q31">
        <v>1.14549017958363E-3</v>
      </c>
      <c r="R31">
        <v>2.3168160280979899E-2</v>
      </c>
      <c r="S31">
        <v>-2.5903399151184E-2</v>
      </c>
      <c r="T31" s="34"/>
      <c r="U31" s="35">
        <f>(O35-O31)/O31</f>
        <v>-4.3027904300413741E-2</v>
      </c>
      <c r="V31" s="34"/>
      <c r="W31" s="34"/>
      <c r="X31" s="34"/>
    </row>
    <row r="32" spans="2:24">
      <c r="B32" s="19">
        <v>9.89258551150346E-3</v>
      </c>
      <c r="C32" s="20">
        <v>9.8836788397115398E-3</v>
      </c>
      <c r="D32" s="20">
        <v>-4.1969119105175501E-4</v>
      </c>
      <c r="E32" s="20">
        <v>2.3268177989191001E-2</v>
      </c>
      <c r="F32" s="20">
        <v>-2.6621209749817999E-2</v>
      </c>
      <c r="G32" s="20"/>
      <c r="H32" s="20">
        <f>(B36-B32)/B32</f>
        <v>-0.17459056803301981</v>
      </c>
      <c r="I32" s="20"/>
      <c r="J32" s="20" t="s">
        <v>46</v>
      </c>
      <c r="K32" s="20"/>
      <c r="L32" s="21"/>
      <c r="M32" s="21" t="s">
        <v>47</v>
      </c>
      <c r="O32">
        <v>9.9614689345251996E-3</v>
      </c>
      <c r="P32">
        <v>9.8619272609948294E-3</v>
      </c>
      <c r="Q32">
        <v>-1.4047256074969101E-3</v>
      </c>
      <c r="R32">
        <v>2.0935651533595199E-2</v>
      </c>
      <c r="S32">
        <v>-2.6619771921788101E-2</v>
      </c>
      <c r="T32" s="34"/>
      <c r="U32" s="36">
        <f>(O36-O32)/O32</f>
        <v>-0.10262345317133248</v>
      </c>
      <c r="V32" s="34"/>
      <c r="W32" s="34"/>
      <c r="X32" s="34"/>
    </row>
    <row r="33" spans="2:24">
      <c r="B33" s="19">
        <v>8.8975460411617902E-3</v>
      </c>
      <c r="C33" s="20">
        <v>8.8620242563872808E-3</v>
      </c>
      <c r="D33" s="20">
        <v>7.9426169100447997E-4</v>
      </c>
      <c r="E33" s="20">
        <v>3.1783108639780497E-2</v>
      </c>
      <c r="F33" s="20">
        <v>-1.81979069809576E-2</v>
      </c>
      <c r="G33" s="20"/>
      <c r="H33" s="20">
        <f>(B37-B33)/B33</f>
        <v>-5.4946736946184363E-2</v>
      </c>
      <c r="I33" s="20"/>
      <c r="J33" s="20" t="s">
        <v>48</v>
      </c>
      <c r="K33" s="20"/>
      <c r="L33" s="20"/>
      <c r="M33" s="21"/>
      <c r="O33">
        <v>8.7981957525627794E-3</v>
      </c>
      <c r="P33">
        <v>8.7881538163880595E-3</v>
      </c>
      <c r="Q33">
        <v>-4.20239217491453E-4</v>
      </c>
      <c r="R33">
        <v>2.2643370477426501E-2</v>
      </c>
      <c r="S33">
        <v>-1.6886062595394699E-2</v>
      </c>
      <c r="T33" s="34"/>
      <c r="U33" s="36">
        <f>(O37-O33)/O33</f>
        <v>-1.6564042591735911E-2</v>
      </c>
      <c r="V33" s="34"/>
      <c r="W33" s="34"/>
      <c r="X33" s="34"/>
    </row>
    <row r="34" spans="2:24" ht="14.5" thickBot="1">
      <c r="B34" s="19">
        <f>SQRT(B31*B31+B32*B32+B33*B33)</f>
        <v>1.6692899591046171E-2</v>
      </c>
      <c r="C34" s="20"/>
      <c r="D34" s="20"/>
      <c r="E34" s="20"/>
      <c r="F34" s="20"/>
      <c r="G34" s="20"/>
      <c r="H34" s="20">
        <f>(B38-B34)/B34</f>
        <v>-0.11192303777284364</v>
      </c>
      <c r="I34" s="20"/>
      <c r="J34" s="20"/>
      <c r="K34" s="20"/>
      <c r="L34" s="20"/>
      <c r="M34" s="21"/>
      <c r="O34" s="22">
        <f>SQRT(O31*O31+O32*O32+O33*O33)</f>
        <v>1.6826731211695773E-2</v>
      </c>
      <c r="T34" s="34"/>
      <c r="U34" s="36">
        <f>(O38-O34)/O34</f>
        <v>-5.6016907660573878E-2</v>
      </c>
      <c r="V34" s="34"/>
      <c r="W34" s="34"/>
      <c r="X34" s="34"/>
    </row>
    <row r="35" spans="2:24" ht="14.5" thickBot="1">
      <c r="B35" s="19">
        <v>9.0768044572794703E-3</v>
      </c>
      <c r="C35" s="20">
        <v>9.0754557776011203E-3</v>
      </c>
      <c r="D35" s="20">
        <v>-1.5646592119321199E-4</v>
      </c>
      <c r="E35" s="20">
        <v>1.72545680393454E-2</v>
      </c>
      <c r="F35" s="20">
        <v>-2.75940975384922E-2</v>
      </c>
      <c r="G35" s="20"/>
      <c r="H35" s="20"/>
      <c r="I35" s="20"/>
      <c r="J35" s="20"/>
      <c r="K35" s="20"/>
      <c r="L35" s="20"/>
      <c r="M35" s="21"/>
      <c r="O35">
        <v>9.8758301537234094E-3</v>
      </c>
      <c r="P35">
        <v>9.8147500991241799E-3</v>
      </c>
      <c r="Q35">
        <v>1.0966775811213901E-3</v>
      </c>
      <c r="R35">
        <v>2.87606084735719E-2</v>
      </c>
      <c r="S35">
        <v>-2.01085613594272E-2</v>
      </c>
      <c r="T35" s="34"/>
      <c r="U35" s="34"/>
      <c r="V35" s="34"/>
      <c r="W35" s="34"/>
      <c r="X35" s="34"/>
    </row>
    <row r="36" spans="2:24">
      <c r="B36" s="19">
        <v>8.1654333877348492E-3</v>
      </c>
      <c r="C36" s="20">
        <v>8.1509558625193195E-3</v>
      </c>
      <c r="D36" s="20">
        <v>-4.8602565446362003E-4</v>
      </c>
      <c r="E36" s="20">
        <v>1.8381319329567599E-2</v>
      </c>
      <c r="F36" s="20">
        <v>-2.6363408353557799E-2</v>
      </c>
      <c r="G36" s="20"/>
      <c r="H36" s="20"/>
      <c r="I36" s="20"/>
      <c r="J36" s="20"/>
      <c r="K36" s="20"/>
      <c r="L36" s="20"/>
      <c r="M36" s="21"/>
      <c r="O36">
        <v>8.9391885938052695E-3</v>
      </c>
      <c r="P36">
        <v>8.8286891420904096E-3</v>
      </c>
      <c r="Q36">
        <v>-1.4011926162926999E-3</v>
      </c>
      <c r="R36">
        <v>1.5840520966675299E-2</v>
      </c>
      <c r="S36">
        <v>-2.6357895267654499E-2</v>
      </c>
      <c r="T36" s="34"/>
      <c r="U36" s="35" t="s">
        <v>36</v>
      </c>
      <c r="V36" s="35">
        <v>1000</v>
      </c>
      <c r="W36" s="37"/>
      <c r="X36" s="37"/>
    </row>
    <row r="37" spans="2:24">
      <c r="B37" s="19">
        <v>8.4086549193715093E-3</v>
      </c>
      <c r="C37" s="20">
        <v>8.3663939366119197E-3</v>
      </c>
      <c r="D37" s="20">
        <v>8.4197983971944803E-4</v>
      </c>
      <c r="E37" s="20">
        <v>2.7189231123313201E-2</v>
      </c>
      <c r="F37" s="20">
        <v>-1.9894822890327499E-2</v>
      </c>
      <c r="G37" s="20"/>
      <c r="H37" s="20"/>
      <c r="I37" s="20"/>
      <c r="J37" s="20"/>
      <c r="K37" s="20"/>
      <c r="L37" s="20"/>
      <c r="M37" s="21"/>
      <c r="O37">
        <v>8.6524620633868995E-3</v>
      </c>
      <c r="P37">
        <v>8.6445714057557192E-3</v>
      </c>
      <c r="Q37">
        <v>-3.6943872176592999E-4</v>
      </c>
      <c r="R37">
        <v>2.7192118270828E-2</v>
      </c>
      <c r="S37">
        <v>-1.98868376580662E-2</v>
      </c>
      <c r="T37" s="34"/>
      <c r="U37" s="36" t="s">
        <v>46</v>
      </c>
      <c r="V37" s="36"/>
      <c r="W37" s="38"/>
      <c r="X37" s="38" t="s">
        <v>50</v>
      </c>
    </row>
    <row r="38" spans="2:24" ht="14.5" thickBot="1">
      <c r="B38" s="22">
        <f>SQRT(B35*B35+B36*B36+B37*B37)</f>
        <v>1.4824579559579224E-2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4"/>
      <c r="O38" s="22">
        <f>SQRT(O35*O35+O36*O36+O37*O37)</f>
        <v>1.5884149763180914E-2</v>
      </c>
      <c r="T38" s="34"/>
      <c r="U38" s="36" t="s">
        <v>48</v>
      </c>
      <c r="V38" s="36"/>
      <c r="W38" s="36"/>
      <c r="X38" s="38"/>
    </row>
    <row r="39" spans="2:24">
      <c r="T39" s="34"/>
      <c r="U39" s="34"/>
      <c r="V39" s="34"/>
      <c r="W39" s="34"/>
      <c r="X39" s="34"/>
    </row>
    <row r="40" spans="2:24" ht="14.5" thickBot="1"/>
    <row r="41" spans="2:24">
      <c r="B41" s="34">
        <v>1.0068808679200699E-2</v>
      </c>
      <c r="C41" s="34">
        <v>1.00635681777036E-2</v>
      </c>
      <c r="D41" s="34">
        <v>-3.2481340960393901E-4</v>
      </c>
      <c r="E41" s="34">
        <v>2.2124108241056699E-2</v>
      </c>
      <c r="F41" s="34">
        <v>-2.5914430180211299E-2</v>
      </c>
      <c r="G41" s="34"/>
      <c r="H41" s="35">
        <f>(B45-B41)/B41</f>
        <v>-0.11579428120964988</v>
      </c>
      <c r="I41" s="34"/>
      <c r="J41" s="35" t="s">
        <v>36</v>
      </c>
      <c r="K41" s="35">
        <v>1000</v>
      </c>
      <c r="L41" s="37"/>
      <c r="M41" s="37"/>
    </row>
    <row r="42" spans="2:24">
      <c r="B42" s="34">
        <v>9.6063375553210907E-3</v>
      </c>
      <c r="C42" s="34">
        <v>9.5836678545295102E-3</v>
      </c>
      <c r="D42" s="34">
        <v>-6.5956931465166197E-4</v>
      </c>
      <c r="E42" s="34">
        <v>2.2296156971048701E-2</v>
      </c>
      <c r="F42" s="34">
        <v>-2.6621209749817999E-2</v>
      </c>
      <c r="G42" s="34"/>
      <c r="H42" s="36">
        <f>(B46-B42)/B42</f>
        <v>-0.15804426332874202</v>
      </c>
      <c r="I42" s="34"/>
      <c r="J42" s="36" t="s">
        <v>46</v>
      </c>
      <c r="K42" s="36"/>
      <c r="L42" s="38"/>
      <c r="M42" s="38" t="s">
        <v>47</v>
      </c>
    </row>
    <row r="43" spans="2:24">
      <c r="B43" s="34">
        <v>8.8043097436739E-3</v>
      </c>
      <c r="C43" s="34">
        <v>8.7556149942908598E-3</v>
      </c>
      <c r="D43" s="34">
        <v>9.2470326824350805E-4</v>
      </c>
      <c r="E43" s="34">
        <v>3.1783108639780497E-2</v>
      </c>
      <c r="F43" s="34">
        <v>-1.81979069809576E-2</v>
      </c>
      <c r="G43" s="34"/>
      <c r="H43" s="36">
        <f>(B47-B43)/B43</f>
        <v>-2.6586470186315207E-2</v>
      </c>
      <c r="I43" s="34"/>
      <c r="J43" s="36" t="s">
        <v>49</v>
      </c>
      <c r="K43" s="36"/>
      <c r="L43" s="36"/>
      <c r="M43" s="38"/>
    </row>
    <row r="44" spans="2:24">
      <c r="B44" s="39">
        <f>SQRT(B41*B41+B42*B42+B43*B43)</f>
        <v>1.6467498277141883E-2</v>
      </c>
      <c r="C44" s="34"/>
      <c r="D44" s="34"/>
      <c r="E44" s="34"/>
      <c r="F44" s="34"/>
      <c r="G44" s="34"/>
      <c r="H44" s="36">
        <f>(B48-B44)/B44</f>
        <v>-0.10313281765620413</v>
      </c>
      <c r="I44" s="34"/>
      <c r="J44" s="34"/>
      <c r="K44" s="34"/>
      <c r="L44" s="34"/>
      <c r="M44" s="34"/>
    </row>
    <row r="45" spans="2:24">
      <c r="B45" s="34">
        <v>8.9028982155551703E-3</v>
      </c>
      <c r="C45" s="34">
        <v>8.8998068470615404E-3</v>
      </c>
      <c r="D45" s="34">
        <v>-2.3459480286656199E-4</v>
      </c>
      <c r="E45" s="34">
        <v>1.9727634614755001E-2</v>
      </c>
      <c r="F45" s="34">
        <v>-2.27502298695136E-2</v>
      </c>
      <c r="G45" s="34"/>
      <c r="H45" s="34"/>
      <c r="I45" s="34"/>
      <c r="J45" s="34"/>
      <c r="K45" s="34"/>
      <c r="L45" s="34"/>
      <c r="M45" s="34"/>
    </row>
    <row r="46" spans="2:24">
      <c r="B46" s="34">
        <v>8.0881110131031404E-3</v>
      </c>
      <c r="C46" s="34">
        <v>8.0577228978418198E-3</v>
      </c>
      <c r="D46" s="34">
        <v>-7.0045803719849802E-4</v>
      </c>
      <c r="E46" s="34">
        <v>1.6001066912965E-2</v>
      </c>
      <c r="F46" s="34">
        <v>-2.9365103544904701E-2</v>
      </c>
      <c r="G46" s="34"/>
      <c r="H46" s="34"/>
      <c r="I46" s="34"/>
      <c r="J46" s="34"/>
      <c r="K46" s="34"/>
      <c r="L46" s="34"/>
      <c r="M46" s="34"/>
    </row>
    <row r="47" spans="2:24">
      <c r="B47" s="34">
        <v>8.5702342251626294E-3</v>
      </c>
      <c r="C47" s="34">
        <v>8.5144402137559902E-3</v>
      </c>
      <c r="D47" s="34">
        <v>9.7633115310521805E-4</v>
      </c>
      <c r="E47" s="34">
        <v>2.3684237486840402E-2</v>
      </c>
      <c r="F47" s="34">
        <v>-1.8157839806888499E-2</v>
      </c>
      <c r="G47" s="34"/>
      <c r="H47" s="34"/>
      <c r="I47" s="34"/>
      <c r="J47" s="34"/>
      <c r="K47" s="34"/>
      <c r="L47" s="34"/>
      <c r="M47" s="34"/>
    </row>
    <row r="48" spans="2:24">
      <c r="B48" s="39">
        <f>SQRT(B45*B45+B46*B46+B47*B47)</f>
        <v>1.4769158780071553E-2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</row>
    <row r="49" spans="2:24" ht="14.5" thickBot="1"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</row>
    <row r="50" spans="2:24">
      <c r="B50">
        <v>1.0079082065785699E-2</v>
      </c>
      <c r="C50">
        <v>1.00753886734376E-2</v>
      </c>
      <c r="D50">
        <v>-2.7283395684528898E-4</v>
      </c>
      <c r="E50">
        <v>2.2135200028407898E-2</v>
      </c>
      <c r="F50">
        <v>-2.5891837972837398E-2</v>
      </c>
      <c r="H50" s="35">
        <f>(B54-B50)/B50</f>
        <v>-9.956152967676167E-2</v>
      </c>
    </row>
    <row r="51" spans="2:24">
      <c r="B51">
        <v>9.8915881216268594E-3</v>
      </c>
      <c r="C51">
        <v>9.8826673539555293E-3</v>
      </c>
      <c r="D51">
        <v>-4.2000183210452898E-4</v>
      </c>
      <c r="E51">
        <v>2.32611279508965E-2</v>
      </c>
      <c r="F51">
        <v>-2.6626096633905898E-2</v>
      </c>
      <c r="H51" s="36">
        <f>(B55-B51)/B51</f>
        <v>-0.17453597405496027</v>
      </c>
    </row>
    <row r="52" spans="2:24">
      <c r="B52">
        <v>8.8959900303673296E-3</v>
      </c>
      <c r="C52">
        <v>8.8604437271916602E-3</v>
      </c>
      <c r="D52">
        <v>7.9446559249907395E-4</v>
      </c>
      <c r="E52">
        <v>3.1775766282060899E-2</v>
      </c>
      <c r="F52">
        <v>-1.8194951598744E-2</v>
      </c>
      <c r="H52" s="36">
        <f>(B56-B52)/B52</f>
        <v>-5.4927989105238779E-2</v>
      </c>
    </row>
    <row r="53" spans="2:24" ht="14.5" thickBot="1">
      <c r="B53" s="22">
        <f>SQRT(B50*B50+B51*B51+B52*B52)</f>
        <v>1.6690417894023726E-2</v>
      </c>
      <c r="H53" s="36">
        <f>(B57-B53)/B53</f>
        <v>-0.11188907494589632</v>
      </c>
    </row>
    <row r="54" spans="2:24">
      <c r="B54">
        <v>9.0755932375784602E-3</v>
      </c>
      <c r="C54">
        <v>9.07427744180914E-3</v>
      </c>
      <c r="D54">
        <v>-1.5453647806757401E-4</v>
      </c>
      <c r="E54">
        <v>1.7257177171924001E-2</v>
      </c>
      <c r="F54">
        <v>-2.7585236844283899E-2</v>
      </c>
    </row>
    <row r="55" spans="2:24">
      <c r="B55">
        <v>8.1651501538682406E-3</v>
      </c>
      <c r="C55">
        <v>8.1506577763782104E-3</v>
      </c>
      <c r="D55">
        <v>-4.86266231173697E-4</v>
      </c>
      <c r="E55">
        <v>1.8383319730303101E-2</v>
      </c>
      <c r="F55">
        <v>-2.6358216707434198E-2</v>
      </c>
    </row>
    <row r="56" spans="2:24">
      <c r="B56">
        <v>8.4073511868990002E-3</v>
      </c>
      <c r="C56">
        <v>8.3650624675818894E-3</v>
      </c>
      <c r="D56">
        <v>8.4218993897142397E-4</v>
      </c>
      <c r="E56">
        <v>2.7178262222204499E-2</v>
      </c>
      <c r="F56">
        <v>-1.9891405370083399E-2</v>
      </c>
    </row>
    <row r="57" spans="2:24" ht="14.5" thickBot="1">
      <c r="B57" s="22">
        <f>SQRT(B54*B54+B55*B55+B56*B56)</f>
        <v>1.4822942475400976E-2</v>
      </c>
    </row>
    <row r="58" spans="2:24" ht="14.5" thickBot="1">
      <c r="B58" s="1" t="s">
        <v>6</v>
      </c>
      <c r="C58" s="1" t="s">
        <v>2</v>
      </c>
      <c r="D58" s="1" t="s">
        <v>3</v>
      </c>
      <c r="E58" s="1" t="s">
        <v>5</v>
      </c>
      <c r="F58" s="1" t="s">
        <v>4</v>
      </c>
      <c r="O58" s="6"/>
      <c r="P58" s="6"/>
      <c r="Q58" s="1" t="s">
        <v>6</v>
      </c>
      <c r="R58" s="1" t="s">
        <v>2</v>
      </c>
      <c r="S58" s="1" t="s">
        <v>3</v>
      </c>
      <c r="T58" s="1" t="s">
        <v>5</v>
      </c>
      <c r="U58" s="1" t="s">
        <v>4</v>
      </c>
      <c r="V58" s="6"/>
    </row>
    <row r="59" spans="2:24">
      <c r="B59" s="45">
        <v>1.0203805372197901E-2</v>
      </c>
      <c r="C59" s="45">
        <v>1.0199929517604501E-2</v>
      </c>
      <c r="D59" s="45">
        <v>-2.8121505933041598E-4</v>
      </c>
      <c r="E59" s="45">
        <v>2.21791906976916E-2</v>
      </c>
      <c r="F59" s="45">
        <v>-2.5974714755853799E-2</v>
      </c>
      <c r="G59" s="45"/>
      <c r="H59" s="40">
        <f>(B63-B59)/B59</f>
        <v>-9.9801267654826636E-2</v>
      </c>
      <c r="I59" s="40"/>
      <c r="J59" s="40" t="s">
        <v>36</v>
      </c>
      <c r="K59" s="40">
        <v>1000</v>
      </c>
      <c r="L59" s="41"/>
      <c r="M59" s="68"/>
      <c r="N59" s="6" t="s">
        <v>52</v>
      </c>
      <c r="O59" s="6"/>
      <c r="P59" s="6"/>
      <c r="Q59" s="70">
        <v>1.0203805372197901E-2</v>
      </c>
      <c r="R59" s="70">
        <v>1.0199929517604501E-2</v>
      </c>
      <c r="S59" s="70">
        <v>-2.8121505933041598E-4</v>
      </c>
      <c r="T59" s="70">
        <v>2.21791906976916E-2</v>
      </c>
      <c r="U59" s="70">
        <v>-2.5974714755853799E-2</v>
      </c>
      <c r="V59" s="36"/>
      <c r="W59" s="70">
        <f>(Q63-Q59)/Q59</f>
        <v>-9.9801267654826636E-2</v>
      </c>
      <c r="X59" s="70">
        <f>W59*100</f>
        <v>-9.9801267654826642</v>
      </c>
    </row>
    <row r="60" spans="2:24">
      <c r="B60" s="45">
        <v>1.0011123135832601E-2</v>
      </c>
      <c r="C60" s="45">
        <v>1.00018686266583E-2</v>
      </c>
      <c r="D60" s="45">
        <v>-4.3036079732234499E-4</v>
      </c>
      <c r="E60" s="45">
        <v>2.3272438695567901E-2</v>
      </c>
      <c r="F60" s="45">
        <v>-2.66882294439433E-2</v>
      </c>
      <c r="G60" s="45"/>
      <c r="H60" s="47">
        <f>(B64-B60)/B60</f>
        <v>-0.17466317723496733</v>
      </c>
      <c r="I60" s="47"/>
      <c r="J60" s="42" t="s">
        <v>46</v>
      </c>
      <c r="K60" s="42"/>
      <c r="L60" s="43"/>
      <c r="M60" s="42" t="s">
        <v>47</v>
      </c>
      <c r="N60" s="6"/>
      <c r="O60" s="6"/>
      <c r="P60" s="6"/>
      <c r="Q60" s="70">
        <v>1.0011123135832601E-2</v>
      </c>
      <c r="R60" s="70">
        <v>1.00018686266583E-2</v>
      </c>
      <c r="S60" s="70">
        <v>-4.3036079732234499E-4</v>
      </c>
      <c r="T60" s="70">
        <v>2.3272438695567901E-2</v>
      </c>
      <c r="U60" s="70">
        <v>-2.66882294439433E-2</v>
      </c>
      <c r="V60" s="36"/>
      <c r="W60" s="70">
        <f>(Q64-Q60)/Q60</f>
        <v>-0.17466317723496733</v>
      </c>
      <c r="X60" s="70">
        <f t="shared" ref="X60:X62" si="0">W60*100</f>
        <v>-17.466317723496733</v>
      </c>
    </row>
    <row r="61" spans="2:24">
      <c r="B61" s="45">
        <v>9.0005333097453004E-3</v>
      </c>
      <c r="C61" s="45">
        <v>8.9639202953660808E-3</v>
      </c>
      <c r="D61" s="45">
        <v>8.1100727380140503E-4</v>
      </c>
      <c r="E61" s="45">
        <v>3.1805815294286797E-2</v>
      </c>
      <c r="F61" s="45">
        <v>-1.8206051473595601E-2</v>
      </c>
      <c r="G61" s="45"/>
      <c r="H61" s="47">
        <f>(B65-B61)/B61</f>
        <v>-5.5006455093266043E-2</v>
      </c>
      <c r="I61" s="47"/>
      <c r="J61" s="42" t="s">
        <v>48</v>
      </c>
      <c r="K61" s="42"/>
      <c r="L61" s="42"/>
      <c r="M61" s="42"/>
      <c r="N61" s="6"/>
      <c r="O61" s="6"/>
      <c r="P61" s="6"/>
      <c r="Q61" s="70">
        <v>9.0005333097453004E-3</v>
      </c>
      <c r="R61" s="70">
        <v>8.9639202953660808E-3</v>
      </c>
      <c r="S61" s="70">
        <v>8.1100727380140503E-4</v>
      </c>
      <c r="T61" s="70">
        <v>3.1805815294286797E-2</v>
      </c>
      <c r="U61" s="70">
        <v>-1.8206051473595601E-2</v>
      </c>
      <c r="V61" s="36"/>
      <c r="W61" s="70">
        <f>(Q65-Q61)/Q61</f>
        <v>-5.5006455093266043E-2</v>
      </c>
      <c r="X61" s="70">
        <f t="shared" si="0"/>
        <v>-5.5006455093266045</v>
      </c>
    </row>
    <row r="62" spans="2:24">
      <c r="B62" s="46">
        <f>SQRT(B59*B59+B60*B60+B61*B61)</f>
        <v>1.6892300920073981E-2</v>
      </c>
      <c r="C62" s="45"/>
      <c r="D62" s="45"/>
      <c r="E62" s="45"/>
      <c r="F62" s="45"/>
      <c r="G62" s="45"/>
      <c r="H62" s="47">
        <f>(B66-B62)/B62</f>
        <v>-0.11205138012823065</v>
      </c>
      <c r="I62" s="47"/>
      <c r="J62" s="47"/>
      <c r="K62" s="47"/>
      <c r="L62" s="47"/>
      <c r="M62" s="47"/>
      <c r="N62" s="6"/>
      <c r="O62" s="36"/>
      <c r="P62" s="36"/>
      <c r="Q62" s="70">
        <v>1.6892300920073981E-2</v>
      </c>
      <c r="R62" s="70"/>
      <c r="S62" s="70"/>
      <c r="T62" s="70"/>
      <c r="U62" s="70"/>
      <c r="V62" s="36"/>
      <c r="W62" s="70">
        <f>(Q66-Q62)/Q62</f>
        <v>-0.11205138012823065</v>
      </c>
      <c r="X62" s="70">
        <f t="shared" si="0"/>
        <v>-11.205138012823065</v>
      </c>
    </row>
    <row r="63" spans="2:24">
      <c r="B63" s="45">
        <v>9.1854526611494201E-3</v>
      </c>
      <c r="C63" s="45">
        <v>9.1840544558302005E-3</v>
      </c>
      <c r="D63" s="45">
        <v>-1.6026335377270401E-4</v>
      </c>
      <c r="E63" s="45">
        <v>1.7280420496842301E-2</v>
      </c>
      <c r="F63" s="45">
        <v>-2.76204967010929E-2</v>
      </c>
      <c r="G63" s="45"/>
      <c r="H63" s="45"/>
      <c r="I63" s="47"/>
      <c r="J63" s="42" t="s">
        <v>64</v>
      </c>
      <c r="K63" s="47"/>
      <c r="L63" s="47"/>
      <c r="M63" s="47"/>
      <c r="N63" s="6"/>
      <c r="O63" s="6"/>
      <c r="P63" s="6"/>
      <c r="Q63" s="70">
        <v>9.1854526611494201E-3</v>
      </c>
      <c r="R63" s="70">
        <v>9.1840544558302005E-3</v>
      </c>
      <c r="S63" s="70">
        <v>-1.6026335377270401E-4</v>
      </c>
      <c r="T63" s="70">
        <v>1.7280420496842301E-2</v>
      </c>
      <c r="U63" s="70">
        <v>-2.76204967010929E-2</v>
      </c>
      <c r="V63" s="6"/>
    </row>
    <row r="64" spans="2:24">
      <c r="B64" s="45">
        <v>8.2625485612375892E-3</v>
      </c>
      <c r="C64" s="45">
        <v>8.2475236875533507E-3</v>
      </c>
      <c r="D64" s="45">
        <v>-4.9805797860876303E-4</v>
      </c>
      <c r="E64" s="45">
        <v>1.84103541849308E-2</v>
      </c>
      <c r="F64" s="45">
        <v>-2.64247216949898E-2</v>
      </c>
      <c r="G64" s="45"/>
      <c r="H64" s="45"/>
      <c r="I64" s="47"/>
      <c r="J64" s="47"/>
      <c r="K64" s="47"/>
      <c r="L64" s="47"/>
      <c r="M64" s="47"/>
      <c r="N64" s="6"/>
      <c r="O64" s="6"/>
      <c r="P64" s="6"/>
      <c r="Q64" s="70">
        <v>8.2625485612375892E-3</v>
      </c>
      <c r="R64" s="70">
        <v>8.2475236875533507E-3</v>
      </c>
      <c r="S64" s="70">
        <v>-4.9805797860876303E-4</v>
      </c>
      <c r="T64" s="70">
        <v>1.84103541849308E-2</v>
      </c>
      <c r="U64" s="70">
        <v>-2.64247216949898E-2</v>
      </c>
      <c r="V64" s="6"/>
      <c r="X64" s="72">
        <v>-9.9801267654826642</v>
      </c>
    </row>
    <row r="65" spans="2:25">
      <c r="B65" s="45">
        <v>8.5054458784273503E-3</v>
      </c>
      <c r="C65" s="45">
        <v>8.4618830639662593E-3</v>
      </c>
      <c r="D65" s="45">
        <v>8.5973519331119499E-4</v>
      </c>
      <c r="E65" s="45">
        <v>2.7250158255073601E-2</v>
      </c>
      <c r="F65" s="45">
        <v>-1.9925737416944801E-2</v>
      </c>
      <c r="G65" s="45"/>
      <c r="H65" s="45"/>
      <c r="I65" s="47"/>
      <c r="J65" s="47"/>
      <c r="K65" s="47"/>
      <c r="L65" s="47"/>
      <c r="M65" s="47"/>
      <c r="N65" s="6"/>
      <c r="O65" s="6"/>
      <c r="P65" s="6"/>
      <c r="Q65" s="70">
        <v>8.5054458784273503E-3</v>
      </c>
      <c r="R65" s="70">
        <v>8.4618830639662593E-3</v>
      </c>
      <c r="S65" s="70">
        <v>8.5973519331119499E-4</v>
      </c>
      <c r="T65" s="70">
        <v>2.7250158255073601E-2</v>
      </c>
      <c r="U65" s="70">
        <v>-1.9925737416944801E-2</v>
      </c>
      <c r="V65" s="6"/>
      <c r="X65" s="72">
        <v>-17.466317723496733</v>
      </c>
    </row>
    <row r="66" spans="2:25" ht="14.5" thickBot="1">
      <c r="B66" s="19">
        <f>SQRT(B63*B63+B64*B64+B65*B65)</f>
        <v>1.4999495288438311E-2</v>
      </c>
      <c r="C66" s="33"/>
      <c r="D66" s="33"/>
      <c r="E66" s="33"/>
      <c r="F66" s="33"/>
      <c r="G66" s="33"/>
      <c r="H66" s="33"/>
      <c r="I66" s="49"/>
      <c r="J66" s="49"/>
      <c r="K66" s="49"/>
      <c r="L66" s="49"/>
      <c r="M66" s="49"/>
      <c r="N66" s="6"/>
      <c r="O66" s="36"/>
      <c r="P66" s="36"/>
      <c r="Q66" s="70">
        <v>1.4999495288438311E-2</v>
      </c>
      <c r="R66" s="70"/>
      <c r="S66" s="70"/>
      <c r="T66" s="70"/>
      <c r="U66" s="70"/>
      <c r="V66" s="6"/>
      <c r="X66" s="72">
        <v>-5.5006455093266045</v>
      </c>
    </row>
    <row r="67" spans="2:25">
      <c r="N67" s="6"/>
      <c r="O67" s="6"/>
      <c r="P67" s="6"/>
      <c r="Q67" s="70"/>
      <c r="R67" s="70"/>
      <c r="S67" s="70"/>
      <c r="T67" s="70"/>
      <c r="U67" s="70"/>
      <c r="V67" s="6"/>
      <c r="W67" s="6"/>
      <c r="X67" s="73">
        <v>-11.205138012823065</v>
      </c>
      <c r="Y67" s="6"/>
    </row>
    <row r="68" spans="2:25" ht="14.5" thickBot="1">
      <c r="N68" s="6"/>
      <c r="O68" s="6"/>
      <c r="P68" s="6"/>
      <c r="Q68" s="6"/>
      <c r="R68" s="6"/>
      <c r="S68" s="6"/>
      <c r="T68" s="6"/>
      <c r="U68" s="36"/>
      <c r="V68" s="6"/>
      <c r="W68" s="6"/>
      <c r="X68" s="6"/>
      <c r="Y68" s="36"/>
    </row>
    <row r="69" spans="2:25">
      <c r="B69">
        <v>1.02457397271748E-2</v>
      </c>
      <c r="C69">
        <v>1.02402357977958E-2</v>
      </c>
      <c r="D69">
        <v>-3.3578767480292701E-4</v>
      </c>
      <c r="E69">
        <v>2.21791906976916E-2</v>
      </c>
      <c r="F69">
        <v>-2.5974714755853799E-2</v>
      </c>
      <c r="G69" s="6"/>
      <c r="H69" s="35">
        <f>(B73-B69)/B69</f>
        <v>-0.11607976886372144</v>
      </c>
      <c r="I69" s="6"/>
      <c r="J69" s="6"/>
      <c r="K69" s="6"/>
      <c r="N69" s="6"/>
      <c r="O69" s="6"/>
      <c r="P69" s="6"/>
      <c r="Q69" s="70">
        <v>-2.76204967010929E-2</v>
      </c>
      <c r="R69" s="70">
        <v>1.7280420496842301E-2</v>
      </c>
      <c r="S69" s="70">
        <v>-1.6026335377270401E-4</v>
      </c>
      <c r="T69" s="70">
        <v>9.1840544558302005E-3</v>
      </c>
      <c r="U69" s="70">
        <v>9.1854526611494201E-3</v>
      </c>
      <c r="V69" s="6"/>
      <c r="W69" s="6"/>
      <c r="X69" s="6"/>
      <c r="Y69" s="36"/>
    </row>
    <row r="70" spans="2:25">
      <c r="B70">
        <v>9.7737921978078394E-3</v>
      </c>
      <c r="C70">
        <v>9.7499324500081499E-3</v>
      </c>
      <c r="D70">
        <v>-6.8251823873606999E-4</v>
      </c>
      <c r="E70">
        <v>2.2332736831343999E-2</v>
      </c>
      <c r="F70">
        <v>-2.66882294439433E-2</v>
      </c>
      <c r="G70" s="6"/>
      <c r="H70" s="36">
        <f>(B74-B70)/B70</f>
        <v>-0.15822815816884681</v>
      </c>
      <c r="I70" s="6"/>
      <c r="J70" s="6"/>
      <c r="K70" s="6"/>
      <c r="N70" s="6"/>
      <c r="O70" s="6"/>
      <c r="P70" s="6"/>
      <c r="Q70" s="70">
        <v>-2.64247216949898E-2</v>
      </c>
      <c r="R70" s="70">
        <v>1.84103541849308E-2</v>
      </c>
      <c r="S70" s="70">
        <v>-4.9805797860876303E-4</v>
      </c>
      <c r="T70" s="70">
        <v>8.2475236875533507E-3</v>
      </c>
      <c r="U70" s="70">
        <v>8.2625485612375892E-3</v>
      </c>
      <c r="V70" s="6"/>
      <c r="W70" s="6"/>
      <c r="X70" s="6"/>
      <c r="Y70" s="36"/>
    </row>
    <row r="71" spans="2:25">
      <c r="B71">
        <v>8.9536778840848194E-3</v>
      </c>
      <c r="C71">
        <v>8.90268386057704E-3</v>
      </c>
      <c r="D71">
        <v>9.5423672669349001E-4</v>
      </c>
      <c r="E71">
        <v>3.1805815294286797E-2</v>
      </c>
      <c r="F71">
        <v>-1.8206051473595601E-2</v>
      </c>
      <c r="H71" s="36">
        <f>(B75-B71)/B71</f>
        <v>-2.6766067866152061E-2</v>
      </c>
      <c r="J71" s="6">
        <v>6</v>
      </c>
      <c r="K71" s="36"/>
      <c r="N71" s="6"/>
      <c r="O71" s="36"/>
      <c r="P71" s="6"/>
      <c r="Q71" s="70">
        <v>-1.9925737416944801E-2</v>
      </c>
      <c r="R71" s="70">
        <v>2.7250158255073601E-2</v>
      </c>
      <c r="S71" s="70">
        <v>8.5973519331119499E-4</v>
      </c>
      <c r="T71" s="70">
        <v>8.4618830639662593E-3</v>
      </c>
      <c r="U71" s="70">
        <v>8.5054458784273503E-3</v>
      </c>
      <c r="V71" s="6"/>
      <c r="W71" s="6"/>
      <c r="X71" s="6"/>
      <c r="Y71" s="36"/>
    </row>
    <row r="72" spans="2:25">
      <c r="B72" s="39">
        <f>SQRT(B69*B69+B70*B70+B71*B71)</f>
        <v>1.6753224887611547E-2</v>
      </c>
      <c r="H72" s="36">
        <f>(B76-B72)/B72</f>
        <v>-0.10337473623845841</v>
      </c>
      <c r="J72" s="6"/>
      <c r="K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2:25">
      <c r="B73">
        <v>9.0564166278065007E-3</v>
      </c>
      <c r="C73">
        <v>9.0531658728655404E-3</v>
      </c>
      <c r="D73">
        <v>-2.4263102603082001E-4</v>
      </c>
      <c r="E73">
        <v>1.97648171972944E-2</v>
      </c>
      <c r="F73">
        <v>-2.2770074100552699E-2</v>
      </c>
      <c r="J73" s="6"/>
      <c r="K73" s="6"/>
      <c r="N73" s="6"/>
      <c r="O73" s="6"/>
      <c r="P73" s="6"/>
      <c r="Q73" s="71">
        <f>Q69*100</f>
        <v>-2.76204967010929</v>
      </c>
      <c r="R73" s="71">
        <f t="shared" ref="R73:U73" si="1">R69*100</f>
        <v>1.7280420496842301</v>
      </c>
      <c r="S73" s="71">
        <f t="shared" si="1"/>
        <v>-1.6026335377270402E-2</v>
      </c>
      <c r="T73" s="71">
        <f t="shared" si="1"/>
        <v>0.91840544558302006</v>
      </c>
      <c r="U73" s="71">
        <f t="shared" si="1"/>
        <v>0.91854526611494203</v>
      </c>
      <c r="V73" s="6"/>
      <c r="W73" s="6"/>
      <c r="X73" s="6"/>
      <c r="Y73" s="6"/>
    </row>
    <row r="74" spans="2:25">
      <c r="B74">
        <v>8.2273030600236597E-3</v>
      </c>
      <c r="C74">
        <v>8.1953235088293094E-3</v>
      </c>
      <c r="D74">
        <v>-7.2469871471131798E-4</v>
      </c>
      <c r="E74">
        <v>1.6021386230049599E-2</v>
      </c>
      <c r="F74">
        <v>-2.9435655225391998E-2</v>
      </c>
      <c r="J74" s="6"/>
      <c r="K74" s="6"/>
      <c r="N74" s="6"/>
      <c r="O74" s="6"/>
      <c r="P74" s="6"/>
      <c r="Q74" s="71">
        <f t="shared" ref="Q74:U74" si="2">Q70*100</f>
        <v>-2.6424721694989799</v>
      </c>
      <c r="R74" s="71">
        <f t="shared" si="2"/>
        <v>1.8410354184930799</v>
      </c>
      <c r="S74" s="71">
        <f t="shared" si="2"/>
        <v>-4.98057978608763E-2</v>
      </c>
      <c r="T74" s="71">
        <f t="shared" si="2"/>
        <v>0.82475236875533509</v>
      </c>
      <c r="U74" s="71">
        <f t="shared" si="2"/>
        <v>0.82625485612375893</v>
      </c>
      <c r="V74" s="6"/>
      <c r="W74" s="6"/>
      <c r="X74" s="6"/>
      <c r="Y74" s="6"/>
    </row>
    <row r="75" spans="2:25">
      <c r="B75">
        <v>8.7140231341877403E-3</v>
      </c>
      <c r="C75">
        <v>8.6555811792095906E-3</v>
      </c>
      <c r="D75">
        <v>1.0075284776481E-3</v>
      </c>
      <c r="E75">
        <v>2.3738747336735901E-2</v>
      </c>
      <c r="F75">
        <v>-1.8186797979079902E-2</v>
      </c>
      <c r="J75" s="6"/>
      <c r="K75" s="36"/>
      <c r="N75" s="6"/>
      <c r="O75" s="36"/>
      <c r="P75" s="6"/>
      <c r="Q75" s="71">
        <f t="shared" ref="Q75:U75" si="3">Q71*100</f>
        <v>-1.99257374169448</v>
      </c>
      <c r="R75" s="71">
        <f t="shared" si="3"/>
        <v>2.7250158255073602</v>
      </c>
      <c r="S75" s="71">
        <f t="shared" si="3"/>
        <v>8.5973519331119505E-2</v>
      </c>
      <c r="T75" s="71">
        <f t="shared" si="3"/>
        <v>0.8461883063966259</v>
      </c>
      <c r="U75" s="71">
        <f t="shared" si="3"/>
        <v>0.85054458784273501</v>
      </c>
      <c r="V75" s="6"/>
      <c r="W75" s="6"/>
      <c r="X75" s="6"/>
      <c r="Y75" s="6"/>
    </row>
    <row r="76" spans="2:25">
      <c r="B76" s="39">
        <f>SQRT(B73*B73+B74*B74+B75*B75)</f>
        <v>1.5021364683711127E-2</v>
      </c>
      <c r="J76" s="6"/>
      <c r="K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2:25">
      <c r="J77" s="6"/>
      <c r="K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2:25" ht="14.5" thickBot="1">
      <c r="B78" s="6"/>
      <c r="C78" s="6"/>
      <c r="D78" s="6"/>
      <c r="E78" s="6"/>
      <c r="F78" s="6"/>
      <c r="G78" s="6"/>
      <c r="H78" s="36"/>
      <c r="J78" s="6"/>
      <c r="K78" s="6"/>
      <c r="N78" s="6"/>
      <c r="O78" s="6"/>
      <c r="P78" s="6"/>
      <c r="Q78" s="6"/>
      <c r="R78" s="6"/>
      <c r="S78" s="6"/>
      <c r="T78" s="6"/>
      <c r="U78" s="36"/>
      <c r="V78" s="6"/>
      <c r="W78" s="6"/>
      <c r="X78" s="6"/>
      <c r="Y78" s="6"/>
    </row>
    <row r="79" spans="2:25">
      <c r="B79" s="6">
        <v>1.02768020620949E-2</v>
      </c>
      <c r="C79" s="6">
        <v>1.02685369226093E-2</v>
      </c>
      <c r="D79" s="6">
        <v>-4.1208020152476898E-4</v>
      </c>
      <c r="E79" s="6">
        <v>2.21791906976916E-2</v>
      </c>
      <c r="F79" s="6">
        <v>-2.5974714755853799E-2</v>
      </c>
      <c r="G79" s="6"/>
      <c r="H79" s="35">
        <f>(B83-B79)/B79</f>
        <v>-0.10562316228311788</v>
      </c>
      <c r="J79" s="6">
        <v>7</v>
      </c>
      <c r="K79" s="6"/>
      <c r="N79" s="6"/>
      <c r="O79" s="6"/>
      <c r="P79" s="6"/>
      <c r="Q79" s="6"/>
      <c r="R79" s="6"/>
      <c r="S79" s="6"/>
      <c r="T79" s="6"/>
      <c r="U79" s="36"/>
      <c r="X79" s="6"/>
      <c r="Y79" s="36"/>
    </row>
    <row r="80" spans="2:25">
      <c r="B80" s="6">
        <v>9.82513761017045E-3</v>
      </c>
      <c r="C80" s="6">
        <v>9.8019316462961206E-3</v>
      </c>
      <c r="D80" s="6">
        <v>-6.7488151561926799E-4</v>
      </c>
      <c r="E80" s="6">
        <v>2.2332736831343999E-2</v>
      </c>
      <c r="F80" s="6">
        <v>-2.66882294439433E-2</v>
      </c>
      <c r="G80" s="6"/>
      <c r="H80" s="36">
        <f>(B84-B80)/B80</f>
        <v>-0.16139413607653386</v>
      </c>
      <c r="J80" s="6"/>
      <c r="K80" s="6"/>
      <c r="N80" s="6"/>
      <c r="O80" s="6"/>
      <c r="P80" s="6"/>
      <c r="Q80" s="6"/>
      <c r="R80" s="6"/>
      <c r="S80" s="6"/>
      <c r="T80" s="6"/>
      <c r="U80" s="36"/>
      <c r="X80" s="6"/>
      <c r="Y80" s="36"/>
    </row>
    <row r="81" spans="2:25">
      <c r="B81" s="36">
        <v>9.0014447158560402E-3</v>
      </c>
      <c r="C81" s="6">
        <v>8.9503587499803992E-3</v>
      </c>
      <c r="D81" s="6">
        <v>9.5764566477482397E-4</v>
      </c>
      <c r="E81" s="6">
        <v>3.1805815294286797E-2</v>
      </c>
      <c r="F81" s="6">
        <v>-1.8206051473595601E-2</v>
      </c>
      <c r="G81" s="6"/>
      <c r="H81" s="36">
        <f>(B85-B81)/B81</f>
        <v>2.228206179549546E-2</v>
      </c>
      <c r="J81" s="6"/>
      <c r="K81" s="6"/>
      <c r="N81" s="6"/>
      <c r="O81" s="36"/>
      <c r="P81" s="6"/>
      <c r="Q81" s="6"/>
      <c r="R81" s="6"/>
      <c r="S81" s="6"/>
      <c r="T81" s="6"/>
      <c r="U81" s="36"/>
      <c r="X81" s="6"/>
      <c r="Y81" s="36"/>
    </row>
    <row r="82" spans="2:25">
      <c r="B82" s="39">
        <f>SQRT(B79*B79+B80*B80+B81*B81)</f>
        <v>1.6827715134707877E-2</v>
      </c>
      <c r="C82" s="6"/>
      <c r="D82" s="6"/>
      <c r="E82" s="6"/>
      <c r="F82" s="6"/>
      <c r="G82" s="6"/>
      <c r="H82" s="36">
        <f>(B86-B82)/B82</f>
        <v>-8.5063609055577069E-2</v>
      </c>
      <c r="J82" s="6"/>
      <c r="K82" s="36"/>
      <c r="N82" s="6"/>
      <c r="O82" s="6"/>
      <c r="P82" s="6"/>
      <c r="Q82" s="6"/>
      <c r="R82" s="6"/>
      <c r="S82" s="6"/>
      <c r="T82" s="6"/>
      <c r="U82" s="6"/>
      <c r="X82" s="6"/>
      <c r="Y82" s="36"/>
    </row>
    <row r="83" spans="2:25">
      <c r="B83" s="6">
        <v>9.1913337301387701E-3</v>
      </c>
      <c r="C83" s="6">
        <v>9.18415521666858E-3</v>
      </c>
      <c r="D83" s="6">
        <v>-3.6319236628250398E-4</v>
      </c>
      <c r="E83" s="6">
        <v>2.09888462649667E-2</v>
      </c>
      <c r="F83" s="6">
        <v>-2.1600371474990498E-2</v>
      </c>
      <c r="G83" s="6"/>
      <c r="H83" s="6"/>
      <c r="J83" s="6"/>
      <c r="K83" s="6"/>
      <c r="N83" s="6"/>
      <c r="O83" s="6"/>
      <c r="P83" s="6"/>
      <c r="Q83" s="6"/>
      <c r="R83" s="6"/>
      <c r="S83" s="6"/>
      <c r="T83" s="6"/>
      <c r="U83" s="6"/>
      <c r="X83" s="6"/>
      <c r="Y83" s="6"/>
    </row>
    <row r="84" spans="2:25">
      <c r="B84" s="6">
        <v>8.2394180137439297E-3</v>
      </c>
      <c r="C84" s="6">
        <v>8.2012429676198307E-3</v>
      </c>
      <c r="D84" s="6">
        <v>-7.9222660348810903E-4</v>
      </c>
      <c r="E84" s="6">
        <v>1.48439263627123E-2</v>
      </c>
      <c r="F84" s="6">
        <v>-2.3763119443868799E-2</v>
      </c>
      <c r="G84" s="6"/>
      <c r="H84" s="6"/>
      <c r="J84" s="6"/>
      <c r="K84" s="6"/>
      <c r="N84" s="6"/>
      <c r="O84" s="6"/>
      <c r="P84" s="6"/>
      <c r="Q84" s="6"/>
      <c r="R84" s="6"/>
      <c r="S84" s="6"/>
      <c r="T84" s="6"/>
      <c r="U84" s="6"/>
      <c r="X84" s="6"/>
      <c r="Y84" s="6"/>
    </row>
    <row r="85" spans="2:25">
      <c r="B85" s="36">
        <v>9.2020154632634805E-3</v>
      </c>
      <c r="C85" s="6">
        <v>9.1466273788680507E-3</v>
      </c>
      <c r="D85" s="6">
        <v>1.0081151612199601E-3</v>
      </c>
      <c r="E85" s="6">
        <v>2.3960802518806099E-2</v>
      </c>
      <c r="F85" s="6">
        <v>-2.2989618278425598E-2</v>
      </c>
      <c r="G85" s="6"/>
      <c r="H85" s="6"/>
      <c r="J85" s="6"/>
      <c r="K85" s="6"/>
      <c r="N85" s="6"/>
      <c r="O85" s="36"/>
      <c r="P85" s="6"/>
      <c r="Q85" s="6"/>
      <c r="R85" s="6"/>
      <c r="S85" s="6"/>
      <c r="T85" s="6"/>
      <c r="U85" s="6"/>
      <c r="X85" s="6"/>
      <c r="Y85" s="6"/>
    </row>
    <row r="86" spans="2:25">
      <c r="B86" s="39">
        <f>SQRT(B83*B83+B84*B84+B85*B85)</f>
        <v>1.5396288953190469E-2</v>
      </c>
      <c r="C86" s="6"/>
      <c r="D86" s="6"/>
      <c r="E86" s="6"/>
      <c r="F86" s="6"/>
      <c r="G86" s="6"/>
      <c r="H86" s="6"/>
      <c r="J86" s="6"/>
      <c r="K86" s="3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2:25">
      <c r="I87" s="6"/>
      <c r="J87" s="6"/>
      <c r="K87" s="6"/>
      <c r="L87" s="6"/>
      <c r="M87" s="6"/>
      <c r="N87" s="6"/>
      <c r="O87" s="6"/>
      <c r="P87" s="6"/>
      <c r="R87" s="6"/>
      <c r="S87" s="6"/>
      <c r="T87" s="6"/>
      <c r="U87" s="6"/>
      <c r="V87" s="6"/>
      <c r="W87" s="6"/>
      <c r="X87" s="6"/>
      <c r="Y87" s="6"/>
    </row>
    <row r="88" spans="2:25">
      <c r="I88" s="6"/>
      <c r="J88" s="6"/>
      <c r="K88" s="6"/>
      <c r="L88" s="6"/>
      <c r="M88" s="6"/>
      <c r="N88" s="6"/>
      <c r="O88" s="6"/>
      <c r="P88" s="6"/>
      <c r="R88" s="6"/>
      <c r="S88" s="6"/>
      <c r="T88" s="6"/>
      <c r="U88" s="6"/>
      <c r="V88" s="6"/>
      <c r="W88" s="6"/>
      <c r="X88" s="6"/>
      <c r="Y88" s="6"/>
    </row>
    <row r="89" spans="2:25">
      <c r="I89" s="6"/>
      <c r="J89" s="6"/>
      <c r="K89" s="6"/>
      <c r="L89" s="6"/>
      <c r="M89" s="6"/>
      <c r="N89" s="6"/>
      <c r="O89" s="6"/>
      <c r="P89" s="6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opLeftCell="B19" workbookViewId="0">
      <selection activeCell="L39" sqref="L39"/>
    </sheetView>
  </sheetViews>
  <sheetFormatPr defaultRowHeight="14"/>
  <cols>
    <col min="2" max="3" width="8.75" bestFit="1" customWidth="1"/>
    <col min="4" max="4" width="9.33203125" bestFit="1" customWidth="1"/>
    <col min="5" max="6" width="8.75" bestFit="1" customWidth="1"/>
    <col min="8" max="8" width="8.75" bestFit="1" customWidth="1"/>
    <col min="11" max="11" width="8.75" bestFit="1" customWidth="1"/>
  </cols>
  <sheetData>
    <row r="1" spans="2:21" ht="14.5" thickBot="1"/>
    <row r="2" spans="2:21">
      <c r="B2" s="34">
        <v>1.03952706229587E-2</v>
      </c>
      <c r="C2" s="34">
        <v>1.03935690971868E-2</v>
      </c>
      <c r="D2" s="34">
        <v>-1.88076438055767E-4</v>
      </c>
      <c r="E2" s="34">
        <v>2.2139189044472901E-2</v>
      </c>
      <c r="F2" s="34">
        <v>-2.5895640662797599E-2</v>
      </c>
      <c r="G2" s="34"/>
      <c r="H2" s="35">
        <f>(B6-B2)/B2</f>
        <v>-0.1361477193478807</v>
      </c>
      <c r="I2" s="34"/>
      <c r="J2" s="52" t="s">
        <v>36</v>
      </c>
      <c r="K2" s="52">
        <v>1000</v>
      </c>
      <c r="L2" s="53"/>
      <c r="M2" s="53"/>
      <c r="N2" s="34"/>
      <c r="O2">
        <v>1.0504294091367499E-2</v>
      </c>
      <c r="P2">
        <v>1.05025341054041E-2</v>
      </c>
      <c r="Q2">
        <v>-1.9228032338992101E-4</v>
      </c>
      <c r="R2">
        <v>2.21373331344328E-2</v>
      </c>
      <c r="S2">
        <v>-2.5899190631944902E-2</v>
      </c>
      <c r="U2" s="57">
        <f>(O6-O2)/O2</f>
        <v>-0.13619194892786332</v>
      </c>
    </row>
    <row r="3" spans="2:21">
      <c r="B3" s="34">
        <v>1.00273452192463E-2</v>
      </c>
      <c r="C3" s="34">
        <v>1.00084467128051E-2</v>
      </c>
      <c r="D3" s="34">
        <v>-6.1534262235226397E-4</v>
      </c>
      <c r="E3" s="34">
        <v>2.2300346790895601E-2</v>
      </c>
      <c r="F3" s="34">
        <v>-2.66310802692384E-2</v>
      </c>
      <c r="G3" s="34"/>
      <c r="H3" s="36">
        <f>(B7-B3)/B3</f>
        <v>-0.16343496535028054</v>
      </c>
      <c r="I3" s="34"/>
      <c r="J3" s="54" t="s">
        <v>53</v>
      </c>
      <c r="K3" s="54"/>
      <c r="L3" s="55"/>
      <c r="M3" s="55" t="s">
        <v>54</v>
      </c>
      <c r="N3" s="34"/>
      <c r="O3">
        <v>1.0132402243813799E-2</v>
      </c>
      <c r="P3">
        <v>1.01129085803106E-2</v>
      </c>
      <c r="Q3">
        <v>-6.2821594752340295E-4</v>
      </c>
      <c r="R3">
        <v>2.2301994202487799E-2</v>
      </c>
      <c r="S3">
        <v>-2.6632530504297602E-2</v>
      </c>
      <c r="U3" s="58">
        <f>(O7-O3)/O3</f>
        <v>-0.16345779175593747</v>
      </c>
    </row>
    <row r="4" spans="2:21">
      <c r="B4" s="34">
        <v>9.1042118381281494E-3</v>
      </c>
      <c r="C4" s="34">
        <v>9.0957529716519103E-3</v>
      </c>
      <c r="D4" s="34">
        <v>3.9236599266269899E-4</v>
      </c>
      <c r="E4" s="34">
        <v>3.1777413943133201E-2</v>
      </c>
      <c r="F4" s="34">
        <v>-1.8195491072214499E-2</v>
      </c>
      <c r="G4" s="34"/>
      <c r="H4" s="36">
        <f>(B8-B4)/B4</f>
        <v>-0.11152358838688931</v>
      </c>
      <c r="I4" s="34"/>
      <c r="J4" s="54" t="s">
        <v>48</v>
      </c>
      <c r="K4" s="54"/>
      <c r="L4" s="54"/>
      <c r="M4" s="55"/>
      <c r="N4" s="34"/>
      <c r="O4">
        <v>9.2000539189001102E-3</v>
      </c>
      <c r="P4">
        <v>9.1913203849076797E-3</v>
      </c>
      <c r="Q4">
        <v>4.0077636238927E-4</v>
      </c>
      <c r="R4">
        <v>3.1785293400827502E-2</v>
      </c>
      <c r="S4">
        <v>-1.8196849279301701E-2</v>
      </c>
      <c r="U4" s="58">
        <f>(O8-O4)/O4</f>
        <v>-0.11154470241516344</v>
      </c>
    </row>
    <row r="5" spans="2:21" ht="14.5" thickBot="1">
      <c r="B5" s="51">
        <f>SQRT(B2*B2+B3*B3+B4*B4)</f>
        <v>1.7073253253671442E-2</v>
      </c>
      <c r="C5" s="34"/>
      <c r="D5" s="34"/>
      <c r="E5" s="34"/>
      <c r="F5" s="34"/>
      <c r="G5" s="34"/>
      <c r="H5" s="36">
        <f>(B9-B5)/B5</f>
        <v>-0.13831249715008623</v>
      </c>
      <c r="I5" s="34"/>
      <c r="J5" s="54"/>
      <c r="K5" s="54"/>
      <c r="L5" s="54"/>
      <c r="M5" s="55"/>
      <c r="N5" s="34"/>
      <c r="O5" s="63">
        <f>SQRT(O2*O2+O3*O3+O4*O4)</f>
        <v>1.725244219520965E-2</v>
      </c>
      <c r="U5" s="58">
        <f>(O9-O5)/O5</f>
        <v>-0.13834198389827854</v>
      </c>
    </row>
    <row r="6" spans="2:21">
      <c r="B6" s="34">
        <v>8.97997823563885E-3</v>
      </c>
      <c r="C6" s="34">
        <v>8.9788879242021693E-3</v>
      </c>
      <c r="D6" s="34">
        <v>-1.3993125870868399E-4</v>
      </c>
      <c r="E6" s="34">
        <v>1.7437694104147E-2</v>
      </c>
      <c r="F6" s="34">
        <v>-1.8231164365681101E-2</v>
      </c>
      <c r="G6" s="34"/>
      <c r="H6" s="34"/>
      <c r="I6" s="34"/>
      <c r="J6" s="54" t="s">
        <v>51</v>
      </c>
      <c r="K6" s="54"/>
      <c r="L6" s="54"/>
      <c r="M6" s="55"/>
      <c r="N6" s="34"/>
      <c r="O6">
        <v>9.0736938069527207E-3</v>
      </c>
      <c r="P6">
        <v>9.0725654731335804E-3</v>
      </c>
      <c r="Q6">
        <v>-1.4309101312340999E-4</v>
      </c>
      <c r="R6">
        <v>1.74357548936592E-2</v>
      </c>
      <c r="S6">
        <v>-1.82341543122642E-2</v>
      </c>
    </row>
    <row r="7" spans="2:21">
      <c r="B7" s="34">
        <v>8.3885264007834796E-3</v>
      </c>
      <c r="C7" s="34">
        <v>8.3640804525285505E-3</v>
      </c>
      <c r="D7" s="34">
        <v>-6.3994793559417102E-4</v>
      </c>
      <c r="E7" s="34">
        <v>1.8556132283122199E-2</v>
      </c>
      <c r="F7" s="34">
        <v>-2.55049500350048E-2</v>
      </c>
      <c r="G7" s="34"/>
      <c r="H7" s="34"/>
      <c r="I7" s="34"/>
      <c r="J7" s="56"/>
      <c r="K7" s="56"/>
      <c r="L7" s="56"/>
      <c r="M7" s="56"/>
      <c r="N7" s="34"/>
      <c r="O7">
        <v>8.4761821478570899E-3</v>
      </c>
      <c r="P7">
        <v>8.4509685988799696E-3</v>
      </c>
      <c r="Q7">
        <v>-6.5329437805323196E-4</v>
      </c>
      <c r="R7">
        <v>1.8556381049033701E-2</v>
      </c>
      <c r="S7">
        <v>-2.5505977340529298E-2</v>
      </c>
    </row>
    <row r="8" spans="2:21">
      <c r="B8" s="34">
        <v>8.0888774645057008E-3</v>
      </c>
      <c r="C8" s="34">
        <v>8.0799517434061996E-3</v>
      </c>
      <c r="D8" s="34">
        <v>3.7989269539602798E-4</v>
      </c>
      <c r="E8" s="34">
        <v>2.6844774711018898E-2</v>
      </c>
      <c r="F8" s="34">
        <v>-1.5681796991681901E-2</v>
      </c>
      <c r="G8" s="34"/>
      <c r="H8" s="34"/>
      <c r="I8" s="34"/>
      <c r="J8" s="34"/>
      <c r="K8" s="34"/>
      <c r="L8" s="34"/>
      <c r="M8" s="34"/>
      <c r="N8" s="34"/>
      <c r="O8">
        <v>8.1738366423129392E-3</v>
      </c>
      <c r="P8">
        <v>8.1646208633454308E-3</v>
      </c>
      <c r="Q8">
        <v>3.8803558218578001E-4</v>
      </c>
      <c r="R8">
        <v>2.6847979326845399E-2</v>
      </c>
      <c r="S8">
        <v>-1.5681095348503999E-2</v>
      </c>
    </row>
    <row r="9" spans="2:21" ht="14.5" thickBot="1">
      <c r="B9" s="51">
        <f>SQRT(B6*B6+B7*B7+B8*B8)</f>
        <v>1.471180896168031E-2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64">
        <f>SQRT(O6*O6+O7*O7+O8*O8)</f>
        <v>1.4865705114833976E-2</v>
      </c>
    </row>
    <row r="10" spans="2:21" ht="14.5" thickBot="1"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6"/>
      <c r="P10" s="6"/>
      <c r="Q10" s="6"/>
      <c r="R10" s="6"/>
      <c r="S10" s="6"/>
      <c r="T10" s="6"/>
      <c r="U10" s="6"/>
    </row>
    <row r="11" spans="2:21">
      <c r="B11" s="34">
        <v>1.04908964931393E-2</v>
      </c>
      <c r="C11" s="34">
        <v>1.0486604595897E-2</v>
      </c>
      <c r="D11" s="34">
        <v>-3.0005545999661401E-4</v>
      </c>
      <c r="E11" s="34">
        <v>2.2137554556951301E-2</v>
      </c>
      <c r="F11" s="34">
        <v>-2.58988720486487E-2</v>
      </c>
      <c r="G11" s="34"/>
      <c r="H11" s="35">
        <f>(B15-B11)/B11</f>
        <v>-0.13250364987979707</v>
      </c>
      <c r="I11" s="34"/>
      <c r="J11" s="52" t="s">
        <v>36</v>
      </c>
      <c r="K11" s="52">
        <v>1000</v>
      </c>
      <c r="L11" s="53"/>
      <c r="M11" s="53"/>
      <c r="N11" s="34"/>
      <c r="O11" s="6"/>
      <c r="P11" s="6"/>
      <c r="Q11" s="6"/>
      <c r="R11" s="6"/>
      <c r="S11" s="6"/>
      <c r="T11" s="6"/>
      <c r="U11" s="65"/>
    </row>
    <row r="12" spans="2:21">
      <c r="B12" s="34">
        <v>1.00854293771881E-2</v>
      </c>
      <c r="C12" s="34">
        <v>1.0054348870842699E-2</v>
      </c>
      <c r="D12" s="34">
        <v>-7.9117286709733895E-4</v>
      </c>
      <c r="E12" s="34">
        <v>2.23020962774278E-2</v>
      </c>
      <c r="F12" s="34">
        <v>-2.66325021913216E-2</v>
      </c>
      <c r="G12" s="34"/>
      <c r="H12" s="36">
        <f>(B16-B12)/B12</f>
        <v>-0.15949934791417841</v>
      </c>
      <c r="I12" s="34"/>
      <c r="J12" s="54" t="s">
        <v>53</v>
      </c>
      <c r="K12" s="54"/>
      <c r="L12" s="55"/>
      <c r="M12" s="55" t="s">
        <v>54</v>
      </c>
      <c r="N12" s="34"/>
      <c r="O12" s="6"/>
      <c r="P12" s="6"/>
      <c r="Q12" s="8"/>
      <c r="R12" s="6"/>
      <c r="S12" s="6"/>
      <c r="T12" s="6"/>
      <c r="U12" s="58"/>
    </row>
    <row r="13" spans="2:21">
      <c r="B13">
        <v>9.1630376274300096E-3</v>
      </c>
      <c r="C13">
        <v>9.1474857836642397E-3</v>
      </c>
      <c r="D13">
        <v>5.3363133281199196E-4</v>
      </c>
      <c r="E13">
        <v>3.1785548779227499E-2</v>
      </c>
      <c r="F13">
        <v>-1.8196751371954499E-2</v>
      </c>
      <c r="H13" s="36">
        <f>(B17-B13)/B13</f>
        <v>-0.11339695670614286</v>
      </c>
      <c r="J13" s="54" t="s">
        <v>55</v>
      </c>
      <c r="K13" s="54"/>
      <c r="L13" s="54"/>
      <c r="M13" s="55"/>
      <c r="O13" s="6"/>
      <c r="P13" s="6"/>
      <c r="Q13" s="6"/>
      <c r="R13" s="6"/>
      <c r="S13" s="6"/>
      <c r="T13" s="6"/>
      <c r="U13" s="58"/>
    </row>
    <row r="14" spans="2:21" ht="14.5" thickBot="1">
      <c r="B14" s="51">
        <f>SQRT(B11*B11+B12*B12+B13*B13)</f>
        <v>1.7196978034343981E-2</v>
      </c>
      <c r="H14" s="36">
        <f>(B18-B14)/B14</f>
        <v>-0.1361676137447059</v>
      </c>
      <c r="J14" s="54"/>
      <c r="K14" s="54"/>
      <c r="L14" s="54"/>
      <c r="M14" s="55"/>
      <c r="O14" s="58"/>
      <c r="P14" s="6"/>
      <c r="Q14" s="6"/>
      <c r="R14" s="6"/>
      <c r="S14" s="6"/>
      <c r="T14" s="6"/>
      <c r="U14" s="58"/>
    </row>
    <row r="15" spans="2:21">
      <c r="B15">
        <v>9.1008144172871792E-3</v>
      </c>
      <c r="C15">
        <v>9.0957940204808001E-3</v>
      </c>
      <c r="D15">
        <v>-3.02248564741019E-4</v>
      </c>
      <c r="E15">
        <v>1.7435937940435901E-2</v>
      </c>
      <c r="F15">
        <v>-1.8233962406313399E-2</v>
      </c>
      <c r="J15" s="54" t="s">
        <v>51</v>
      </c>
      <c r="K15" s="54"/>
      <c r="L15" s="54"/>
      <c r="M15" s="55"/>
      <c r="O15" s="6"/>
      <c r="P15" s="6"/>
      <c r="Q15" s="6"/>
      <c r="R15" s="6"/>
      <c r="S15" s="6"/>
      <c r="T15" s="6"/>
      <c r="U15" s="6"/>
    </row>
    <row r="16" spans="2:21">
      <c r="B16">
        <v>8.4768099680920996E-3</v>
      </c>
      <c r="C16">
        <v>8.4419238620094695E-3</v>
      </c>
      <c r="D16">
        <v>-7.6826345948559696E-4</v>
      </c>
      <c r="E16">
        <v>1.85564356234913E-2</v>
      </c>
      <c r="F16">
        <v>-2.5505788397394698E-2</v>
      </c>
      <c r="M16">
        <v>1E-3</v>
      </c>
      <c r="N16">
        <f>M16/3.14*180</f>
        <v>5.7324840764331204E-2</v>
      </c>
      <c r="O16" s="6"/>
      <c r="P16" s="6"/>
      <c r="Q16" s="6"/>
      <c r="R16" s="6"/>
      <c r="S16" s="6"/>
      <c r="T16" s="6"/>
      <c r="U16" s="6"/>
    </row>
    <row r="17" spans="1:21">
      <c r="B17">
        <v>8.1239770462955708E-3</v>
      </c>
      <c r="C17">
        <v>8.1077213528651E-3</v>
      </c>
      <c r="D17">
        <v>5.1367062699038998E-4</v>
      </c>
      <c r="E17">
        <v>2.6847919756775501E-2</v>
      </c>
      <c r="F17">
        <v>-1.5681041641055701E-2</v>
      </c>
      <c r="O17" s="6"/>
      <c r="P17" s="6"/>
      <c r="Q17" s="6"/>
      <c r="R17" s="6"/>
      <c r="S17" s="6"/>
      <c r="T17" s="6"/>
      <c r="U17" s="6"/>
    </row>
    <row r="18" spans="1:21" ht="14.5" thickBot="1">
      <c r="B18" s="51">
        <f>SQRT(B15*B15+B16*B16+B17*B17)</f>
        <v>1.4855306571787238E-2</v>
      </c>
      <c r="O18" s="58"/>
      <c r="P18" s="6"/>
      <c r="Q18" s="6"/>
      <c r="R18" s="6"/>
      <c r="S18" s="6"/>
      <c r="T18" s="6"/>
      <c r="U18" s="6"/>
    </row>
    <row r="19" spans="1:21" ht="14.5" thickBot="1">
      <c r="I19" t="s">
        <v>67</v>
      </c>
      <c r="O19" s="6"/>
      <c r="P19" s="6"/>
      <c r="Q19" s="6"/>
      <c r="R19" s="6"/>
      <c r="S19" s="6"/>
      <c r="T19" s="6"/>
    </row>
    <row r="20" spans="1:21">
      <c r="B20" s="45">
        <v>1.04384237621588E-2</v>
      </c>
      <c r="C20" s="45">
        <v>1.04322743245509E-2</v>
      </c>
      <c r="D20" s="66">
        <v>-3.58249990533484E-4</v>
      </c>
      <c r="E20" s="45">
        <v>2.2137230145372801E-2</v>
      </c>
      <c r="F20" s="45">
        <v>-2.5899606960831E-2</v>
      </c>
      <c r="G20" s="45"/>
      <c r="H20" s="40">
        <f>(B24-B20)/B20</f>
        <v>-0.15135764115890135</v>
      </c>
      <c r="I20" s="45"/>
      <c r="J20" s="40" t="s">
        <v>36</v>
      </c>
      <c r="K20" s="40">
        <v>1000</v>
      </c>
      <c r="L20" s="41"/>
      <c r="M20" s="41"/>
      <c r="O20" s="6">
        <v>1.04931099655138E-2</v>
      </c>
      <c r="P20" s="6">
        <v>1.04864256919972E-2</v>
      </c>
      <c r="Q20" s="6">
        <v>-3.7447690794873502E-4</v>
      </c>
      <c r="R20" s="6">
        <v>2.2137230145372801E-2</v>
      </c>
      <c r="S20" s="6">
        <v>-2.5899606960831E-2</v>
      </c>
      <c r="T20" s="6"/>
      <c r="U20" s="57">
        <f>(O24-O20)/O20</f>
        <v>-0.17722472419578528</v>
      </c>
    </row>
    <row r="21" spans="1:21">
      <c r="B21" s="45">
        <v>9.9054267048075302E-3</v>
      </c>
      <c r="C21" s="45">
        <v>9.8705418095681105E-3</v>
      </c>
      <c r="D21" s="45">
        <v>-8.3059171069904702E-4</v>
      </c>
      <c r="E21" s="45">
        <v>2.2302301352362299E-2</v>
      </c>
      <c r="F21" s="45">
        <v>-2.66320522226846E-2</v>
      </c>
      <c r="G21" s="45"/>
      <c r="H21" s="42">
        <f>(B25-B21)/B21</f>
        <v>-0.16021904761504338</v>
      </c>
      <c r="I21" s="45"/>
      <c r="J21" s="42" t="s">
        <v>53</v>
      </c>
      <c r="K21" s="42"/>
      <c r="L21" s="43"/>
      <c r="M21" s="43" t="s">
        <v>65</v>
      </c>
      <c r="O21" s="6">
        <v>9.9198682034285605E-3</v>
      </c>
      <c r="P21" s="6">
        <v>9.8915012421259708E-3</v>
      </c>
      <c r="Q21" s="6">
        <v>-7.4965882267415801E-4</v>
      </c>
      <c r="R21" s="6">
        <v>2.2302301352362299E-2</v>
      </c>
      <c r="S21" s="6">
        <v>-2.66320522226846E-2</v>
      </c>
      <c r="T21" s="6"/>
      <c r="U21" s="58">
        <f>(O25-O21)/O21</f>
        <v>-0.19464511046932434</v>
      </c>
    </row>
    <row r="22" spans="1:21">
      <c r="B22" s="45">
        <v>9.0238149088363896E-3</v>
      </c>
      <c r="C22" s="45">
        <v>8.9947823895134595E-3</v>
      </c>
      <c r="D22" s="45">
        <v>7.2327399665436697E-4</v>
      </c>
      <c r="E22" s="45">
        <v>3.1784865732188701E-2</v>
      </c>
      <c r="F22" s="45">
        <v>-1.8196892441070402E-2</v>
      </c>
      <c r="G22" s="45"/>
      <c r="H22" s="42">
        <f>(B26-B22)/B22</f>
        <v>-0.10234317390070413</v>
      </c>
      <c r="I22" s="45"/>
      <c r="J22" s="42" t="s">
        <v>66</v>
      </c>
      <c r="K22" s="42"/>
      <c r="L22" s="42"/>
      <c r="M22" s="43"/>
      <c r="O22" s="6">
        <v>9.06969848632928E-3</v>
      </c>
      <c r="P22" s="6">
        <v>9.0417570787147093E-3</v>
      </c>
      <c r="Q22" s="6">
        <v>7.1137863507135296E-4</v>
      </c>
      <c r="R22" s="6">
        <v>3.1784865732188701E-2</v>
      </c>
      <c r="S22" s="6">
        <v>-1.8196892441070402E-2</v>
      </c>
      <c r="T22" s="6"/>
      <c r="U22" s="58">
        <f>(O26-O22)/O22</f>
        <v>-0.12478241819286004</v>
      </c>
    </row>
    <row r="23" spans="1:21" ht="14.5" thickBot="1">
      <c r="B23" s="44">
        <f>SQRT(B20*B20+B21*B21+B22*B22)</f>
        <v>1.698550571374469E-2</v>
      </c>
      <c r="C23" s="45"/>
      <c r="D23" s="45"/>
      <c r="E23" s="45"/>
      <c r="F23" s="45"/>
      <c r="G23" s="45"/>
      <c r="H23" s="42">
        <f>(B27-B23)/B23</f>
        <v>-0.14019546240445241</v>
      </c>
      <c r="I23" s="45"/>
      <c r="J23" s="42"/>
      <c r="K23" s="42"/>
      <c r="L23" s="42"/>
      <c r="M23" s="43"/>
      <c r="O23" s="63">
        <f>SQRT(O20*O20+O21*O21+O22*O22)</f>
        <v>1.7051937501488843E-2</v>
      </c>
      <c r="P23" s="6"/>
      <c r="Q23" s="6"/>
      <c r="R23" s="6"/>
      <c r="S23" s="6"/>
      <c r="T23" s="6"/>
      <c r="U23" s="58">
        <f>(O27-O23)/O23</f>
        <v>-0.16780285536213835</v>
      </c>
    </row>
    <row r="24" spans="1:21">
      <c r="B24" s="45">
        <v>8.8584885641014195E-3</v>
      </c>
      <c r="C24" s="45">
        <v>8.8470542728400301E-3</v>
      </c>
      <c r="D24" s="60">
        <v>-4.49944811880976E-4</v>
      </c>
      <c r="E24" s="45">
        <v>1.7435678419672501E-2</v>
      </c>
      <c r="F24" s="45">
        <v>-1.8234236316797301E-2</v>
      </c>
      <c r="G24" s="45"/>
      <c r="H24" s="45"/>
      <c r="I24" s="45"/>
      <c r="J24" s="42" t="s">
        <v>70</v>
      </c>
      <c r="K24" s="42"/>
      <c r="L24" s="42"/>
      <c r="M24" s="43"/>
      <c r="O24" s="6">
        <v>8.6334714459195706E-3</v>
      </c>
      <c r="P24" s="6">
        <v>8.6196772799729694E-3</v>
      </c>
      <c r="Q24" s="6">
        <v>-4.8784505391180302E-4</v>
      </c>
      <c r="R24" s="6">
        <v>1.6733191408322901E-2</v>
      </c>
      <c r="S24" s="6">
        <v>-1.9164155937549499E-2</v>
      </c>
      <c r="T24" s="6"/>
      <c r="U24" s="6"/>
    </row>
    <row r="25" spans="1:21">
      <c r="B25" s="45">
        <v>8.3183886719426503E-3</v>
      </c>
      <c r="C25" s="45">
        <v>8.2766887451192501E-3</v>
      </c>
      <c r="D25" s="45">
        <v>-8.3187349634438899E-4</v>
      </c>
      <c r="E25" s="45">
        <v>1.8556599561887599E-2</v>
      </c>
      <c r="F25" s="45">
        <v>-2.5505707208913399E-2</v>
      </c>
      <c r="G25" s="45"/>
      <c r="H25" s="45"/>
      <c r="I25" s="45"/>
      <c r="J25" s="45"/>
      <c r="K25" s="45"/>
      <c r="L25" s="45"/>
      <c r="M25" s="45"/>
      <c r="O25" s="6">
        <v>7.9890143611310704E-3</v>
      </c>
      <c r="P25" s="6">
        <v>7.9562337348198803E-3</v>
      </c>
      <c r="Q25" s="6">
        <v>-7.2297663812374098E-4</v>
      </c>
      <c r="R25" s="6">
        <v>1.6452813473105E-2</v>
      </c>
      <c r="S25" s="6">
        <v>-2.9027803619728999E-2</v>
      </c>
      <c r="T25" s="6"/>
      <c r="U25" s="6"/>
    </row>
    <row r="26" spans="1:21">
      <c r="B26" s="45">
        <v>8.1002890503735804E-3</v>
      </c>
      <c r="C26" s="45">
        <v>8.0656518274772795E-3</v>
      </c>
      <c r="D26" s="45">
        <v>7.4829359045403096E-4</v>
      </c>
      <c r="E26" s="45">
        <v>2.6848146890985299E-2</v>
      </c>
      <c r="F26" s="45">
        <v>-1.5681106038528399E-2</v>
      </c>
      <c r="G26" s="45"/>
      <c r="H26" s="45"/>
      <c r="I26" s="45"/>
      <c r="J26" s="45"/>
      <c r="K26" s="45"/>
      <c r="L26" s="45"/>
      <c r="M26" s="45"/>
      <c r="O26" s="6">
        <v>7.9379595769249901E-3</v>
      </c>
      <c r="P26" s="6">
        <v>7.9041820471286509E-3</v>
      </c>
      <c r="Q26" s="6">
        <v>7.3151104622171895E-4</v>
      </c>
      <c r="R26" s="6">
        <v>2.3303466340217498E-2</v>
      </c>
      <c r="S26" s="6">
        <v>-1.81699099806585E-2</v>
      </c>
      <c r="T26" s="6"/>
      <c r="U26" s="6"/>
    </row>
    <row r="27" spans="1:21" ht="14.5" thickBot="1">
      <c r="B27" s="44">
        <f>SQRT(B24*B24+B25*B25+B26*B26)</f>
        <v>1.4604214886032784E-2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O27" s="63">
        <f>SQRT(O24*O24+O25*O25+O26*O26)</f>
        <v>1.4190573699282288E-2</v>
      </c>
      <c r="P27" s="6"/>
      <c r="Q27" s="6"/>
      <c r="R27" s="6"/>
      <c r="S27" s="6"/>
      <c r="T27" s="6"/>
      <c r="U27" s="6"/>
    </row>
    <row r="28" spans="1:21" ht="14.5" thickBot="1"/>
    <row r="29" spans="1:21">
      <c r="A29" s="6"/>
      <c r="B29" s="47">
        <v>1.0384787718848499E-2</v>
      </c>
      <c r="C29" s="47">
        <v>1.0383836573426E-2</v>
      </c>
      <c r="D29" s="47">
        <v>-1.4054885956795601E-4</v>
      </c>
      <c r="E29" s="47">
        <v>2.21373331344328E-2</v>
      </c>
      <c r="F29" s="47">
        <v>-2.5899190631944902E-2</v>
      </c>
      <c r="G29" s="47"/>
      <c r="H29" s="40">
        <f>(B33-B29)/B29</f>
        <v>-0.15876071936933359</v>
      </c>
      <c r="I29" s="47"/>
      <c r="J29" s="40" t="s">
        <v>36</v>
      </c>
      <c r="K29" s="40">
        <v>1000</v>
      </c>
      <c r="L29" s="41"/>
      <c r="M29" s="41"/>
      <c r="O29">
        <v>1.04931099655138E-2</v>
      </c>
      <c r="P29">
        <v>1.04864256919972E-2</v>
      </c>
      <c r="Q29" s="14">
        <v>-3.7447690794873502E-4</v>
      </c>
      <c r="R29">
        <v>2.2137230145372801E-2</v>
      </c>
      <c r="S29">
        <v>-2.5899606960831E-2</v>
      </c>
      <c r="U29" s="57">
        <f>(O33-O29)/O29</f>
        <v>-0.17722472419578528</v>
      </c>
    </row>
    <row r="30" spans="1:21">
      <c r="A30" s="6"/>
      <c r="B30" s="47">
        <v>9.9442926289721699E-3</v>
      </c>
      <c r="C30" s="47">
        <v>9.9162659419024992E-3</v>
      </c>
      <c r="D30" s="47">
        <v>-7.4607349510276899E-4</v>
      </c>
      <c r="E30" s="47">
        <v>2.2301994202487799E-2</v>
      </c>
      <c r="F30" s="47">
        <v>-2.6632530504297602E-2</v>
      </c>
      <c r="G30" s="47"/>
      <c r="H30" s="47">
        <f>(B34-B30)/B30</f>
        <v>-0.19599842637147666</v>
      </c>
      <c r="I30" s="47"/>
      <c r="J30" s="42" t="s">
        <v>53</v>
      </c>
      <c r="K30" s="42"/>
      <c r="L30" s="43"/>
      <c r="M30" s="43" t="s">
        <v>54</v>
      </c>
      <c r="O30">
        <v>9.9198682034285605E-3</v>
      </c>
      <c r="P30">
        <v>9.8915012421259708E-3</v>
      </c>
      <c r="Q30">
        <v>-7.4965882267415801E-4</v>
      </c>
      <c r="R30">
        <v>2.2302301352362299E-2</v>
      </c>
      <c r="S30">
        <v>-2.66320522226846E-2</v>
      </c>
      <c r="U30" s="58">
        <f>(O34-O30)/O30</f>
        <v>-0.19464511046932434</v>
      </c>
    </row>
    <row r="31" spans="1:21">
      <c r="A31" s="6"/>
      <c r="B31" s="47">
        <v>9.0778603023729098E-3</v>
      </c>
      <c r="C31" s="47">
        <v>9.0660217886668702E-3</v>
      </c>
      <c r="D31" s="47">
        <v>4.6346153757953002E-4</v>
      </c>
      <c r="E31" s="47">
        <v>3.1785293400827502E-2</v>
      </c>
      <c r="F31" s="47">
        <v>-1.8196849279301701E-2</v>
      </c>
      <c r="G31" s="47"/>
      <c r="H31" s="47">
        <f>(B35-B31)/B31</f>
        <v>-0.1322158291874081</v>
      </c>
      <c r="I31" s="47"/>
      <c r="J31" s="42" t="s">
        <v>49</v>
      </c>
      <c r="K31" s="42"/>
      <c r="L31" s="42"/>
      <c r="M31" s="43"/>
      <c r="O31">
        <v>9.06969848632928E-3</v>
      </c>
      <c r="P31">
        <v>9.0417570787147093E-3</v>
      </c>
      <c r="Q31">
        <v>7.1137863507135296E-4</v>
      </c>
      <c r="R31">
        <v>3.1784865732188701E-2</v>
      </c>
      <c r="S31">
        <v>-1.8196892441070402E-2</v>
      </c>
      <c r="U31" s="58">
        <f>(O35-O31)/O31</f>
        <v>-0.12478241819286004</v>
      </c>
    </row>
    <row r="32" spans="1:21" ht="14.5" thickBot="1">
      <c r="A32" s="6"/>
      <c r="B32" s="61">
        <f>SQRT(B29*B29+B30*B30+B31*B31)</f>
        <v>1.7004126544035564E-2</v>
      </c>
      <c r="C32" s="47"/>
      <c r="D32" s="47"/>
      <c r="E32" s="47"/>
      <c r="F32" s="47"/>
      <c r="G32" s="47"/>
      <c r="H32" s="47">
        <f>(B36-B32)/B32</f>
        <v>-0.16354322571942603</v>
      </c>
      <c r="I32" s="47"/>
      <c r="J32" s="42"/>
      <c r="K32" s="42"/>
      <c r="L32" s="42"/>
      <c r="M32" s="43"/>
      <c r="O32" s="63">
        <f>SQRT(O29*O29+O30*O30+O31*O31)</f>
        <v>1.7051937501488843E-2</v>
      </c>
      <c r="U32" s="58">
        <f>(O36-O32)/O32</f>
        <v>-0.16780285536213835</v>
      </c>
    </row>
    <row r="33" spans="1:19">
      <c r="A33" s="6"/>
      <c r="B33" s="47">
        <v>8.7360913501062908E-3</v>
      </c>
      <c r="C33" s="47">
        <v>8.7356078891917006E-3</v>
      </c>
      <c r="D33" s="62">
        <v>-9.1906929519271704E-5</v>
      </c>
      <c r="E33" s="47">
        <v>1.6733274225493099E-2</v>
      </c>
      <c r="F33" s="47">
        <v>-1.9164088616083302E-2</v>
      </c>
      <c r="G33" s="47"/>
      <c r="H33" s="47"/>
      <c r="I33" s="47"/>
      <c r="J33" s="42" t="s">
        <v>56</v>
      </c>
      <c r="K33" s="42"/>
      <c r="L33" s="42"/>
      <c r="M33" s="43"/>
      <c r="O33">
        <v>8.6334714459195706E-3</v>
      </c>
      <c r="P33">
        <v>8.6196772799729694E-3</v>
      </c>
      <c r="Q33" s="14">
        <v>-4.8784505391180302E-4</v>
      </c>
      <c r="R33">
        <v>1.6733191408322901E-2</v>
      </c>
      <c r="S33">
        <v>-1.9164155937549499E-2</v>
      </c>
    </row>
    <row r="34" spans="1:19">
      <c r="A34" s="6"/>
      <c r="B34" s="47">
        <v>7.9952269223161499E-3</v>
      </c>
      <c r="C34" s="47">
        <v>7.9596762767268001E-3</v>
      </c>
      <c r="D34" s="47">
        <v>-7.5313153502003499E-4</v>
      </c>
      <c r="E34" s="47">
        <v>1.6452673062310401E-2</v>
      </c>
      <c r="F34" s="47">
        <v>-2.9028120182020799E-2</v>
      </c>
      <c r="G34" s="47"/>
      <c r="H34" s="47"/>
      <c r="I34" s="47"/>
      <c r="J34" s="47"/>
      <c r="K34" s="45"/>
      <c r="L34" s="45"/>
      <c r="M34" s="45"/>
      <c r="O34">
        <v>7.9890143611310704E-3</v>
      </c>
      <c r="P34">
        <v>7.9562337348198803E-3</v>
      </c>
      <c r="Q34">
        <v>-7.2297663812374098E-4</v>
      </c>
      <c r="R34">
        <v>1.6452813473105E-2</v>
      </c>
      <c r="S34">
        <v>-2.9027803619728999E-2</v>
      </c>
    </row>
    <row r="35" spans="1:19">
      <c r="A35" s="6"/>
      <c r="B35" s="47">
        <v>7.8776234752472203E-3</v>
      </c>
      <c r="C35" s="47">
        <v>7.8663165745584199E-3</v>
      </c>
      <c r="D35" s="47">
        <v>4.2191843594883001E-4</v>
      </c>
      <c r="E35" s="47">
        <v>2.3303308748602099E-2</v>
      </c>
      <c r="F35" s="47">
        <v>-1.81698940843842E-2</v>
      </c>
      <c r="G35" s="47"/>
      <c r="H35" s="47"/>
      <c r="I35" s="47"/>
      <c r="J35" s="47"/>
      <c r="K35" s="45"/>
      <c r="L35" s="45"/>
      <c r="M35" s="45"/>
      <c r="O35">
        <v>7.9379595769249901E-3</v>
      </c>
      <c r="P35">
        <v>7.9041820471286509E-3</v>
      </c>
      <c r="Q35">
        <v>7.3151104622171895E-4</v>
      </c>
      <c r="R35">
        <v>2.3303466340217498E-2</v>
      </c>
      <c r="S35">
        <v>-1.81699099806585E-2</v>
      </c>
    </row>
    <row r="36" spans="1:19" ht="14.5" thickBot="1">
      <c r="A36" s="6"/>
      <c r="B36" s="61">
        <f>SQRT(B33*B33+B34*B34+B35*B35)</f>
        <v>1.4223216838482673E-2</v>
      </c>
      <c r="C36" s="47"/>
      <c r="D36" s="47"/>
      <c r="E36" s="47"/>
      <c r="F36" s="47"/>
      <c r="G36" s="47"/>
      <c r="H36" s="47"/>
      <c r="I36" s="47"/>
      <c r="J36" s="47"/>
      <c r="K36" s="45"/>
      <c r="L36" s="45"/>
      <c r="M36" s="45"/>
      <c r="O36" s="63">
        <f>SQRT(O33*O33+O34*O34+O35*O35)</f>
        <v>1.4190573699282288E-2</v>
      </c>
    </row>
    <row r="37" spans="1:19" ht="14.5" thickBot="1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9" ht="14.5" thickBot="1">
      <c r="A38" s="6"/>
      <c r="B38" s="6">
        <v>1.0347727801419401E-2</v>
      </c>
      <c r="C38" s="6">
        <v>1.0345181378414401E-2</v>
      </c>
      <c r="D38" s="6">
        <v>-2.2954934104921199E-4</v>
      </c>
      <c r="E38" s="6">
        <v>2.21373331344328E-2</v>
      </c>
      <c r="F38" s="6">
        <v>-2.5899190631944902E-2</v>
      </c>
      <c r="G38" s="6"/>
      <c r="H38" s="57">
        <f>(B42-B38)/B38</f>
        <v>-0.18176680079746785</v>
      </c>
      <c r="I38" s="6"/>
      <c r="J38" s="6"/>
      <c r="K38" s="6"/>
      <c r="L38" s="6"/>
      <c r="M38" s="6"/>
      <c r="N38" s="6"/>
      <c r="O38" s="6"/>
      <c r="P38" s="6"/>
      <c r="Q38" s="65"/>
      <c r="R38" s="6"/>
    </row>
    <row r="39" spans="1:19">
      <c r="A39" s="6"/>
      <c r="B39" s="6">
        <v>9.9410273174111597E-3</v>
      </c>
      <c r="C39" s="6">
        <v>9.91490469065303E-3</v>
      </c>
      <c r="D39" s="6">
        <v>-7.2020073644883502E-4</v>
      </c>
      <c r="E39" s="6">
        <v>2.2301994202487799E-2</v>
      </c>
      <c r="F39" s="6">
        <v>-2.6632530504297602E-2</v>
      </c>
      <c r="G39" s="6"/>
      <c r="H39" s="58">
        <f>(B43-B39)/B39</f>
        <v>-0.24816445639994453</v>
      </c>
      <c r="I39" s="6"/>
      <c r="J39" s="6"/>
      <c r="K39" s="6"/>
      <c r="L39" s="6">
        <v>1.02276538697479E-2</v>
      </c>
      <c r="M39" s="6">
        <v>1.02222174560968E-2</v>
      </c>
      <c r="N39" s="6">
        <v>-3.3342759279840901E-4</v>
      </c>
      <c r="O39" s="6">
        <v>2.2136633455939098E-2</v>
      </c>
      <c r="P39" s="6">
        <v>-2.5898959133341101E-2</v>
      </c>
      <c r="Q39" s="58"/>
      <c r="R39" s="57">
        <f>(L43-L39)/L39</f>
        <v>-0.16315912841046729</v>
      </c>
    </row>
    <row r="40" spans="1:19">
      <c r="B40">
        <v>9.06712337750578E-3</v>
      </c>
      <c r="C40">
        <v>9.05286586458935E-3</v>
      </c>
      <c r="D40">
        <v>5.08277464250318E-4</v>
      </c>
      <c r="E40">
        <v>3.1785293400827502E-2</v>
      </c>
      <c r="F40">
        <v>-1.8196849279301701E-2</v>
      </c>
      <c r="H40" s="58">
        <f>(B44-B40)/B40</f>
        <v>-0.14652507464990247</v>
      </c>
      <c r="J40" t="s">
        <v>57</v>
      </c>
      <c r="K40" s="6"/>
      <c r="L40" s="6">
        <v>9.7586388112525391E-3</v>
      </c>
      <c r="M40" s="6">
        <v>9.7348585484596708E-3</v>
      </c>
      <c r="N40" s="6">
        <v>-6.8085276673165095E-4</v>
      </c>
      <c r="O40" s="6">
        <v>2.23020768303922E-2</v>
      </c>
      <c r="P40" s="6">
        <v>-2.6631312540973801E-2</v>
      </c>
      <c r="Q40" s="58"/>
      <c r="R40" s="58">
        <f>(L44-L40)/L40</f>
        <v>-0.18460829690940159</v>
      </c>
    </row>
    <row r="41" spans="1:19" ht="14.5" thickBot="1">
      <c r="B41" s="63">
        <f>SQRT(B38*B38+B39*B39+B40*B40)</f>
        <v>1.6973868772931371E-2</v>
      </c>
      <c r="H41" s="58">
        <f>(B45-B41)/B41</f>
        <v>-0.19342780684768718</v>
      </c>
      <c r="K41" s="58"/>
      <c r="L41" s="6">
        <v>8.9434300276957802E-3</v>
      </c>
      <c r="M41" s="6">
        <v>8.8923411192463504E-3</v>
      </c>
      <c r="N41" s="6">
        <v>9.5457324457115099E-4</v>
      </c>
      <c r="O41" s="6">
        <v>3.1784983668721602E-2</v>
      </c>
      <c r="P41" s="6">
        <v>-1.81967119336163E-2</v>
      </c>
      <c r="Q41" s="58"/>
      <c r="R41" s="58">
        <f>(L45-L41)/L41</f>
        <v>-0.12573670380950308</v>
      </c>
    </row>
    <row r="42" spans="1:19" ht="14.5" thickBot="1">
      <c r="B42">
        <v>8.4668544234323805E-3</v>
      </c>
      <c r="C42">
        <v>8.4651150268400099E-3</v>
      </c>
      <c r="D42">
        <v>-1.71614131014686E-4</v>
      </c>
      <c r="E42">
        <v>1.66465758233721E-2</v>
      </c>
      <c r="F42">
        <v>-1.9368790787375901E-2</v>
      </c>
      <c r="K42" s="6"/>
      <c r="L42" s="63">
        <f>SQRT(L39*L39+L40*L40+L41*L41)</f>
        <v>1.6727847314826381E-2</v>
      </c>
      <c r="M42" s="6"/>
      <c r="N42" s="6"/>
      <c r="O42" s="6"/>
      <c r="P42" s="6"/>
      <c r="Q42" s="6"/>
      <c r="R42" s="58">
        <f>(L46-L42)/L42</f>
        <v>-0.15943748909218777</v>
      </c>
    </row>
    <row r="43" spans="1:19">
      <c r="B43">
        <v>7.4740176771288204E-3</v>
      </c>
      <c r="C43">
        <v>7.43250316914109E-3</v>
      </c>
      <c r="D43">
        <v>-7.8666185794259102E-4</v>
      </c>
      <c r="E43">
        <v>1.6758817702700698E-2</v>
      </c>
      <c r="F43">
        <v>-2.27679770615687E-2</v>
      </c>
      <c r="K43" s="6"/>
      <c r="L43" s="6">
        <v>8.5589187786758898E-3</v>
      </c>
      <c r="M43" s="6">
        <v>8.5547843488700103E-3</v>
      </c>
      <c r="N43" s="6">
        <v>-2.6599888026001699E-4</v>
      </c>
      <c r="O43" s="6">
        <v>1.67327175047862E-2</v>
      </c>
      <c r="P43" s="6">
        <v>-1.9164072900886099E-2</v>
      </c>
      <c r="Q43" s="6"/>
      <c r="R43" s="6"/>
    </row>
    <row r="44" spans="1:19">
      <c r="B44">
        <v>7.7385624477568698E-3</v>
      </c>
      <c r="C44">
        <v>7.72461606600763E-3</v>
      </c>
      <c r="D44">
        <v>4.6438711288064599E-4</v>
      </c>
      <c r="E44">
        <v>2.2704451482744401E-2</v>
      </c>
      <c r="F44">
        <v>-1.6421997364096899E-2</v>
      </c>
      <c r="K44" s="6"/>
      <c r="L44" s="6">
        <v>7.9571131201532207E-3</v>
      </c>
      <c r="M44" s="6">
        <v>7.9248276725774596E-3</v>
      </c>
      <c r="N44" s="6">
        <v>-7.1606952655802305E-4</v>
      </c>
      <c r="O44" s="6">
        <v>1.6452755829783099E-2</v>
      </c>
      <c r="P44" s="6">
        <v>-2.9027115465194001E-2</v>
      </c>
      <c r="Q44" s="6"/>
      <c r="R44" s="6"/>
    </row>
    <row r="45" spans="1:19" ht="14.5" thickBot="1">
      <c r="B45" s="63">
        <f>SQRT(B42*B42+B43*B43+B44*B44)</f>
        <v>1.3690650562462813E-2</v>
      </c>
      <c r="K45" s="58"/>
      <c r="L45" s="6">
        <v>7.81891261526238E-3</v>
      </c>
      <c r="M45" s="6">
        <v>7.7543891624188401E-3</v>
      </c>
      <c r="N45" s="6">
        <v>1.0024186764373501E-3</v>
      </c>
      <c r="O45" s="6">
        <v>2.3303110462196599E-2</v>
      </c>
      <c r="P45" s="6">
        <v>-1.81697761649669E-2</v>
      </c>
      <c r="Q45" s="6"/>
      <c r="R45" s="6"/>
    </row>
    <row r="46" spans="1:19" ht="14.5" thickBot="1">
      <c r="K46" s="6"/>
      <c r="L46" s="63">
        <f>SQRT(L43*L43+L44*L44+L45*L45)</f>
        <v>1.4060801341032967E-2</v>
      </c>
      <c r="M46" s="6"/>
      <c r="N46" s="6"/>
      <c r="O46" s="6"/>
      <c r="P46" s="6"/>
      <c r="Q46" s="6"/>
      <c r="R46" s="6"/>
    </row>
    <row r="47" spans="1:19">
      <c r="B47">
        <v>1.05721001545259E-2</v>
      </c>
      <c r="C47">
        <v>1.0571283300477999E-2</v>
      </c>
      <c r="D47">
        <v>-1.3141939872881201E-4</v>
      </c>
      <c r="E47">
        <v>2.21373331344328E-2</v>
      </c>
      <c r="F47">
        <v>-2.5899190631944902E-2</v>
      </c>
      <c r="H47" s="57">
        <f>(B51-B47)/B47</f>
        <v>-0.19659805423303206</v>
      </c>
      <c r="K47" s="6"/>
      <c r="L47" s="6"/>
      <c r="M47" s="6"/>
      <c r="N47" s="6"/>
      <c r="O47" s="6"/>
      <c r="P47" s="6"/>
      <c r="Q47" s="65"/>
      <c r="R47" s="6"/>
    </row>
    <row r="48" spans="1:19" ht="14.5" thickBot="1">
      <c r="B48">
        <v>1.0165987881598299E-2</v>
      </c>
      <c r="C48">
        <v>1.01443218287101E-2</v>
      </c>
      <c r="D48">
        <v>-6.6335830767375904E-4</v>
      </c>
      <c r="E48">
        <v>2.2301994202487799E-2</v>
      </c>
      <c r="F48">
        <v>-2.6632530504297602E-2</v>
      </c>
      <c r="H48" s="58">
        <f>(B52-B48)/B48</f>
        <v>-0.29302141122105524</v>
      </c>
      <c r="K48" s="6"/>
      <c r="L48" s="6"/>
      <c r="M48" s="6"/>
      <c r="N48" s="6"/>
      <c r="O48" s="6"/>
      <c r="P48" s="6"/>
      <c r="Q48" s="58"/>
      <c r="R48" s="6"/>
    </row>
    <row r="49" spans="2:18">
      <c r="B49">
        <v>9.2601309137745197E-3</v>
      </c>
      <c r="C49">
        <v>9.2382309207509599E-3</v>
      </c>
      <c r="D49">
        <v>6.3648565979408905E-4</v>
      </c>
      <c r="E49">
        <v>3.1785293400827502E-2</v>
      </c>
      <c r="F49">
        <v>-1.8196849279301701E-2</v>
      </c>
      <c r="H49" s="58">
        <f>(B53-B49)/B49</f>
        <v>-0.15984273825901243</v>
      </c>
      <c r="J49" t="s">
        <v>58</v>
      </c>
      <c r="K49" s="6"/>
      <c r="L49" s="6">
        <v>1.0185836421330099E-2</v>
      </c>
      <c r="M49" s="6">
        <v>1.0182017957660701E-2</v>
      </c>
      <c r="N49" s="6">
        <v>-2.7887974463945101E-4</v>
      </c>
      <c r="O49" s="6">
        <v>2.2136633455939098E-2</v>
      </c>
      <c r="P49" s="6">
        <v>-2.5898959133341101E-2</v>
      </c>
      <c r="Q49" s="58"/>
      <c r="R49" s="57">
        <f>(L53-L49)/L49</f>
        <v>-0.14001442524762103</v>
      </c>
    </row>
    <row r="50" spans="2:18" ht="14.5" thickBot="1">
      <c r="B50" s="63">
        <f>SQRT(B47*B47+B48*B48+B49*B49)</f>
        <v>1.7345507655481651E-2</v>
      </c>
      <c r="H50" s="58">
        <f>(B54-B50)/B50</f>
        <v>-0.21728278100219192</v>
      </c>
      <c r="K50" s="58"/>
      <c r="L50" s="6">
        <v>9.9963185599279605E-3</v>
      </c>
      <c r="M50" s="6">
        <v>9.9871181324618606E-3</v>
      </c>
      <c r="N50" s="6">
        <v>-4.2878451442622301E-4</v>
      </c>
      <c r="O50" s="6">
        <v>2.3265631202284E-2</v>
      </c>
      <c r="P50" s="6">
        <v>-2.6631312540973801E-2</v>
      </c>
      <c r="Q50" s="58"/>
      <c r="R50" s="58">
        <f>(L54-L50)/L50</f>
        <v>-0.16032934834859655</v>
      </c>
    </row>
    <row r="51" spans="2:18">
      <c r="B51">
        <v>8.4936458349893704E-3</v>
      </c>
      <c r="C51">
        <v>8.4924122307404801E-3</v>
      </c>
      <c r="D51">
        <v>-1.4475521891089E-4</v>
      </c>
      <c r="E51">
        <v>1.79687626988006E-2</v>
      </c>
      <c r="F51">
        <v>-1.8528989916620098E-2</v>
      </c>
      <c r="K51" s="6"/>
      <c r="L51" s="6">
        <v>8.9904297426292596E-3</v>
      </c>
      <c r="M51" s="6">
        <v>8.9537441856613904E-3</v>
      </c>
      <c r="N51" s="6">
        <v>8.1135196732842697E-4</v>
      </c>
      <c r="O51" s="6">
        <v>3.1784983668721602E-2</v>
      </c>
      <c r="P51" s="6">
        <v>-1.81967119336163E-2</v>
      </c>
      <c r="Q51" s="6"/>
      <c r="R51" s="58">
        <f>(L55-L51)/L51</f>
        <v>-0.10507017966622162</v>
      </c>
    </row>
    <row r="52" spans="2:18" ht="14.5" thickBot="1">
      <c r="B52">
        <v>7.1871357660762197E-3</v>
      </c>
      <c r="C52">
        <v>7.1436842947508001E-3</v>
      </c>
      <c r="D52">
        <v>-7.89110395916038E-4</v>
      </c>
      <c r="E52">
        <v>1.2719134375457601E-2</v>
      </c>
      <c r="F52">
        <v>-2.15175528116749E-2</v>
      </c>
      <c r="K52" s="6"/>
      <c r="L52" s="63">
        <f>SQRT(L49*L49+L50*L50+L51*L51)</f>
        <v>1.6867290099799901E-2</v>
      </c>
      <c r="M52" s="6"/>
      <c r="N52" s="6"/>
      <c r="O52" s="6"/>
      <c r="P52" s="6"/>
      <c r="Q52" s="6"/>
      <c r="R52" s="58">
        <f>(L56-L52)/L52</f>
        <v>-0.13694148138560661</v>
      </c>
    </row>
    <row r="53" spans="2:18">
      <c r="B53">
        <v>7.7799662318798696E-3</v>
      </c>
      <c r="C53">
        <v>7.7578440281696002E-3</v>
      </c>
      <c r="D53">
        <v>5.8628542859638904E-4</v>
      </c>
      <c r="E53">
        <v>2.31010995213565E-2</v>
      </c>
      <c r="F53">
        <v>-1.8144297667174399E-2</v>
      </c>
      <c r="K53" s="6"/>
      <c r="L53" s="6">
        <v>8.7596723891312806E-3</v>
      </c>
      <c r="M53" s="6">
        <v>8.7575939296294508E-3</v>
      </c>
      <c r="N53" s="6">
        <v>-1.9081123820760299E-4</v>
      </c>
      <c r="O53" s="6">
        <v>1.7435190370612599E-2</v>
      </c>
      <c r="P53" s="6">
        <v>-1.8234170275503801E-2</v>
      </c>
      <c r="Q53" s="6"/>
      <c r="R53" s="6"/>
    </row>
    <row r="54" spans="2:18" ht="14.5" thickBot="1">
      <c r="B54" s="63">
        <f>SQRT(B51*B51+B52*B52+B53*B53)</f>
        <v>1.3576627514203788E-2</v>
      </c>
      <c r="K54" s="58"/>
      <c r="L54" s="6">
        <v>8.3936153193297294E-3</v>
      </c>
      <c r="M54" s="6">
        <v>8.3810427804748202E-3</v>
      </c>
      <c r="N54" s="6">
        <v>-4.5923854448164401E-4</v>
      </c>
      <c r="O54" s="6">
        <v>2.01082862559585E-2</v>
      </c>
      <c r="P54" s="6">
        <v>-2.5505127188240301E-2</v>
      </c>
      <c r="Q54" s="6"/>
      <c r="R54" s="6"/>
    </row>
    <row r="55" spans="2:18" ht="14.5" thickBot="1">
      <c r="K55" s="6"/>
      <c r="L55" s="6">
        <v>8.0458036742946607E-3</v>
      </c>
      <c r="M55" s="6">
        <v>8.0006153447826998E-3</v>
      </c>
      <c r="N55" s="6">
        <v>8.5153442098425303E-4</v>
      </c>
      <c r="O55" s="6">
        <v>2.6847729817514199E-2</v>
      </c>
      <c r="P55" s="6">
        <v>-1.5680760014606599E-2</v>
      </c>
      <c r="Q55" s="6"/>
      <c r="R55" s="6"/>
    </row>
    <row r="56" spans="2:18" ht="14.5" thickBot="1">
      <c r="B56">
        <v>1.0574524049636999E-2</v>
      </c>
      <c r="C56">
        <v>1.05716485000442E-2</v>
      </c>
      <c r="D56">
        <v>-2.46590486161224E-4</v>
      </c>
      <c r="E56">
        <v>2.21373331344328E-2</v>
      </c>
      <c r="F56">
        <v>-2.5899190631944902E-2</v>
      </c>
      <c r="H56" s="57">
        <f>(B60-B56)/B56</f>
        <v>-0.2282920399913686</v>
      </c>
      <c r="J56" t="s">
        <v>59</v>
      </c>
      <c r="L56" s="63">
        <f>SQRT(L53*L53+L54*L54+L55*L55)</f>
        <v>1.4557458406572526E-2</v>
      </c>
    </row>
    <row r="57" spans="2:18">
      <c r="B57">
        <v>1.02216916373423E-2</v>
      </c>
      <c r="C57">
        <v>1.0199641047940701E-2</v>
      </c>
      <c r="D57">
        <v>-6.7104576749758805E-4</v>
      </c>
      <c r="E57">
        <v>2.2301994202487799E-2</v>
      </c>
      <c r="F57">
        <v>-2.6632530504297602E-2</v>
      </c>
      <c r="H57" s="58">
        <f>(B61-B57)/B57</f>
        <v>-0.32500965968674911</v>
      </c>
    </row>
    <row r="58" spans="2:18">
      <c r="B58">
        <v>9.3086057448521897E-3</v>
      </c>
      <c r="C58">
        <v>9.2848209149910994E-3</v>
      </c>
      <c r="D58">
        <v>6.6501239810933302E-4</v>
      </c>
      <c r="E58">
        <v>3.1785293400827502E-2</v>
      </c>
      <c r="F58">
        <v>-1.8196849279301701E-2</v>
      </c>
      <c r="H58" s="58">
        <f>(B62-B58)/B58</f>
        <v>-0.2034260327889908</v>
      </c>
    </row>
    <row r="59" spans="2:18" ht="14.5" thickBot="1">
      <c r="B59" s="63">
        <f>SQRT(B56*B56+B57*B57+B58*B58)</f>
        <v>1.7405564619349757E-2</v>
      </c>
      <c r="H59" s="58">
        <f>(B63-B59)/B59</f>
        <v>-0.25271771670268256</v>
      </c>
    </row>
    <row r="60" spans="2:18">
      <c r="B60">
        <v>8.1604443824075806E-3</v>
      </c>
      <c r="C60">
        <v>8.1579491193823593E-3</v>
      </c>
      <c r="D60">
        <v>-2.0178871112119399E-4</v>
      </c>
      <c r="E60">
        <v>1.79084183251478E-2</v>
      </c>
      <c r="F60">
        <v>-1.8991483659002901E-2</v>
      </c>
    </row>
    <row r="61" spans="2:18">
      <c r="B61">
        <v>6.8995431168667899E-3</v>
      </c>
      <c r="C61">
        <v>6.8593514991673998E-3</v>
      </c>
      <c r="D61">
        <v>-7.4363447497669704E-4</v>
      </c>
      <c r="E61">
        <v>1.17936480026175E-2</v>
      </c>
      <c r="F61">
        <v>-2.2265607960887501E-2</v>
      </c>
    </row>
    <row r="62" spans="2:18">
      <c r="B62">
        <v>7.4149930073800999E-3</v>
      </c>
      <c r="C62">
        <v>7.3870392796512802E-3</v>
      </c>
      <c r="D62">
        <v>6.4325110212489801E-4</v>
      </c>
      <c r="E62">
        <v>1.8337589632800199E-2</v>
      </c>
      <c r="F62">
        <v>-1.49969380744342E-2</v>
      </c>
    </row>
    <row r="63" spans="2:18" ht="14.5" thickBot="1">
      <c r="B63" s="63">
        <f>SQRT(B60*B60+B61*B61+B62*B62)</f>
        <v>1.300687007082669E-2</v>
      </c>
    </row>
    <row r="64" spans="2:18" ht="14.5" thickBot="1"/>
    <row r="65" spans="2:10">
      <c r="B65">
        <v>1.03254612532777E-2</v>
      </c>
      <c r="C65">
        <v>1.03254449806785E-2</v>
      </c>
      <c r="D65" s="14">
        <v>1.8331500733936501E-5</v>
      </c>
      <c r="E65">
        <v>2.21373331344328E-2</v>
      </c>
      <c r="F65">
        <v>-2.5899190631944902E-2</v>
      </c>
      <c r="H65" s="57">
        <f>(B69-B65)/B65</f>
        <v>-0.25580871915802755</v>
      </c>
    </row>
    <row r="66" spans="2:10">
      <c r="B66">
        <v>1.02742133323821E-2</v>
      </c>
      <c r="C66">
        <v>1.02537662725481E-2</v>
      </c>
      <c r="D66">
        <v>-6.4787099584232802E-4</v>
      </c>
      <c r="E66">
        <v>2.2301994202487799E-2</v>
      </c>
      <c r="F66">
        <v>-2.6632530504297602E-2</v>
      </c>
      <c r="H66" s="58">
        <f>(B70-B66)/B66</f>
        <v>-0.36752225890698392</v>
      </c>
    </row>
    <row r="67" spans="2:10">
      <c r="B67">
        <v>9.3428575444073694E-3</v>
      </c>
      <c r="C67">
        <v>9.3227648264674196E-3</v>
      </c>
      <c r="D67">
        <v>6.1240761382564096E-4</v>
      </c>
      <c r="E67">
        <v>3.1785293400827502E-2</v>
      </c>
      <c r="F67">
        <v>-1.8196849279301701E-2</v>
      </c>
      <c r="H67" s="58">
        <f>(B71-B67)/B67</f>
        <v>-0.23035932809504026</v>
      </c>
      <c r="J67" t="s">
        <v>60</v>
      </c>
    </row>
    <row r="68" spans="2:10" ht="14.5" thickBot="1">
      <c r="B68" s="63">
        <f>SQRT(B65*B65+B66*B66+B67*B67)</f>
        <v>1.7305016520862582E-2</v>
      </c>
      <c r="H68" s="58">
        <f>(B72-B68)/B68</f>
        <v>-0.28526977761628691</v>
      </c>
    </row>
    <row r="69" spans="2:10">
      <c r="B69">
        <v>7.6841182353608898E-3</v>
      </c>
      <c r="C69">
        <v>7.6835079904248897E-3</v>
      </c>
      <c r="D69" s="14">
        <v>-9.6840157385921002E-5</v>
      </c>
      <c r="E69">
        <v>1.40932428529787E-2</v>
      </c>
      <c r="F69">
        <v>-1.8976128923527801E-2</v>
      </c>
    </row>
    <row r="70" spans="2:10">
      <c r="B70">
        <v>6.4982112399727798E-3</v>
      </c>
      <c r="C70">
        <v>6.4601922818905196E-3</v>
      </c>
      <c r="D70">
        <v>-7.0190099039015605E-4</v>
      </c>
      <c r="E70">
        <v>1.40752220479458E-2</v>
      </c>
      <c r="F70">
        <v>-2.2355867240769801E-2</v>
      </c>
    </row>
    <row r="71" spans="2:10">
      <c r="B71">
        <v>7.19064315799001E-3</v>
      </c>
      <c r="C71">
        <v>7.16173215692945E-3</v>
      </c>
      <c r="D71">
        <v>6.4415955938822904E-4</v>
      </c>
      <c r="E71">
        <v>1.8745722752552599E-2</v>
      </c>
      <c r="F71">
        <v>-1.4025728811813199E-2</v>
      </c>
    </row>
    <row r="72" spans="2:10" ht="14.5" thickBot="1">
      <c r="B72" s="63">
        <f>SQRT(B69*B69+B70*B70+B71*B71)</f>
        <v>1.2368418306309942E-2</v>
      </c>
    </row>
    <row r="73" spans="2:10" ht="14.5" thickBot="1"/>
    <row r="74" spans="2:10">
      <c r="B74">
        <v>1.03166848069792E-2</v>
      </c>
      <c r="C74">
        <v>1.0315693447235401E-2</v>
      </c>
      <c r="D74">
        <v>1.4301786328956701E-4</v>
      </c>
      <c r="E74">
        <v>2.21373331344328E-2</v>
      </c>
      <c r="F74">
        <v>-2.5899190631944902E-2</v>
      </c>
      <c r="H74" s="57">
        <f>(B78-B74)/B74</f>
        <v>-0.28172990960640876</v>
      </c>
    </row>
    <row r="75" spans="2:10">
      <c r="B75">
        <v>1.0289378077228999E-2</v>
      </c>
      <c r="C75">
        <v>1.02616954323753E-2</v>
      </c>
      <c r="D75">
        <v>-7.5425994811439902E-4</v>
      </c>
      <c r="E75">
        <v>2.2301994202487799E-2</v>
      </c>
      <c r="F75">
        <v>-2.6632530504297602E-2</v>
      </c>
      <c r="H75" s="58">
        <f>(B79-B75)/B75</f>
        <v>-0.36439577423842512</v>
      </c>
      <c r="J75" t="s">
        <v>61</v>
      </c>
    </row>
    <row r="76" spans="2:10">
      <c r="B76">
        <v>9.2041035520763603E-3</v>
      </c>
      <c r="C76">
        <v>9.16758166518334E-3</v>
      </c>
      <c r="D76">
        <v>8.1912673594440599E-4</v>
      </c>
      <c r="E76">
        <v>3.1785293400827502E-2</v>
      </c>
      <c r="F76">
        <v>-1.8196849279301701E-2</v>
      </c>
      <c r="H76" s="58">
        <f>(B80-B76)/B76</f>
        <v>-0.25763991593837154</v>
      </c>
    </row>
    <row r="77" spans="2:10" ht="14.5" thickBot="1">
      <c r="B77" s="63">
        <f>SQRT(B74*B74+B75*B75+B76*B76)</f>
        <v>1.7234291654142937E-2</v>
      </c>
      <c r="H77" s="58">
        <f>(B81-B77)/B77</f>
        <v>-0.30282368271119964</v>
      </c>
    </row>
    <row r="78" spans="2:10">
      <c r="B78">
        <v>7.4101661288711396E-3</v>
      </c>
      <c r="C78">
        <v>7.4101651406703103E-3</v>
      </c>
      <c r="D78" s="14">
        <v>3.8269391997067704E-6</v>
      </c>
      <c r="E78">
        <v>1.51770969152961E-2</v>
      </c>
      <c r="F78">
        <v>-1.8914553887788E-2</v>
      </c>
    </row>
    <row r="79" spans="2:10">
      <c r="B79">
        <v>6.5399721863452602E-3</v>
      </c>
      <c r="C79">
        <v>6.4979270091066899E-3</v>
      </c>
      <c r="D79">
        <v>-7.4039231660744196E-4</v>
      </c>
      <c r="E79">
        <v>1.08918783304826E-2</v>
      </c>
      <c r="F79">
        <v>-2.1928703995304999E-2</v>
      </c>
    </row>
    <row r="80" spans="2:10">
      <c r="B80">
        <v>6.83275908663134E-3</v>
      </c>
      <c r="C80">
        <v>6.7904212346710999E-3</v>
      </c>
      <c r="D80">
        <v>7.5945782744730095E-4</v>
      </c>
      <c r="E80">
        <v>1.8686099852494101E-2</v>
      </c>
      <c r="F80">
        <v>-1.36776325180349E-2</v>
      </c>
    </row>
    <row r="81" spans="2:10" ht="14.5" thickBot="1">
      <c r="B81" s="63">
        <f>SQRT(B78*B78+B79*B79+B80*B80)</f>
        <v>1.2015339986516479E-2</v>
      </c>
    </row>
    <row r="82" spans="2:10" ht="14.5" thickBot="1"/>
    <row r="83" spans="2:10">
      <c r="B83">
        <v>1.03691556110821E-2</v>
      </c>
      <c r="C83">
        <v>1.0368602556479201E-2</v>
      </c>
      <c r="D83">
        <v>1.07093942908701E-4</v>
      </c>
      <c r="E83">
        <v>2.21373331344328E-2</v>
      </c>
      <c r="F83">
        <v>-2.5899190631944902E-2</v>
      </c>
      <c r="H83" s="57">
        <f>(B87-B83)/B83</f>
        <v>-0.33901412281916871</v>
      </c>
    </row>
    <row r="84" spans="2:10">
      <c r="B84">
        <v>1.03073151202031E-2</v>
      </c>
      <c r="C84">
        <v>1.027136152172E-2</v>
      </c>
      <c r="D84">
        <v>-8.6016130888184503E-4</v>
      </c>
      <c r="E84">
        <v>2.2301994202487799E-2</v>
      </c>
      <c r="F84">
        <v>-2.6632530504297602E-2</v>
      </c>
      <c r="H84" s="58">
        <f>(B88-B84)/B84</f>
        <v>-0.3577244506710508</v>
      </c>
    </row>
    <row r="85" spans="2:10">
      <c r="B85">
        <v>9.1043312204141004E-3</v>
      </c>
      <c r="C85">
        <v>9.0810698397759907E-3</v>
      </c>
      <c r="D85">
        <v>6.5039798286725204E-4</v>
      </c>
      <c r="E85">
        <v>3.1785293400827502E-2</v>
      </c>
      <c r="F85">
        <v>-1.8196849279301701E-2</v>
      </c>
      <c r="H85" s="58">
        <f>(B89-B85)/B85</f>
        <v>-0.28845145984134823</v>
      </c>
      <c r="J85" t="s">
        <v>62</v>
      </c>
    </row>
    <row r="86" spans="2:10" ht="14.5" thickBot="1">
      <c r="B86" s="63">
        <f>SQRT(B83*B83+B84*B84+B85*B85)</f>
        <v>1.7223500806892011E-2</v>
      </c>
      <c r="H86" s="58">
        <f>(B90-B86)/B86</f>
        <v>-0.33100025931190741</v>
      </c>
    </row>
    <row r="87" spans="2:10">
      <c r="B87">
        <v>6.8538654172156403E-3</v>
      </c>
      <c r="C87">
        <v>6.8538291749570303E-3</v>
      </c>
      <c r="D87" s="14">
        <v>2.2288961670865401E-5</v>
      </c>
      <c r="E87">
        <v>1.32106198352888E-2</v>
      </c>
      <c r="F87">
        <v>-1.6518199882660602E-2</v>
      </c>
    </row>
    <row r="88" spans="2:10">
      <c r="B88">
        <v>6.6201364809350301E-3</v>
      </c>
      <c r="C88">
        <v>6.5682360342288601E-3</v>
      </c>
      <c r="D88">
        <v>-8.2733453020184097E-4</v>
      </c>
      <c r="E88">
        <v>1.3028796655823899E-2</v>
      </c>
      <c r="F88">
        <v>-2.3040526975608301E-2</v>
      </c>
    </row>
    <row r="89" spans="2:10">
      <c r="B89">
        <v>6.4781735890064897E-3</v>
      </c>
      <c r="C89">
        <v>6.43473697144154E-3</v>
      </c>
      <c r="D89">
        <v>7.48928005661785E-4</v>
      </c>
      <c r="E89">
        <v>1.73674114106315E-2</v>
      </c>
      <c r="F89">
        <v>-1.20293833536122E-2</v>
      </c>
    </row>
    <row r="90" spans="2:10" ht="14.5" thickBot="1">
      <c r="B90" s="63">
        <f>SQRT(B87*B87+B88*B88+B89*B89)</f>
        <v>1.1522517573551909E-2</v>
      </c>
    </row>
    <row r="91" spans="2:10" ht="14.5" thickBot="1"/>
    <row r="92" spans="2:10">
      <c r="B92">
        <v>1.03676784370115E-2</v>
      </c>
      <c r="C92">
        <v>1.03672324399776E-2</v>
      </c>
      <c r="D92" s="14">
        <v>9.6165007917700903E-5</v>
      </c>
      <c r="E92">
        <v>2.21373331344328E-2</v>
      </c>
      <c r="F92">
        <v>-2.5899190631944902E-2</v>
      </c>
      <c r="H92" s="57">
        <f>(B96-B92)/B92</f>
        <v>-0.41100936756038814</v>
      </c>
    </row>
    <row r="93" spans="2:10">
      <c r="B93">
        <v>1.0363041394985201E-2</v>
      </c>
      <c r="C93">
        <v>1.03361518208386E-2</v>
      </c>
      <c r="D93">
        <v>-7.4605126549844795E-4</v>
      </c>
      <c r="E93">
        <v>2.2301994202487799E-2</v>
      </c>
      <c r="F93">
        <v>-2.6632530504297602E-2</v>
      </c>
      <c r="H93" s="58">
        <f>(B97-B93)/B93</f>
        <v>-0.38894761926010879</v>
      </c>
    </row>
    <row r="94" spans="2:10">
      <c r="B94">
        <v>8.8406881537834506E-3</v>
      </c>
      <c r="C94">
        <v>8.8293533618015105E-3</v>
      </c>
      <c r="D94">
        <v>4.4753351259031098E-4</v>
      </c>
      <c r="E94">
        <v>3.1785293400827502E-2</v>
      </c>
      <c r="F94">
        <v>-1.8196849279301701E-2</v>
      </c>
      <c r="H94" s="58">
        <f>(B98-B94)/B94</f>
        <v>-0.32390853037293349</v>
      </c>
      <c r="J94" t="s">
        <v>63</v>
      </c>
    </row>
    <row r="95" spans="2:10" ht="14.5" thickBot="1">
      <c r="B95" s="63">
        <f>SQRT(B92*B92+B93*B93+B94*B94)</f>
        <v>1.711838631880637E-2</v>
      </c>
      <c r="H95" s="58">
        <f>(B99-B95)/B95</f>
        <v>-0.37870965534300982</v>
      </c>
    </row>
    <row r="96" spans="2:10">
      <c r="B96">
        <v>6.10646547954593E-3</v>
      </c>
      <c r="C96">
        <v>6.1064310323470901E-3</v>
      </c>
      <c r="D96" s="14">
        <v>2.0510974490720101E-5</v>
      </c>
      <c r="E96">
        <v>1.32395943249532E-2</v>
      </c>
      <c r="F96">
        <v>-1.58197064466085E-2</v>
      </c>
    </row>
    <row r="97" spans="2:6">
      <c r="B97">
        <v>6.3323611161117503E-3</v>
      </c>
      <c r="C97">
        <v>6.2573060495960198E-3</v>
      </c>
      <c r="D97">
        <v>-9.72069085267629E-4</v>
      </c>
      <c r="E97">
        <v>1.02179791226746E-2</v>
      </c>
      <c r="F97">
        <v>-2.2224416346068001E-2</v>
      </c>
    </row>
    <row r="98" spans="2:6">
      <c r="B98">
        <v>5.9771138464060503E-3</v>
      </c>
      <c r="C98">
        <v>5.9436071200709897E-3</v>
      </c>
      <c r="D98">
        <v>6.3200026514262397E-4</v>
      </c>
      <c r="E98">
        <v>1.8124625840994699E-2</v>
      </c>
      <c r="F98">
        <v>-1.33762755727686E-2</v>
      </c>
    </row>
    <row r="99" spans="2:6" ht="14.5" thickBot="1">
      <c r="B99" s="63">
        <f>SQRT(B96*B96+B97*B97+B98*B98)</f>
        <v>1.0635488135982715E-2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2"/>
  <sheetViews>
    <sheetView topLeftCell="A94" workbookViewId="0">
      <selection activeCell="H117" sqref="H117"/>
    </sheetView>
  </sheetViews>
  <sheetFormatPr defaultRowHeight="14"/>
  <sheetData>
    <row r="1" spans="2:10" ht="14.5" thickBot="1"/>
    <row r="2" spans="2:10">
      <c r="B2">
        <v>5.1762727174548502E-2</v>
      </c>
      <c r="C2">
        <v>5.1732811248816998E-2</v>
      </c>
      <c r="D2">
        <v>-1.7595922371427201E-3</v>
      </c>
      <c r="E2">
        <v>0.109681157303156</v>
      </c>
      <c r="F2">
        <v>-0.12758455627694201</v>
      </c>
      <c r="H2" s="57">
        <f>(B6-B2)/B2</f>
        <v>-0.14943320875648342</v>
      </c>
    </row>
    <row r="3" spans="2:10">
      <c r="B3">
        <v>4.91154436482589E-2</v>
      </c>
      <c r="C3">
        <v>4.8941288772424499E-2</v>
      </c>
      <c r="D3">
        <v>-4.1324397224229399E-3</v>
      </c>
      <c r="E3">
        <v>0.109821593027482</v>
      </c>
      <c r="F3">
        <v>-0.13091966755208401</v>
      </c>
      <c r="H3" s="58">
        <f>(B7-B3)/B3</f>
        <v>-0.1547335606843776</v>
      </c>
    </row>
    <row r="4" spans="2:10">
      <c r="B4">
        <v>4.4674197977251903E-2</v>
      </c>
      <c r="C4">
        <v>4.4532994709746199E-2</v>
      </c>
      <c r="D4">
        <v>3.5491332874968999E-3</v>
      </c>
      <c r="E4">
        <v>0.15561988573298599</v>
      </c>
      <c r="F4">
        <v>-9.0401810896568194E-2</v>
      </c>
      <c r="H4" s="58">
        <f>(B8-B4)/B4</f>
        <v>-0.10267108900326485</v>
      </c>
      <c r="J4" t="s">
        <v>25</v>
      </c>
    </row>
    <row r="5" spans="2:10" ht="14.5" thickBot="1">
      <c r="B5" s="63">
        <f>SQRT(B2*B2+B3*B3+B4*B4)</f>
        <v>8.4187235934093566E-2</v>
      </c>
      <c r="H5" s="58">
        <f>(B9-B5)/B5</f>
        <v>-0.13778161306189876</v>
      </c>
    </row>
    <row r="6" spans="2:10">
      <c r="B6">
        <v>4.4027656758869299E-2</v>
      </c>
      <c r="C6">
        <v>4.39716036902809E-2</v>
      </c>
      <c r="D6">
        <v>-2.2209521790627399E-3</v>
      </c>
      <c r="E6">
        <v>8.8873524315185998E-2</v>
      </c>
      <c r="F6">
        <v>-8.9293658067006704E-2</v>
      </c>
    </row>
    <row r="7" spans="2:10">
      <c r="B7">
        <v>4.1515636167970903E-2</v>
      </c>
      <c r="C7">
        <v>4.1306329717823602E-2</v>
      </c>
      <c r="D7">
        <v>-4.1635527706242702E-3</v>
      </c>
      <c r="E7">
        <v>9.1693179636627903E-2</v>
      </c>
      <c r="F7">
        <v>-0.125577929306988</v>
      </c>
    </row>
    <row r="8" spans="2:10">
      <c r="B8">
        <v>4.0087449420579999E-2</v>
      </c>
      <c r="C8">
        <v>3.9918173560214099E-2</v>
      </c>
      <c r="D8">
        <v>3.6800843284070001E-3</v>
      </c>
      <c r="E8">
        <v>0.13203383654099499</v>
      </c>
      <c r="F8">
        <v>-7.5578583060559701E-2</v>
      </c>
    </row>
    <row r="9" spans="2:10" ht="14.5" thickBot="1">
      <c r="B9" s="63">
        <f>SQRT(B6*B6+B7*B7+B8*B8)</f>
        <v>7.2587782767871506E-2</v>
      </c>
    </row>
    <row r="10" spans="2:10" ht="14.5" thickBot="1"/>
    <row r="11" spans="2:10">
      <c r="B11">
        <v>5.2033861092672801E-2</v>
      </c>
      <c r="C11">
        <v>5.2001307450829801E-2</v>
      </c>
      <c r="D11">
        <v>-1.8403053050638099E-3</v>
      </c>
      <c r="E11">
        <v>0.109681157303156</v>
      </c>
      <c r="F11">
        <v>-0.12758455627694201</v>
      </c>
      <c r="H11" s="57">
        <f>(B15-B11)/B11</f>
        <v>-0.1722205092875069</v>
      </c>
    </row>
    <row r="12" spans="2:10">
      <c r="B12">
        <v>4.9184388678390298E-2</v>
      </c>
      <c r="C12">
        <v>4.9042887794828197E-2</v>
      </c>
      <c r="D12">
        <v>-3.7281693109167801E-3</v>
      </c>
      <c r="E12">
        <v>0.109821593027482</v>
      </c>
      <c r="F12">
        <v>-0.13091966755208401</v>
      </c>
      <c r="H12" s="58">
        <f>(B16-B12)/B12</f>
        <v>-0.18833877460424847</v>
      </c>
    </row>
    <row r="13" spans="2:10">
      <c r="B13">
        <v>4.4901184078230801E-2</v>
      </c>
      <c r="C13">
        <v>4.4765418457617202E-2</v>
      </c>
      <c r="D13">
        <v>3.48907465405852E-3</v>
      </c>
      <c r="E13">
        <v>0.15561988573298599</v>
      </c>
      <c r="F13">
        <v>-9.0401810896568194E-2</v>
      </c>
      <c r="H13" s="58">
        <f>(B17-B13)/B13</f>
        <v>-0.1279164277209148</v>
      </c>
    </row>
    <row r="14" spans="2:10" ht="14.5" thickBot="1">
      <c r="B14" s="63">
        <f>SQRT(B11*B11+B12*B12+B13*B13)</f>
        <v>8.4514750910747546E-2</v>
      </c>
      <c r="H14" s="58">
        <f>(B18-B14)/B14</f>
        <v>-0.16481942473109829</v>
      </c>
    </row>
    <row r="15" spans="2:10">
      <c r="B15">
        <v>4.3072563035097301E-2</v>
      </c>
      <c r="C15">
        <v>4.3003493110881502E-2</v>
      </c>
      <c r="D15">
        <v>-2.4382917534202099E-3</v>
      </c>
      <c r="E15">
        <v>8.6392607047887399E-2</v>
      </c>
      <c r="F15">
        <v>-9.4900213657896096E-2</v>
      </c>
    </row>
    <row r="16" spans="2:10">
      <c r="B16">
        <v>3.9921061185043197E-2</v>
      </c>
      <c r="C16">
        <v>3.9756086501030997E-2</v>
      </c>
      <c r="D16">
        <v>-3.6255637165134701E-3</v>
      </c>
      <c r="E16">
        <v>8.2428103896827795E-2</v>
      </c>
      <c r="F16">
        <v>-0.14305146448535599</v>
      </c>
    </row>
    <row r="17" spans="2:16">
      <c r="B17">
        <v>3.9157585010504301E-2</v>
      </c>
      <c r="C17">
        <v>3.8994118029270899E-2</v>
      </c>
      <c r="D17">
        <v>3.57424439205769E-3</v>
      </c>
      <c r="E17">
        <v>0.114691101863692</v>
      </c>
      <c r="F17">
        <v>-9.2435827206546597E-2</v>
      </c>
    </row>
    <row r="18" spans="2:16" ht="14.5" thickBot="1">
      <c r="B18" s="63">
        <f>SQRT(B15*B15+B16*B16+B17*B17)</f>
        <v>7.058507828434607E-2</v>
      </c>
    </row>
    <row r="20" spans="2:16">
      <c r="B20" s="6">
        <v>0.101655617520705</v>
      </c>
      <c r="C20" s="6">
        <v>0.10164091970993901</v>
      </c>
      <c r="D20" s="6">
        <v>-1.72858729414705E-3</v>
      </c>
      <c r="E20" s="6">
        <v>0.21334883503495899</v>
      </c>
      <c r="F20" s="6">
        <v>-0.244092855626419</v>
      </c>
      <c r="G20" s="6"/>
      <c r="H20" s="65">
        <f>(B24-B20)/B20</f>
        <v>-0.13091761497385379</v>
      </c>
      <c r="I20" s="6"/>
      <c r="J20" s="6">
        <v>9.4142719084381904E-2</v>
      </c>
      <c r="K20" s="6">
        <v>9.0980896436893194E-2</v>
      </c>
      <c r="L20" s="6">
        <v>2.4193553689777901E-2</v>
      </c>
      <c r="M20" s="6">
        <v>0.22269357622251701</v>
      </c>
      <c r="N20" s="6">
        <v>-0.28611031618723798</v>
      </c>
      <c r="O20" s="6"/>
      <c r="P20" s="65">
        <f>(J24-J20)/J20</f>
        <v>-5.2673573210489162E-2</v>
      </c>
    </row>
    <row r="21" spans="2:16">
      <c r="B21" s="6">
        <v>9.7956993501925396E-2</v>
      </c>
      <c r="C21" s="6">
        <v>9.77612785298035E-2</v>
      </c>
      <c r="D21" s="6">
        <v>-6.1891030169514598E-3</v>
      </c>
      <c r="E21" s="6">
        <v>0.209832563266522</v>
      </c>
      <c r="F21" s="6">
        <v>-0.24894795413802601</v>
      </c>
      <c r="G21" s="6"/>
      <c r="H21" s="58">
        <f>(B25-B21)/B21</f>
        <v>-0.15530424463226691</v>
      </c>
      <c r="I21" s="6"/>
      <c r="J21" s="6">
        <v>9.1172691625881999E-2</v>
      </c>
      <c r="K21" s="6">
        <v>9.1146154395933196E-2</v>
      </c>
      <c r="L21" s="6">
        <v>-2.1995993137125399E-3</v>
      </c>
      <c r="M21" s="6">
        <v>0.19456437964722301</v>
      </c>
      <c r="N21" s="6">
        <v>-0.224070183641469</v>
      </c>
      <c r="O21" s="6"/>
      <c r="P21" s="58">
        <f>(J25-J21)/J21</f>
        <v>-0.10804494523878114</v>
      </c>
    </row>
    <row r="22" spans="2:16">
      <c r="B22" s="6">
        <v>8.8493106545939004E-2</v>
      </c>
      <c r="C22" s="6">
        <v>8.8421215215843299E-2</v>
      </c>
      <c r="D22" s="6">
        <v>3.5663154521745001E-3</v>
      </c>
      <c r="E22" s="6">
        <v>0.29257694891914399</v>
      </c>
      <c r="F22" s="6">
        <v>-0.17728293235541101</v>
      </c>
      <c r="G22" s="6"/>
      <c r="H22" s="58">
        <f>(B26-B22)/B22</f>
        <v>-0.1106613494114034</v>
      </c>
      <c r="I22" s="6"/>
      <c r="J22" s="6">
        <v>0.10541714918098501</v>
      </c>
      <c r="K22" s="6">
        <v>0.105409478125617</v>
      </c>
      <c r="L22" s="6">
        <v>-1.27171645076534E-3</v>
      </c>
      <c r="M22" s="6">
        <v>0.241264215415502</v>
      </c>
      <c r="N22" s="6">
        <v>-0.28446886144781702</v>
      </c>
      <c r="O22" s="6"/>
      <c r="P22" s="58">
        <f>(J26-J22)/J22</f>
        <v>-9.9021248189047922E-2</v>
      </c>
    </row>
    <row r="23" spans="2:16">
      <c r="B23" s="58">
        <f>SQRT(B20*B20+B21*B21+B22*B22)</f>
        <v>0.16661472640677064</v>
      </c>
      <c r="C23" s="6"/>
      <c r="D23" s="6"/>
      <c r="E23" s="6"/>
      <c r="F23" s="6"/>
      <c r="G23" s="6"/>
      <c r="H23" s="58">
        <f>(B27-B23)/B23</f>
        <v>-0.13345168981294306</v>
      </c>
      <c r="I23" s="6"/>
      <c r="J23" s="58">
        <f>SQRT(J20*J20+J21*J21+J22*J22)</f>
        <v>0.16819062576836757</v>
      </c>
      <c r="K23" s="6"/>
      <c r="L23" s="6"/>
      <c r="M23" s="6"/>
      <c r="N23" s="6"/>
      <c r="O23" s="6"/>
      <c r="P23" s="58">
        <f>(J27-J23)/J23</f>
        <v>-8.684729507344742E-2</v>
      </c>
    </row>
    <row r="24" spans="2:16">
      <c r="B24" s="6">
        <v>8.8347106526199995E-2</v>
      </c>
      <c r="C24" s="6">
        <v>8.8337449264156098E-2</v>
      </c>
      <c r="D24" s="6">
        <v>-1.3062499968926301E-3</v>
      </c>
      <c r="E24" s="6">
        <v>0.17402094352535899</v>
      </c>
      <c r="F24" s="6">
        <v>-0.170172449010497</v>
      </c>
      <c r="G24" s="6"/>
      <c r="H24" s="6"/>
      <c r="I24" s="6"/>
      <c r="J24" s="6">
        <v>8.9183885678456198E-2</v>
      </c>
      <c r="K24" s="6">
        <v>8.58384513201991E-2</v>
      </c>
      <c r="L24" s="6">
        <v>2.4197639133968499E-2</v>
      </c>
      <c r="M24" s="6">
        <v>0.24600190949963099</v>
      </c>
      <c r="N24" s="6">
        <v>-0.249254073126978</v>
      </c>
      <c r="O24" s="6"/>
      <c r="P24" s="6"/>
    </row>
    <row r="25" spans="2:16">
      <c r="B25" s="6">
        <v>8.2743856619660994E-2</v>
      </c>
      <c r="C25" s="6">
        <v>8.2490507008115596E-2</v>
      </c>
      <c r="D25" s="6">
        <v>-6.4700897860113203E-3</v>
      </c>
      <c r="E25" s="6">
        <v>0.176223545937299</v>
      </c>
      <c r="F25" s="6">
        <v>-0.242428192471357</v>
      </c>
      <c r="G25" s="6"/>
      <c r="H25" s="36" t="s">
        <v>68</v>
      </c>
      <c r="I25" s="6"/>
      <c r="J25" s="6">
        <v>8.1321943151891299E-2</v>
      </c>
      <c r="K25" s="6">
        <v>8.1300781950519693E-2</v>
      </c>
      <c r="L25" s="6">
        <v>-1.8550720291916399E-3</v>
      </c>
      <c r="M25" s="6">
        <v>0.185402439828668</v>
      </c>
      <c r="N25" s="6">
        <v>-0.17133565196978401</v>
      </c>
      <c r="O25" s="6"/>
      <c r="P25" s="6"/>
    </row>
    <row r="26" spans="2:16">
      <c r="B26" s="6">
        <v>7.8700339961958299E-2</v>
      </c>
      <c r="C26" s="6">
        <v>7.8623372916290499E-2</v>
      </c>
      <c r="D26" s="6">
        <v>3.4797616863404901E-3</v>
      </c>
      <c r="E26" s="6">
        <v>0.25236073290019201</v>
      </c>
      <c r="F26" s="6">
        <v>-0.14789262468732001</v>
      </c>
      <c r="G26" s="6"/>
      <c r="H26" s="6"/>
      <c r="I26" s="6"/>
      <c r="J26" s="6">
        <v>9.49786114885528E-2</v>
      </c>
      <c r="K26" s="6">
        <v>9.4964719010386597E-2</v>
      </c>
      <c r="L26" s="6">
        <v>-1.62443330788672E-3</v>
      </c>
      <c r="M26" s="6">
        <v>0.231554808237697</v>
      </c>
      <c r="N26" s="6">
        <v>-0.212659723222374</v>
      </c>
      <c r="O26" s="6"/>
      <c r="P26" s="6"/>
    </row>
    <row r="27" spans="2:16">
      <c r="B27" s="58">
        <f>SQRT(B24*B24+B25*B25+B26*B26)</f>
        <v>0.14437970962006591</v>
      </c>
      <c r="C27" s="6"/>
      <c r="D27" s="6"/>
      <c r="E27" s="6"/>
      <c r="F27" s="6"/>
      <c r="G27" s="6"/>
      <c r="H27" s="6"/>
      <c r="I27" s="6"/>
      <c r="J27" s="58">
        <f>SQRT(J24*J24+J25*J25+J26*J26)</f>
        <v>0.15358372486367439</v>
      </c>
      <c r="K27" s="6"/>
      <c r="L27" s="6"/>
      <c r="M27" s="6"/>
      <c r="N27" s="6"/>
      <c r="O27" s="6"/>
      <c r="P27" s="6"/>
    </row>
    <row r="29" spans="2:16">
      <c r="J29">
        <v>8.2389191534215797E-2</v>
      </c>
      <c r="K29">
        <v>8.2364144979593795E-2</v>
      </c>
      <c r="L29">
        <v>-2.0313796893119801E-3</v>
      </c>
      <c r="M29">
        <v>0.24151141422134201</v>
      </c>
      <c r="N29">
        <v>-0.20763900710060601</v>
      </c>
      <c r="P29" s="65">
        <f>(J33-J29)/J29</f>
        <v>-0.12640568707504954</v>
      </c>
    </row>
    <row r="30" spans="2:16" ht="14.5" thickBot="1">
      <c r="J30">
        <v>9.1412878618968005E-2</v>
      </c>
      <c r="K30">
        <v>8.8945687984428201E-2</v>
      </c>
      <c r="L30">
        <v>2.1094524559299901E-2</v>
      </c>
      <c r="M30">
        <v>0.24961869895875699</v>
      </c>
      <c r="N30">
        <v>-0.25871939241380698</v>
      </c>
      <c r="P30" s="58">
        <f>(J34-J30)/J30</f>
        <v>-3.9783095173362065E-2</v>
      </c>
    </row>
    <row r="31" spans="2:16">
      <c r="B31" s="2">
        <v>8.2395707797728701E-2</v>
      </c>
      <c r="C31" s="3">
        <v>8.23702912158321E-2</v>
      </c>
      <c r="D31" s="3">
        <v>-2.0464086854063502E-3</v>
      </c>
      <c r="E31" s="3">
        <v>0.24148230836079099</v>
      </c>
      <c r="F31" s="3">
        <v>-0.20776034937372201</v>
      </c>
      <c r="G31" s="3"/>
      <c r="H31" s="67">
        <f>(B35-B31)/B31</f>
        <v>-0.12663067944594825</v>
      </c>
      <c r="J31">
        <v>9.8578193082980506E-2</v>
      </c>
      <c r="K31">
        <v>9.8158234829791496E-2</v>
      </c>
      <c r="L31">
        <v>9.0896142165055403E-3</v>
      </c>
      <c r="M31">
        <v>0.20569346689007501</v>
      </c>
      <c r="N31">
        <v>-0.20598224260528</v>
      </c>
      <c r="P31" s="58">
        <f>(J35-J31)/J31</f>
        <v>-0.22688949977294878</v>
      </c>
    </row>
    <row r="32" spans="2:16">
      <c r="B32" s="5">
        <v>9.14104883747167E-2</v>
      </c>
      <c r="C32" s="6">
        <v>8.8944892160412597E-2</v>
      </c>
      <c r="D32" s="6">
        <v>2.1087521036783699E-2</v>
      </c>
      <c r="E32" s="6">
        <v>0.24964693426642801</v>
      </c>
      <c r="F32" s="6">
        <v>-0.25875115903360602</v>
      </c>
      <c r="G32" s="6"/>
      <c r="H32" s="59">
        <f>(B36-B32)/B32</f>
        <v>-3.9922095850269693E-2</v>
      </c>
      <c r="J32" s="58">
        <f>SQRT(J29*J29+J30*J30+J31*J31)</f>
        <v>0.15767673706217181</v>
      </c>
      <c r="P32" s="58">
        <f>(J36-J32)/J32</f>
        <v>-0.13288846889970168</v>
      </c>
    </row>
    <row r="33" spans="2:16">
      <c r="B33" s="5">
        <v>9.8579068399160502E-2</v>
      </c>
      <c r="C33" s="6">
        <v>9.8158891224878697E-2</v>
      </c>
      <c r="D33" s="6">
        <v>9.0920184749479303E-3</v>
      </c>
      <c r="E33" s="6">
        <v>0.20570616855700799</v>
      </c>
      <c r="F33" s="6">
        <v>-0.205994330163246</v>
      </c>
      <c r="G33" s="6"/>
      <c r="H33" s="59">
        <f>(B37-B33)/B33</f>
        <v>-0.22684490716858544</v>
      </c>
      <c r="J33">
        <v>7.1974729170775395E-2</v>
      </c>
      <c r="K33">
        <v>7.19344215600176E-2</v>
      </c>
      <c r="L33">
        <v>-2.4084505459195599E-3</v>
      </c>
      <c r="M33">
        <v>0.212916196266485</v>
      </c>
      <c r="N33">
        <v>-0.20685302972573</v>
      </c>
    </row>
    <row r="34" spans="2:16">
      <c r="B34" s="64">
        <f>SQRT(B31*B31+B32*B32+B33*B33)</f>
        <v>0.15767930357164592</v>
      </c>
      <c r="C34" s="6"/>
      <c r="D34" s="6"/>
      <c r="E34" s="6"/>
      <c r="F34" s="6"/>
      <c r="G34" s="6"/>
      <c r="H34" s="59">
        <f>(B38-B34)/B34</f>
        <v>-0.13298861028983575</v>
      </c>
      <c r="J34">
        <v>8.7776191368798606E-2</v>
      </c>
      <c r="K34">
        <v>8.53009733089653E-2</v>
      </c>
      <c r="L34">
        <v>2.0697915927821199E-2</v>
      </c>
      <c r="M34">
        <v>0.223678016330987</v>
      </c>
      <c r="N34">
        <v>-0.21232311286243599</v>
      </c>
      <c r="P34">
        <v>150</v>
      </c>
    </row>
    <row r="35" spans="2:16">
      <c r="B35" s="5">
        <v>7.1961883335872501E-2</v>
      </c>
      <c r="C35" s="6">
        <v>7.1921012125336206E-2</v>
      </c>
      <c r="D35" s="6">
        <v>-2.4250088892555002E-3</v>
      </c>
      <c r="E35" s="6">
        <v>0.212596965343544</v>
      </c>
      <c r="F35" s="6">
        <v>-0.20700490989189699</v>
      </c>
      <c r="G35" s="6"/>
      <c r="H35" s="7"/>
      <c r="J35">
        <v>7.6211836165861899E-2</v>
      </c>
      <c r="K35">
        <v>7.5628999293525706E-2</v>
      </c>
      <c r="L35">
        <v>9.4073608218277101E-3</v>
      </c>
      <c r="M35">
        <v>0.16903096762516201</v>
      </c>
      <c r="N35">
        <v>-0.20268264425164201</v>
      </c>
    </row>
    <row r="36" spans="2:16">
      <c r="B36" s="5">
        <v>8.7761190096101296E-2</v>
      </c>
      <c r="C36" s="6">
        <v>8.5286058613042504E-2</v>
      </c>
      <c r="D36" s="6">
        <v>2.0695765106337902E-2</v>
      </c>
      <c r="E36" s="6">
        <v>0.22339984744043201</v>
      </c>
      <c r="F36" s="6">
        <v>-0.21196871259851299</v>
      </c>
      <c r="G36" s="6"/>
      <c r="H36" s="7"/>
      <c r="J36" s="58">
        <f>SQRT(J33*J33+J34*J34+J35*J35)</f>
        <v>0.13672331689287895</v>
      </c>
    </row>
    <row r="37" spans="2:16">
      <c r="B37" s="5">
        <v>7.6216908779387305E-2</v>
      </c>
      <c r="C37" s="6">
        <v>7.5633763063791104E-2</v>
      </c>
      <c r="D37" s="6">
        <v>9.4101577402164807E-3</v>
      </c>
      <c r="E37" s="6">
        <v>0.16930280043287499</v>
      </c>
      <c r="F37" s="6">
        <v>-0.20242203327126601</v>
      </c>
      <c r="G37" s="6"/>
      <c r="H37" s="7"/>
    </row>
    <row r="38" spans="2:16" ht="14.5" thickBot="1">
      <c r="B38" s="63">
        <f>SQRT(B35*B35+B36*B36+B37*B37)</f>
        <v>0.13670975211818359</v>
      </c>
      <c r="C38" s="10"/>
      <c r="D38" s="10"/>
      <c r="E38" s="10"/>
      <c r="F38" s="10"/>
      <c r="G38" s="10"/>
      <c r="H38" s="11"/>
      <c r="J38">
        <v>8.2665365118906597E-2</v>
      </c>
      <c r="K38">
        <v>8.2289952773120095E-2</v>
      </c>
      <c r="L38">
        <v>7.8693241666479893E-3</v>
      </c>
      <c r="M38">
        <v>0.24155098081290699</v>
      </c>
      <c r="N38">
        <v>-0.18243392696171701</v>
      </c>
      <c r="P38" s="65">
        <f>(J42-J38)/J38</f>
        <v>-0.14484932456179272</v>
      </c>
    </row>
    <row r="39" spans="2:16">
      <c r="J39">
        <v>9.2458959664928994E-2</v>
      </c>
      <c r="K39">
        <v>9.1666547399207196E-2</v>
      </c>
      <c r="L39">
        <v>1.20790442597856E-2</v>
      </c>
      <c r="M39">
        <v>0.24598060083773901</v>
      </c>
      <c r="N39">
        <v>-0.25872432555761798</v>
      </c>
      <c r="P39" s="58">
        <f>(J43-J39)/J39</f>
        <v>-4.1328451658335305E-2</v>
      </c>
    </row>
    <row r="40" spans="2:16">
      <c r="B40">
        <v>8.2129305032139305E-2</v>
      </c>
      <c r="C40">
        <v>8.20677447145087E-2</v>
      </c>
      <c r="D40">
        <v>-3.1793116450581399E-3</v>
      </c>
      <c r="E40">
        <v>0.24148230836079099</v>
      </c>
      <c r="F40">
        <v>-0.20776034937372201</v>
      </c>
      <c r="H40" s="65">
        <f>(B44-B40)/B40</f>
        <v>-0.14232825291188173</v>
      </c>
      <c r="J40">
        <v>0.104836571651431</v>
      </c>
      <c r="K40">
        <v>0.10407434262908399</v>
      </c>
      <c r="L40">
        <v>1.26189524901874E-2</v>
      </c>
      <c r="M40">
        <v>0.224716896489216</v>
      </c>
      <c r="N40">
        <v>-0.27797206550979497</v>
      </c>
      <c r="P40" s="58">
        <f>(J44-J40)/J40</f>
        <v>-0.15426447694711837</v>
      </c>
    </row>
    <row r="41" spans="2:16">
      <c r="B41">
        <v>9.1462786821680006E-2</v>
      </c>
      <c r="C41">
        <v>8.9160296762830396E-2</v>
      </c>
      <c r="D41">
        <v>2.03932060832058E-2</v>
      </c>
      <c r="E41">
        <v>0.24964693426642801</v>
      </c>
      <c r="F41">
        <v>-0.25875115903360602</v>
      </c>
      <c r="H41" s="58">
        <f>(B45-B41)/B41</f>
        <v>-8.3215994455419107E-2</v>
      </c>
      <c r="J41" s="58">
        <f>SQRT(J38*J38+J39*J39+J40*J40)</f>
        <v>0.16239744015281993</v>
      </c>
      <c r="P41" s="58">
        <f>(J45-J41)/J41</f>
        <v>-0.11373075148161836</v>
      </c>
    </row>
    <row r="42" spans="2:16">
      <c r="B42">
        <v>9.8574102528606197E-2</v>
      </c>
      <c r="C42">
        <v>9.8040536180847904E-2</v>
      </c>
      <c r="D42">
        <v>1.0242409613563701E-2</v>
      </c>
      <c r="E42">
        <v>0.20570616855700799</v>
      </c>
      <c r="F42">
        <v>-0.205994330163246</v>
      </c>
      <c r="H42" s="58">
        <f>(B46-B42)/B42</f>
        <v>-0.32544060260285584</v>
      </c>
      <c r="J42">
        <v>7.0691342816778996E-2</v>
      </c>
      <c r="K42">
        <v>7.0252199575137897E-2</v>
      </c>
      <c r="L42">
        <v>7.8672996697955102E-3</v>
      </c>
      <c r="M42">
        <v>0.21294462254309701</v>
      </c>
      <c r="N42">
        <v>-0.153632056798226</v>
      </c>
    </row>
    <row r="43" spans="2:16">
      <c r="B43" s="58">
        <f>SQRT(B40*B40+B41*B41+B42*B42)</f>
        <v>0.15756750238412245</v>
      </c>
      <c r="H43" s="58">
        <f>(B47-B43)/B43</f>
        <v>-0.18689771093073262</v>
      </c>
      <c r="J43">
        <v>8.8637774020037002E-2</v>
      </c>
      <c r="K43">
        <v>8.7822763558177405E-2</v>
      </c>
      <c r="L43">
        <v>1.19923802571305E-2</v>
      </c>
      <c r="M43">
        <v>0.22368516967313401</v>
      </c>
      <c r="N43">
        <v>-0.21232671564359401</v>
      </c>
    </row>
    <row r="44" spans="2:16">
      <c r="B44">
        <v>7.04399845340479E-2</v>
      </c>
      <c r="C44">
        <v>7.0368460841209193E-2</v>
      </c>
      <c r="D44">
        <v>-3.1735059470749398E-3</v>
      </c>
      <c r="E44">
        <v>0.223780263907363</v>
      </c>
      <c r="F44">
        <v>-0.177586875197036</v>
      </c>
      <c r="J44">
        <v>8.8664012760693897E-2</v>
      </c>
      <c r="K44">
        <v>8.7782068426600801E-2</v>
      </c>
      <c r="L44">
        <v>1.24745990547216E-2</v>
      </c>
      <c r="M44">
        <v>0.204845544846321</v>
      </c>
      <c r="N44">
        <v>-0.31300509245476199</v>
      </c>
    </row>
    <row r="45" spans="2:16">
      <c r="B45">
        <v>8.3851620060649903E-2</v>
      </c>
      <c r="C45">
        <v>8.1485074073777794E-2</v>
      </c>
      <c r="D45">
        <v>1.9780720158440599E-2</v>
      </c>
      <c r="E45">
        <v>0.20791997719765701</v>
      </c>
      <c r="F45">
        <v>-0.20323873551119601</v>
      </c>
      <c r="J45" s="58">
        <f>SQRT(J42*J42+J43*J43+J44*J44)</f>
        <v>0.14392785724554857</v>
      </c>
    </row>
    <row r="46" spans="2:16">
      <c r="B46">
        <v>6.6494087200660898E-2</v>
      </c>
      <c r="C46">
        <v>6.5761184723247698E-2</v>
      </c>
      <c r="D46">
        <v>9.8453144410924898E-3</v>
      </c>
      <c r="E46">
        <v>0.13365849064185101</v>
      </c>
      <c r="F46">
        <v>-0.16027756427794099</v>
      </c>
    </row>
    <row r="47" spans="2:16">
      <c r="B47" s="58">
        <f>SQRT(B44*B44+B45*B45+B46*B46)</f>
        <v>0.12811849687145721</v>
      </c>
    </row>
    <row r="49" spans="2:18">
      <c r="B49">
        <v>1.04381903259955E-2</v>
      </c>
      <c r="C49">
        <v>1.04320471770671E-2</v>
      </c>
      <c r="D49">
        <v>-3.5806281174408398E-4</v>
      </c>
      <c r="E49">
        <v>2.2137896858796802E-2</v>
      </c>
      <c r="F49">
        <v>-2.5897416294394501E-2</v>
      </c>
      <c r="H49" s="65">
        <f>(B53-B49)/B49</f>
        <v>-0.15064447542034096</v>
      </c>
      <c r="J49">
        <v>0.106724468830658</v>
      </c>
      <c r="K49">
        <v>0.105603094774641</v>
      </c>
      <c r="L49">
        <v>-1.5430444621086E-2</v>
      </c>
      <c r="M49">
        <v>0.249232001754493</v>
      </c>
      <c r="N49">
        <v>-0.27887376060431202</v>
      </c>
      <c r="P49" s="65">
        <f>(J53-J49)/J49</f>
        <v>-0.14599398636238725</v>
      </c>
    </row>
    <row r="50" spans="2:18">
      <c r="B50">
        <v>9.9053031557644194E-3</v>
      </c>
      <c r="C50">
        <v>9.8704171620758695E-3</v>
      </c>
      <c r="D50">
        <v>-8.3059957512322E-4</v>
      </c>
      <c r="E50">
        <v>2.2302639562890799E-2</v>
      </c>
      <c r="F50">
        <v>-2.6632351702785599E-2</v>
      </c>
      <c r="H50" s="58">
        <f>(B54-B50)/B50</f>
        <v>-0.15591346334568451</v>
      </c>
      <c r="J50">
        <v>9.1513930798893098E-2</v>
      </c>
      <c r="K50">
        <v>9.1504702492423901E-2</v>
      </c>
      <c r="L50">
        <v>-1.29959687503409E-3</v>
      </c>
      <c r="M50">
        <v>0.20805345529980601</v>
      </c>
      <c r="N50">
        <v>-0.17844794741987399</v>
      </c>
      <c r="P50" s="58">
        <f>(J54-J50)/J50</f>
        <v>-0.13154287390342873</v>
      </c>
    </row>
    <row r="51" spans="2:18">
      <c r="B51">
        <v>9.02370924161967E-3</v>
      </c>
      <c r="C51">
        <v>8.9946710942148296E-3</v>
      </c>
      <c r="D51">
        <v>7.2333974326628395E-4</v>
      </c>
      <c r="E51">
        <v>3.1785139929530602E-2</v>
      </c>
      <c r="F51">
        <v>-1.8196605251271099E-2</v>
      </c>
      <c r="H51" s="58">
        <f>(B55-B51)/B51</f>
        <v>-0.10293600162173634</v>
      </c>
      <c r="J51">
        <v>0.10187353699847</v>
      </c>
      <c r="K51">
        <v>0.10087475643502</v>
      </c>
      <c r="L51">
        <v>1.42302865309871E-2</v>
      </c>
      <c r="M51">
        <v>0.31353390242115903</v>
      </c>
      <c r="N51">
        <v>-0.20351757658403699</v>
      </c>
      <c r="P51" s="58">
        <f>(J55-J51)/J51</f>
        <v>-0.10752747377433275</v>
      </c>
    </row>
    <row r="52" spans="2:18">
      <c r="B52" s="58">
        <f>SQRT(B49*B49+B50*B50+B51*B51)</f>
        <v>1.6985234068643117E-2</v>
      </c>
      <c r="H52" s="58">
        <f>(B56-B52)/B52</f>
        <v>-0.13867154497088269</v>
      </c>
      <c r="J52" s="58">
        <f>SQRT(J49*J49+J50*J50+J51*J51)</f>
        <v>0.17361776786386041</v>
      </c>
      <c r="P52" s="58">
        <f>(J56-J52)/J52</f>
        <v>-0.12858032555287757</v>
      </c>
    </row>
    <row r="53" spans="2:18">
      <c r="B53">
        <v>8.86573461999823E-3</v>
      </c>
      <c r="C53">
        <v>8.8542911785436107E-3</v>
      </c>
      <c r="D53">
        <v>-4.5030886933298598E-4</v>
      </c>
      <c r="E53">
        <v>1.78616592535982E-2</v>
      </c>
      <c r="F53">
        <v>-1.8154068798551901E-2</v>
      </c>
      <c r="J53">
        <v>9.1143338183661896E-2</v>
      </c>
      <c r="K53">
        <v>8.9743668526062706E-2</v>
      </c>
      <c r="L53">
        <v>-1.5911695533334599E-2</v>
      </c>
      <c r="M53">
        <v>0.20358026027041401</v>
      </c>
      <c r="N53">
        <v>-0.211392680832302</v>
      </c>
    </row>
    <row r="54" spans="2:18">
      <c r="B54">
        <v>8.3609330352602505E-3</v>
      </c>
      <c r="C54">
        <v>8.31919152228674E-3</v>
      </c>
      <c r="D54">
        <v>-8.3441814195204199E-4</v>
      </c>
      <c r="E54">
        <v>1.8578685496786901E-2</v>
      </c>
      <c r="F54">
        <v>-2.54192506895024E-2</v>
      </c>
      <c r="J54">
        <v>7.94759253394072E-2</v>
      </c>
      <c r="K54">
        <v>7.9458588391173798E-2</v>
      </c>
      <c r="L54">
        <v>-1.6599516369601101E-3</v>
      </c>
      <c r="M54">
        <v>0.19464959643920399</v>
      </c>
      <c r="N54">
        <v>-0.16752776681890699</v>
      </c>
      <c r="P54">
        <v>120</v>
      </c>
    </row>
    <row r="55" spans="2:18">
      <c r="B55">
        <v>8.0948446924902304E-3</v>
      </c>
      <c r="C55">
        <v>8.0600930875573493E-3</v>
      </c>
      <c r="D55">
        <v>7.4927299127057804E-4</v>
      </c>
      <c r="E55">
        <v>2.6814404062275601E-2</v>
      </c>
      <c r="F55">
        <v>-1.52596470847896E-2</v>
      </c>
      <c r="J55">
        <v>9.0919332920568502E-2</v>
      </c>
      <c r="K55">
        <v>8.9838652401302801E-2</v>
      </c>
      <c r="L55">
        <v>1.39764671301108E-2</v>
      </c>
      <c r="M55">
        <v>0.30121861578804998</v>
      </c>
      <c r="N55">
        <v>-0.19280954951024701</v>
      </c>
    </row>
    <row r="56" spans="2:18">
      <c r="B56" s="58">
        <f>SQRT(B53*B53+B54*B54+B55*B55)</f>
        <v>1.4629865418652304E-2</v>
      </c>
      <c r="J56" s="58">
        <f>SQRT(J53*J53+J54*J54+J55*J55)</f>
        <v>0.15129393875016131</v>
      </c>
    </row>
    <row r="58" spans="2:18">
      <c r="B58">
        <v>1.05040619014313E-2</v>
      </c>
      <c r="C58">
        <v>1.05023045959777E-2</v>
      </c>
      <c r="D58">
        <v>-1.9213173190894801E-4</v>
      </c>
      <c r="E58">
        <v>2.2137907307515001E-2</v>
      </c>
      <c r="F58">
        <v>-2.5897375492378701E-2</v>
      </c>
      <c r="I58" t="s">
        <v>69</v>
      </c>
      <c r="J58">
        <v>215705.60000000001</v>
      </c>
      <c r="R58" s="65"/>
    </row>
    <row r="59" spans="2:18">
      <c r="B59">
        <v>1.01322552913003E-2</v>
      </c>
      <c r="C59">
        <v>1.01127641944071E-2</v>
      </c>
      <c r="D59">
        <v>-6.2817006964654705E-4</v>
      </c>
      <c r="E59">
        <v>2.2302612414598699E-2</v>
      </c>
      <c r="F59">
        <v>-2.6632403599666499E-2</v>
      </c>
      <c r="R59" s="58"/>
    </row>
    <row r="60" spans="2:18">
      <c r="B60">
        <v>9.1999338196465802E-3</v>
      </c>
      <c r="C60">
        <v>9.1911974116796209E-3</v>
      </c>
      <c r="D60">
        <v>4.00839650497296E-4</v>
      </c>
      <c r="E60">
        <v>3.1785183606079098E-2</v>
      </c>
      <c r="F60">
        <v>-1.8196601522526099E-2</v>
      </c>
      <c r="J60">
        <v>0.106947825949663</v>
      </c>
      <c r="K60">
        <v>0.10693656690638299</v>
      </c>
      <c r="L60">
        <v>1.5518162378115501E-3</v>
      </c>
      <c r="M60">
        <v>0.28239592054319401</v>
      </c>
      <c r="N60">
        <v>-0.25465623892509998</v>
      </c>
      <c r="P60" s="65">
        <f>(J64-J60)/J60</f>
        <v>-0.17167867137465964</v>
      </c>
      <c r="R60" s="58"/>
    </row>
    <row r="61" spans="2:18">
      <c r="B61" s="58">
        <f>SQRT(B58*B58+B59*B59+B60*B60)</f>
        <v>1.7252150474739675E-2</v>
      </c>
      <c r="H61" s="58">
        <f>(B65-B61)/B61</f>
        <v>-0.13625794326250804</v>
      </c>
      <c r="J61">
        <v>8.4612608988782104E-2</v>
      </c>
      <c r="K61">
        <v>8.4605399142468798E-2</v>
      </c>
      <c r="L61" s="58">
        <v>1.1045523220140001E-3</v>
      </c>
      <c r="M61">
        <v>0.203369800771392</v>
      </c>
      <c r="N61">
        <v>-0.207397984148121</v>
      </c>
      <c r="P61" s="58">
        <f>(J65-J61)/J61</f>
        <v>-8.0598205449331314E-2</v>
      </c>
      <c r="R61" s="58"/>
    </row>
    <row r="62" spans="2:18">
      <c r="B62">
        <v>9.0846446334198108E-3</v>
      </c>
      <c r="C62">
        <v>9.0834999232363503E-3</v>
      </c>
      <c r="D62">
        <v>-1.4421255177174701E-4</v>
      </c>
      <c r="E62">
        <v>1.7861667087221301E-2</v>
      </c>
      <c r="F62">
        <v>-1.8154060892209799E-2</v>
      </c>
      <c r="J62">
        <v>0.102652552196208</v>
      </c>
      <c r="K62">
        <v>0.100788564626559</v>
      </c>
      <c r="L62">
        <v>1.9473359055723099E-2</v>
      </c>
      <c r="M62">
        <v>0.26857801007721299</v>
      </c>
      <c r="N62">
        <v>-0.268628470786064</v>
      </c>
      <c r="P62" s="58">
        <f>(J66-J62)/J62</f>
        <v>-0.14454938997970807</v>
      </c>
    </row>
    <row r="63" spans="2:18">
      <c r="B63">
        <v>8.5270846353099408E-3</v>
      </c>
      <c r="C63">
        <v>8.5021744441255206E-3</v>
      </c>
      <c r="D63">
        <v>-6.5130799119753903E-4</v>
      </c>
      <c r="E63">
        <v>1.85786664468096E-2</v>
      </c>
      <c r="F63">
        <v>-2.5419280911801598E-2</v>
      </c>
      <c r="J63" s="58">
        <f>SQRT(J60*J60+J61*J61+J62*J62)</f>
        <v>0.17068883252176503</v>
      </c>
      <c r="P63" s="58">
        <f>(J67-J63)/J63</f>
        <v>-0.13874853764740733</v>
      </c>
    </row>
    <row r="64" spans="2:18">
      <c r="B64">
        <v>8.1737395314548395E-3</v>
      </c>
      <c r="C64">
        <v>8.1644348251125598E-3</v>
      </c>
      <c r="D64">
        <v>3.8989987760535002E-4</v>
      </c>
      <c r="E64">
        <v>2.68143883850743E-2</v>
      </c>
      <c r="F64">
        <v>-1.52596465147462E-2</v>
      </c>
      <c r="J64">
        <v>8.8587165284216507E-2</v>
      </c>
      <c r="K64">
        <v>8.8556332962719697E-2</v>
      </c>
      <c r="L64">
        <v>2.3370377166423398E-3</v>
      </c>
      <c r="M64">
        <v>0.16381074006877</v>
      </c>
      <c r="N64">
        <v>-0.216500771221637</v>
      </c>
    </row>
    <row r="65" spans="2:16">
      <c r="B65" s="58">
        <f>SQRT(B62*B62+B63*B63+B64*B64)</f>
        <v>1.4901407934196345E-2</v>
      </c>
      <c r="J65">
        <v>7.7792984545900307E-2</v>
      </c>
      <c r="K65">
        <v>7.7792491705439004E-2</v>
      </c>
      <c r="L65" s="58">
        <v>2.7690940376883801E-4</v>
      </c>
      <c r="M65">
        <v>0.19069821714774601</v>
      </c>
      <c r="N65">
        <v>-0.166782735171807</v>
      </c>
    </row>
    <row r="66" spans="2:16">
      <c r="J66">
        <v>8.7814188396385995E-2</v>
      </c>
      <c r="K66">
        <v>8.5453208631609795E-2</v>
      </c>
      <c r="L66">
        <v>2.02257464208009E-2</v>
      </c>
      <c r="M66">
        <v>0.229941176139496</v>
      </c>
      <c r="N66">
        <v>-0.223938816875215</v>
      </c>
    </row>
    <row r="67" spans="2:16">
      <c r="B67">
        <v>0.10529153184868</v>
      </c>
      <c r="C67">
        <v>0.10496406763112701</v>
      </c>
      <c r="D67">
        <v>-8.2976614398190505E-3</v>
      </c>
      <c r="E67">
        <v>0.24138103267154901</v>
      </c>
      <c r="F67">
        <v>-0.24547563843296899</v>
      </c>
      <c r="H67" s="65">
        <f>(B71-B67)/B67</f>
        <v>-0.11578581455229943</v>
      </c>
      <c r="J67" s="58">
        <f>SQRT(J64*J64+J65*J65+J66*J66)</f>
        <v>0.14700600661662691</v>
      </c>
    </row>
    <row r="68" spans="2:16">
      <c r="B68">
        <v>9.8120338515137101E-2</v>
      </c>
      <c r="C68">
        <v>9.8120254945944299E-2</v>
      </c>
      <c r="D68">
        <v>1.2806118842451799E-4</v>
      </c>
      <c r="E68">
        <v>0.204315236068561</v>
      </c>
      <c r="F68">
        <v>-0.239106606584915</v>
      </c>
      <c r="H68" s="58">
        <f>(B72-B68)/B68</f>
        <v>-7.1416755567006718E-2</v>
      </c>
    </row>
    <row r="69" spans="2:16">
      <c r="B69">
        <v>9.2529996400336906E-2</v>
      </c>
      <c r="C69">
        <v>9.2183764997037607E-2</v>
      </c>
      <c r="D69">
        <v>-7.9971060276395993E-3</v>
      </c>
      <c r="E69">
        <v>0.256937974925042</v>
      </c>
      <c r="F69">
        <v>-0.26532206549730702</v>
      </c>
      <c r="H69" s="58">
        <f>(B73-B69)/B69</f>
        <v>-0.11360735822678282</v>
      </c>
      <c r="J69">
        <v>9.1466250552800707E-2</v>
      </c>
      <c r="K69">
        <v>9.1415077977020906E-2</v>
      </c>
      <c r="L69">
        <v>-3.0591679657897999E-3</v>
      </c>
      <c r="M69">
        <v>0.193254453847545</v>
      </c>
      <c r="N69">
        <v>-0.22223503820733101</v>
      </c>
      <c r="P69" s="65">
        <f>(J73-J69)/J69</f>
        <v>-0.14711890841427167</v>
      </c>
    </row>
    <row r="70" spans="2:16">
      <c r="B70" s="58">
        <f>SQRT(B67*B67+B68*B68+B69*B69)</f>
        <v>0.17110145453272177</v>
      </c>
      <c r="H70" s="58">
        <f>(B74-B70)/B70</f>
        <v>-0.10032580387445961</v>
      </c>
      <c r="J70">
        <v>8.6759403272177807E-2</v>
      </c>
      <c r="K70">
        <v>8.6447188504747696E-2</v>
      </c>
      <c r="L70">
        <v>-7.3537511359165701E-3</v>
      </c>
      <c r="M70">
        <v>0.19094269305651099</v>
      </c>
      <c r="N70">
        <v>-0.226781251482362</v>
      </c>
      <c r="P70" s="58">
        <f>(J74-J70)/J70</f>
        <v>-0.15360546350492993</v>
      </c>
    </row>
    <row r="71" spans="2:16">
      <c r="B71">
        <v>9.3100266068121204E-2</v>
      </c>
      <c r="C71">
        <v>9.2730947434081099E-2</v>
      </c>
      <c r="D71">
        <v>-8.2843786690760899E-3</v>
      </c>
      <c r="E71">
        <v>0.233092716437827</v>
      </c>
      <c r="F71">
        <v>-0.19608490054645</v>
      </c>
      <c r="J71">
        <v>7.8659201176245905E-2</v>
      </c>
      <c r="K71">
        <v>7.8420684773712904E-2</v>
      </c>
      <c r="L71">
        <v>6.1209582017107099E-3</v>
      </c>
      <c r="M71">
        <v>0.26729978546538402</v>
      </c>
      <c r="N71">
        <v>-0.16036052074292001</v>
      </c>
      <c r="P71" s="58">
        <f>(J75-J71)/J71</f>
        <v>-0.10208034987674565</v>
      </c>
    </row>
    <row r="72" spans="2:16">
      <c r="B72">
        <v>9.11129022832496E-2</v>
      </c>
      <c r="C72">
        <v>9.11121599379702E-2</v>
      </c>
      <c r="D72">
        <v>-3.67796023267583E-4</v>
      </c>
      <c r="E72">
        <v>0.209818546725863</v>
      </c>
      <c r="F72">
        <v>-0.23046013816236899</v>
      </c>
      <c r="J72" s="58">
        <f>SQRT(J69*J69+J70*J70+J71*J71)</f>
        <v>0.14859521855031951</v>
      </c>
      <c r="P72" s="58">
        <f>(J76-J72)/J72</f>
        <v>-0.13643501703355107</v>
      </c>
    </row>
    <row r="73" spans="2:16">
      <c r="B73">
        <v>8.2017907952560906E-2</v>
      </c>
      <c r="C73">
        <v>8.1627197553171896E-2</v>
      </c>
      <c r="D73">
        <v>-7.9961143394902002E-3</v>
      </c>
      <c r="E73">
        <v>0.213177662548823</v>
      </c>
      <c r="F73">
        <v>-0.237611754902155</v>
      </c>
      <c r="J73">
        <v>7.8009835614726394E-2</v>
      </c>
      <c r="K73">
        <v>7.7912790277811395E-2</v>
      </c>
      <c r="L73">
        <v>-3.8899310742508799E-3</v>
      </c>
      <c r="M73">
        <v>0.156954222166311</v>
      </c>
      <c r="N73">
        <v>-0.155109787942007</v>
      </c>
    </row>
    <row r="74" spans="2:16">
      <c r="B74" s="58">
        <f>SQRT(B71*B71+B72*B72+B73*B73)</f>
        <v>0.15393556356263716</v>
      </c>
      <c r="J74">
        <v>7.3432684919143801E-2</v>
      </c>
      <c r="K74">
        <v>7.3054053544259104E-2</v>
      </c>
      <c r="L74">
        <v>-7.4474475618679804E-3</v>
      </c>
      <c r="M74">
        <v>0.16013588039870899</v>
      </c>
      <c r="N74">
        <v>-0.220192786294582</v>
      </c>
    </row>
    <row r="75" spans="2:16">
      <c r="J75">
        <v>7.06296423991494E-2</v>
      </c>
      <c r="K75">
        <v>7.0342926989029206E-2</v>
      </c>
      <c r="L75">
        <v>6.3575945174118003E-3</v>
      </c>
      <c r="M75">
        <v>0.22970506850845299</v>
      </c>
      <c r="N75">
        <v>-0.13426327855041401</v>
      </c>
    </row>
    <row r="76" spans="2:16">
      <c r="H76" s="65"/>
      <c r="J76" s="58">
        <f>SQRT(J73*J73+J74*J74+J75*J75)</f>
        <v>0.12832162737630243</v>
      </c>
    </row>
    <row r="77" spans="2:16" ht="14.5" thickBot="1">
      <c r="H77" s="58"/>
    </row>
    <row r="78" spans="2:16">
      <c r="H78" s="58"/>
      <c r="J78" s="2">
        <v>8.1753532646496402E-2</v>
      </c>
      <c r="K78" s="3">
        <v>8.1707266340745099E-2</v>
      </c>
      <c r="L78" s="3">
        <v>-2.7500413277441699E-3</v>
      </c>
      <c r="M78" s="3">
        <v>0.17287104890619401</v>
      </c>
      <c r="N78" s="3">
        <v>-0.19950881407538101</v>
      </c>
      <c r="O78" s="3"/>
      <c r="P78" s="67">
        <f>(J82-J78)/J78</f>
        <v>-0.14785191559086983</v>
      </c>
    </row>
    <row r="79" spans="2:16">
      <c r="B79" s="58"/>
      <c r="H79" s="58"/>
      <c r="J79" s="5">
        <v>7.75537121139417E-2</v>
      </c>
      <c r="K79" s="6">
        <v>7.7275892204875005E-2</v>
      </c>
      <c r="L79" s="6">
        <v>-6.5585628450668398E-3</v>
      </c>
      <c r="M79" s="6">
        <v>0.17148262391317701</v>
      </c>
      <c r="N79" s="6">
        <v>-0.203888316183993</v>
      </c>
      <c r="O79" s="6"/>
      <c r="P79" s="59">
        <f>(J83-J79)/J79</f>
        <v>-0.15414324230994711</v>
      </c>
    </row>
    <row r="80" spans="2:16">
      <c r="J80" s="5">
        <v>7.0379047081610899E-2</v>
      </c>
      <c r="K80" s="6">
        <v>7.0163057071279594E-2</v>
      </c>
      <c r="L80" s="6">
        <v>5.5095998518919203E-3</v>
      </c>
      <c r="M80" s="6">
        <v>0.240916123571736</v>
      </c>
      <c r="N80" s="6">
        <v>-0.14317526427232999</v>
      </c>
      <c r="O80" s="6"/>
      <c r="P80" s="59">
        <f>(J84-J80)/J80</f>
        <v>-0.10223814033782459</v>
      </c>
    </row>
    <row r="81" spans="2:16">
      <c r="J81" s="64">
        <f>SQRT(J78*J78+J79*J79+J80*J80)</f>
        <v>0.13285867917057398</v>
      </c>
      <c r="K81" s="6"/>
      <c r="L81" s="6"/>
      <c r="M81" s="6"/>
      <c r="N81" s="6"/>
      <c r="O81" s="6"/>
      <c r="P81" s="59">
        <f>(J85-J81)/J81</f>
        <v>-0.13691553204948056</v>
      </c>
    </row>
    <row r="82" spans="2:16">
      <c r="J82" s="5">
        <v>6.9666116238391196E-2</v>
      </c>
      <c r="K82" s="6">
        <v>6.9578708269300807E-2</v>
      </c>
      <c r="L82" s="6">
        <v>-3.48871141204994E-3</v>
      </c>
      <c r="M82" s="6">
        <v>0.14014834227435999</v>
      </c>
      <c r="N82" s="6">
        <v>-0.139384372553682</v>
      </c>
      <c r="O82" s="6"/>
      <c r="P82" s="7"/>
    </row>
    <row r="83" spans="2:16">
      <c r="B83" s="58"/>
      <c r="J83" s="5">
        <v>6.5599331475526504E-2</v>
      </c>
      <c r="K83" s="6">
        <v>6.5263306539782906E-2</v>
      </c>
      <c r="L83" s="6">
        <v>-6.6312223255093304E-3</v>
      </c>
      <c r="M83" s="6">
        <v>0.14362866895534099</v>
      </c>
      <c r="N83" s="6">
        <v>-0.19729988917623201</v>
      </c>
      <c r="O83" s="6"/>
      <c r="P83" s="7">
        <v>1</v>
      </c>
    </row>
    <row r="84" spans="2:16">
      <c r="J84" s="5">
        <v>6.3183624189238799E-2</v>
      </c>
      <c r="K84" s="6">
        <v>6.2924224987606803E-2</v>
      </c>
      <c r="L84" s="6">
        <v>5.7194646074608998E-3</v>
      </c>
      <c r="M84" s="6">
        <v>0.206272274896034</v>
      </c>
      <c r="N84" s="6">
        <v>-0.11997621366684</v>
      </c>
      <c r="O84" s="6"/>
      <c r="P84" s="7">
        <v>102</v>
      </c>
    </row>
    <row r="85" spans="2:16" ht="14.5" thickBot="1">
      <c r="J85" s="63">
        <f>SQRT(J82*J82+J83*J83+J84*J84)</f>
        <v>0.1146682624245436</v>
      </c>
      <c r="K85" s="10"/>
      <c r="L85" s="10"/>
      <c r="M85" s="10"/>
      <c r="N85" s="10"/>
      <c r="O85" s="10"/>
      <c r="P85" s="11"/>
    </row>
    <row r="87" spans="2:16">
      <c r="B87">
        <v>6.2100940532050897E-2</v>
      </c>
      <c r="C87">
        <v>6.0511894146701002E-2</v>
      </c>
      <c r="D87">
        <v>1.3958419743788201E-2</v>
      </c>
      <c r="E87">
        <v>0.151855648055266</v>
      </c>
      <c r="F87">
        <v>-0.176027306308707</v>
      </c>
      <c r="H87" s="65">
        <f>(B91-B87)/B87</f>
        <v>-6.8935389483627152E-2</v>
      </c>
      <c r="J87">
        <v>6.2210861516004502E-2</v>
      </c>
      <c r="K87">
        <v>6.21720150433447E-2</v>
      </c>
      <c r="L87">
        <v>-2.1981437654535799E-3</v>
      </c>
      <c r="M87">
        <v>0.131029384409797</v>
      </c>
      <c r="N87">
        <v>-0.15213786502677501</v>
      </c>
      <c r="P87" s="65">
        <f>(J91-J87)/J87</f>
        <v>-0.17222694643824685</v>
      </c>
    </row>
    <row r="88" spans="2:16">
      <c r="B88">
        <v>6.3254290185262102E-2</v>
      </c>
      <c r="C88">
        <v>6.2907024175318904E-2</v>
      </c>
      <c r="D88">
        <v>6.6190283461540298E-3</v>
      </c>
      <c r="E88">
        <v>0.17068804110392699</v>
      </c>
      <c r="F88">
        <v>-0.155085460476205</v>
      </c>
      <c r="H88" s="58">
        <f>(B92-B88)/B88</f>
        <v>-0.14028723878256463</v>
      </c>
      <c r="J88">
        <v>5.8797028225289198E-2</v>
      </c>
      <c r="K88">
        <v>5.8627488529656997E-2</v>
      </c>
      <c r="L88">
        <v>-4.46185127838164E-3</v>
      </c>
      <c r="M88">
        <v>0.130856430120421</v>
      </c>
      <c r="N88">
        <v>-0.15587334736410199</v>
      </c>
      <c r="P88" s="58">
        <f>(J92-J88)/J88</f>
        <v>-0.18886430923867967</v>
      </c>
    </row>
    <row r="89" spans="2:16">
      <c r="B89">
        <v>5.3290709129099903E-2</v>
      </c>
      <c r="C89">
        <v>5.3251438948516097E-2</v>
      </c>
      <c r="D89">
        <v>-2.04546556920166E-3</v>
      </c>
      <c r="E89">
        <v>0.16791803701478</v>
      </c>
      <c r="F89">
        <v>-0.13767851639033199</v>
      </c>
      <c r="H89" s="58">
        <f>(B93-B89)/B89</f>
        <v>-0.12245685949176127</v>
      </c>
      <c r="J89">
        <v>5.3642672435850303E-2</v>
      </c>
      <c r="K89">
        <v>5.3482018623404001E-2</v>
      </c>
      <c r="L89">
        <v>4.14849250039067E-3</v>
      </c>
      <c r="M89">
        <v>0.184975321806816</v>
      </c>
      <c r="N89">
        <v>-0.108173735352983</v>
      </c>
      <c r="P89" s="58">
        <f>(J93-J89)/J89</f>
        <v>-0.12720481954412613</v>
      </c>
    </row>
    <row r="90" spans="2:16">
      <c r="B90" s="58">
        <f>SQRT(B87*B87+B88*B88+B89*B89)</f>
        <v>0.10342887276427699</v>
      </c>
      <c r="H90" s="58">
        <f>(B94-B90)/B90</f>
        <v>-0.10927385200015527</v>
      </c>
      <c r="J90" s="58">
        <f>SQRT(J87*J87+J88*J88+J89*J89)</f>
        <v>0.10101889983933145</v>
      </c>
      <c r="P90" s="58">
        <f>(J94-J90)/J90</f>
        <v>-0.1647993725194456</v>
      </c>
    </row>
    <row r="91" spans="2:16">
      <c r="B91">
        <v>5.78199880091744E-2</v>
      </c>
      <c r="C91">
        <v>5.6080162777722598E-2</v>
      </c>
      <c r="D91">
        <v>1.40771572487207E-2</v>
      </c>
      <c r="E91">
        <v>0.150571765271447</v>
      </c>
      <c r="F91">
        <v>-0.13842937076567599</v>
      </c>
      <c r="J91">
        <v>5.1496474801810403E-2</v>
      </c>
      <c r="K91">
        <v>5.14141265040211E-2</v>
      </c>
      <c r="L91">
        <v>-2.9111016543576602E-3</v>
      </c>
      <c r="M91">
        <v>0.10279109893275799</v>
      </c>
      <c r="N91">
        <v>-0.113047668655661</v>
      </c>
    </row>
    <row r="92" spans="2:16">
      <c r="B92">
        <v>5.4380520474020602E-2</v>
      </c>
      <c r="C92">
        <v>5.3995020731488097E-2</v>
      </c>
      <c r="D92">
        <v>6.4636478270047497E-3</v>
      </c>
      <c r="E92">
        <v>0.17422279232257201</v>
      </c>
      <c r="F92">
        <v>-0.128721201089389</v>
      </c>
      <c r="J92">
        <v>4.7692368104232802E-2</v>
      </c>
      <c r="K92">
        <v>4.7494560819339303E-2</v>
      </c>
      <c r="L92">
        <v>-4.3392013052778004E-3</v>
      </c>
      <c r="M92">
        <v>9.8424927577727597E-2</v>
      </c>
      <c r="N92">
        <v>-0.17067367418628801</v>
      </c>
      <c r="P92" t="s">
        <v>71</v>
      </c>
    </row>
    <row r="93" spans="2:16">
      <c r="B93">
        <v>4.6764896249061397E-2</v>
      </c>
      <c r="C93">
        <v>4.6716751845623898E-2</v>
      </c>
      <c r="D93">
        <v>-2.1214660449486201E-3</v>
      </c>
      <c r="E93">
        <v>0.14138714182509199</v>
      </c>
      <c r="F93">
        <v>-0.10578376246212901</v>
      </c>
      <c r="J93">
        <v>4.6819065968783297E-2</v>
      </c>
      <c r="K93">
        <v>4.6625280926574302E-2</v>
      </c>
      <c r="L93">
        <v>4.2553632873471702E-3</v>
      </c>
      <c r="M93">
        <v>0.13676936217361699</v>
      </c>
      <c r="N93">
        <v>-0.110215693285063</v>
      </c>
    </row>
    <row r="94" spans="2:16">
      <c r="B94" s="58">
        <f>SQRT(B91*B91+B92*B92+B93*B93)</f>
        <v>9.21268014292905E-2</v>
      </c>
      <c r="J94" s="58">
        <f>SQRT(J91*J91+J92*J92+J93*J93)</f>
        <v>8.4371048533204901E-2</v>
      </c>
    </row>
    <row r="97" spans="3:16">
      <c r="J97">
        <v>6.1886723224563102E-2</v>
      </c>
      <c r="K97">
        <v>6.1851034316835099E-2</v>
      </c>
      <c r="L97">
        <v>-2.1014436493431402E-3</v>
      </c>
      <c r="M97">
        <v>0.131029384409797</v>
      </c>
      <c r="N97">
        <v>-0.15213786502677501</v>
      </c>
      <c r="P97" s="65">
        <f>(J101-J97)/J97</f>
        <v>-0.14912295367802705</v>
      </c>
    </row>
    <row r="98" spans="3:16">
      <c r="J98">
        <v>5.8716047924260502E-2</v>
      </c>
      <c r="K98">
        <v>5.8507297839655498E-2</v>
      </c>
      <c r="L98">
        <v>-4.9467548297744404E-3</v>
      </c>
      <c r="M98">
        <v>0.130856430120421</v>
      </c>
      <c r="N98">
        <v>-0.15587334736410199</v>
      </c>
      <c r="P98" s="58">
        <f>(J102-J98)/J98</f>
        <v>-0.1551683058775187</v>
      </c>
    </row>
    <row r="99" spans="3:16">
      <c r="J99">
        <v>5.33715865609872E-2</v>
      </c>
      <c r="K99">
        <v>5.3204420192861902E-2</v>
      </c>
      <c r="L99">
        <v>4.2208913724868999E-3</v>
      </c>
      <c r="M99">
        <v>0.184975321806816</v>
      </c>
      <c r="N99">
        <v>-0.108173735352983</v>
      </c>
      <c r="P99" s="58">
        <f>(J103-J99)/J99</f>
        <v>-0.10251356376111447</v>
      </c>
    </row>
    <row r="100" spans="3:16">
      <c r="J100" s="58">
        <f>SQRT(J97*J97+J98*J98+J99*J99)</f>
        <v>0.10062836104873557</v>
      </c>
      <c r="P100" s="58">
        <f>(J104-J100)/J100</f>
        <v>-0.13777886973668471</v>
      </c>
    </row>
    <row r="101" spans="3:16">
      <c r="J101">
        <v>5.2657992263861697E-2</v>
      </c>
      <c r="K101">
        <v>5.2590988683505903E-2</v>
      </c>
      <c r="L101">
        <v>-2.65557122899581E-3</v>
      </c>
      <c r="M101">
        <v>0.10585360579431501</v>
      </c>
      <c r="N101">
        <v>-0.106470701104816</v>
      </c>
    </row>
    <row r="102" spans="3:16">
      <c r="J102">
        <v>4.9605178240029801E-2</v>
      </c>
      <c r="K102">
        <v>4.9353872337261101E-2</v>
      </c>
      <c r="L102">
        <v>-4.9868821464371799E-3</v>
      </c>
      <c r="M102">
        <v>0.109347613231169</v>
      </c>
      <c r="N102">
        <v>-0.14998103377974001</v>
      </c>
      <c r="P102">
        <v>102</v>
      </c>
    </row>
    <row r="103" spans="3:16">
      <c r="J103">
        <v>4.7900275019035599E-2</v>
      </c>
      <c r="K103">
        <v>4.7699845695275599E-2</v>
      </c>
      <c r="L103">
        <v>4.3773356675200596E-3</v>
      </c>
      <c r="M103">
        <v>0.15738074096580901</v>
      </c>
      <c r="N103">
        <v>-9.0825748016330698E-2</v>
      </c>
    </row>
    <row r="104" spans="3:16">
      <c r="J104" s="58">
        <f>SQRT(J101*J101+J102*J102+J103*J103)</f>
        <v>8.6763899199985756E-2</v>
      </c>
    </row>
    <row r="106" spans="3:16">
      <c r="C106">
        <v>1.0492924089713199E-2</v>
      </c>
      <c r="D106">
        <v>1.0486239877431001E-2</v>
      </c>
      <c r="E106">
        <v>-3.7447187539201601E-4</v>
      </c>
      <c r="F106">
        <v>2.2136682283336501E-2</v>
      </c>
      <c r="G106">
        <v>-2.5899015410100298E-2</v>
      </c>
      <c r="I106" s="65">
        <f>(C110-C106)/C106</f>
        <v>-0.17722445656656485</v>
      </c>
      <c r="J106">
        <v>6.1886723224563102E-2</v>
      </c>
      <c r="K106">
        <v>6.1851034316835099E-2</v>
      </c>
      <c r="L106">
        <v>-2.1014436493431402E-3</v>
      </c>
      <c r="M106">
        <v>0.131029384409797</v>
      </c>
      <c r="N106">
        <v>-0.15213786502677501</v>
      </c>
      <c r="P106" s="65">
        <f>(J110-J106)/J106</f>
        <v>-0.14912295367802705</v>
      </c>
    </row>
    <row r="107" spans="3:16">
      <c r="C107">
        <v>9.9197078637027897E-3</v>
      </c>
      <c r="D107">
        <v>9.8913422683776092E-3</v>
      </c>
      <c r="E107">
        <v>-7.4963473172835803E-4</v>
      </c>
      <c r="F107">
        <v>2.2301946239864701E-2</v>
      </c>
      <c r="G107">
        <v>-2.6631374771041001E-2</v>
      </c>
      <c r="I107" s="58">
        <f>(C111-C107)/C107</f>
        <v>-0.19464480296486186</v>
      </c>
      <c r="J107">
        <v>5.8716047924260502E-2</v>
      </c>
      <c r="K107">
        <v>5.8507297839655498E-2</v>
      </c>
      <c r="L107">
        <v>-4.9467548297744404E-3</v>
      </c>
      <c r="M107">
        <v>0.130856430120421</v>
      </c>
      <c r="N107">
        <v>-0.15587334736410199</v>
      </c>
      <c r="P107" s="58">
        <f>(J111-J107)/J107</f>
        <v>-0.1551683058775187</v>
      </c>
    </row>
    <row r="108" spans="3:16">
      <c r="C108">
        <v>9.0695990431284394E-3</v>
      </c>
      <c r="D108">
        <v>9.0416569816814292E-3</v>
      </c>
      <c r="E108">
        <v>7.1138303938723696E-4</v>
      </c>
      <c r="F108">
        <v>3.1784653257660798E-2</v>
      </c>
      <c r="G108">
        <v>-1.8196821241605099E-2</v>
      </c>
      <c r="I108" s="58">
        <f>(C112-C108)/C108</f>
        <v>-0.12478245233608634</v>
      </c>
      <c r="J108">
        <v>5.33715865609872E-2</v>
      </c>
      <c r="K108">
        <v>5.3204420192861902E-2</v>
      </c>
      <c r="L108">
        <v>4.2208913724868999E-3</v>
      </c>
      <c r="M108">
        <v>0.184975321806816</v>
      </c>
      <c r="N108">
        <v>-0.108173735352983</v>
      </c>
      <c r="P108" s="58">
        <f>(J112-J108)/J108</f>
        <v>-0.10251356376111447</v>
      </c>
    </row>
    <row r="109" spans="3:16">
      <c r="C109" s="58">
        <f>SQRT(C106*C106+C107*C107+C108*C108)</f>
        <v>1.7051676951455739E-2</v>
      </c>
      <c r="I109" s="58">
        <f>(C113-C109)/C109</f>
        <v>-0.16780252378546678</v>
      </c>
      <c r="J109" s="58">
        <f>SQRT(J106*J106+J107*J107+J108*J108)</f>
        <v>0.10062836104873557</v>
      </c>
      <c r="P109" s="58">
        <f>(J113-J109)/J109</f>
        <v>-0.13777886973668471</v>
      </c>
    </row>
    <row r="110" spans="3:16">
      <c r="C110">
        <v>8.6333213201195604E-3</v>
      </c>
      <c r="D110">
        <v>8.6195273311393001E-3</v>
      </c>
      <c r="E110">
        <v>-4.8783768219926997E-4</v>
      </c>
      <c r="F110">
        <v>1.6732758347108901E-2</v>
      </c>
      <c r="G110">
        <v>-1.91639333762656E-2</v>
      </c>
      <c r="J110">
        <v>5.2657992263861697E-2</v>
      </c>
      <c r="K110">
        <v>5.2590988683505903E-2</v>
      </c>
      <c r="L110">
        <v>-2.65557122899581E-3</v>
      </c>
      <c r="M110">
        <v>0.10585360579431501</v>
      </c>
      <c r="N110">
        <v>-0.106470701104816</v>
      </c>
    </row>
    <row r="111" spans="3:16">
      <c r="C111">
        <v>7.9888882811033693E-3</v>
      </c>
      <c r="D111">
        <v>7.9561091517955807E-3</v>
      </c>
      <c r="E111">
        <v>-7.22954447157862E-4</v>
      </c>
      <c r="F111">
        <v>1.6452755319863201E-2</v>
      </c>
      <c r="G111">
        <v>-2.9027105444424699E-2</v>
      </c>
      <c r="J111">
        <v>4.9605178240029801E-2</v>
      </c>
      <c r="K111">
        <v>4.9353872337261101E-2</v>
      </c>
      <c r="L111">
        <v>-4.9868821464371799E-3</v>
      </c>
      <c r="M111">
        <v>0.109347613231169</v>
      </c>
      <c r="N111">
        <v>-0.14998103377974001</v>
      </c>
    </row>
    <row r="112" spans="3:16">
      <c r="C112">
        <v>7.9378722328218507E-3</v>
      </c>
      <c r="D112">
        <v>7.9040939523613695E-3</v>
      </c>
      <c r="E112">
        <v>7.3151512414212103E-4</v>
      </c>
      <c r="F112">
        <v>2.3302957245118001E-2</v>
      </c>
      <c r="G112">
        <v>-1.81698437633105E-2</v>
      </c>
      <c r="J112">
        <v>4.7900275019035599E-2</v>
      </c>
      <c r="K112">
        <v>4.7699845695275599E-2</v>
      </c>
      <c r="L112">
        <v>4.3773356675200596E-3</v>
      </c>
      <c r="M112">
        <v>0.15738074096580901</v>
      </c>
      <c r="N112">
        <v>-9.0825748016330698E-2</v>
      </c>
    </row>
    <row r="113" spans="3:16">
      <c r="C113" s="58">
        <f>SQRT(C110*C110+C111*C111+C112*C112)</f>
        <v>1.4190362524226991E-2</v>
      </c>
      <c r="J113" s="58">
        <f>SQRT(J110*J110+J111*J111+J112*J112)</f>
        <v>8.6763899199985756E-2</v>
      </c>
    </row>
    <row r="115" spans="3:16">
      <c r="J115">
        <v>6.2210861516004502E-2</v>
      </c>
      <c r="K115">
        <v>6.21720150433447E-2</v>
      </c>
      <c r="L115">
        <v>-2.1981437654535799E-3</v>
      </c>
      <c r="M115">
        <v>0.131029384409797</v>
      </c>
      <c r="N115">
        <v>-0.15213786502677501</v>
      </c>
      <c r="P115" s="65">
        <f>(J119-J115)/J115</f>
        <v>-0.17222694643824685</v>
      </c>
    </row>
    <row r="116" spans="3:16">
      <c r="J116">
        <v>5.8797028225289198E-2</v>
      </c>
      <c r="K116">
        <v>5.8627488529656997E-2</v>
      </c>
      <c r="L116">
        <v>-4.46185127838164E-3</v>
      </c>
      <c r="M116">
        <v>0.130856430120421</v>
      </c>
      <c r="N116">
        <v>-0.15587334736410199</v>
      </c>
      <c r="P116" s="58">
        <f>(J120-J116)/J116</f>
        <v>-0.18886430923867967</v>
      </c>
    </row>
    <row r="117" spans="3:16">
      <c r="J117">
        <v>5.3642672435850303E-2</v>
      </c>
      <c r="K117">
        <v>5.3482018623404001E-2</v>
      </c>
      <c r="L117">
        <v>4.14849250039067E-3</v>
      </c>
      <c r="M117">
        <v>0.184975321806816</v>
      </c>
      <c r="N117">
        <v>-0.108173735352983</v>
      </c>
      <c r="P117" s="58">
        <f>(J121-J117)/J117</f>
        <v>-0.12720481954412613</v>
      </c>
    </row>
    <row r="118" spans="3:16">
      <c r="J118" s="58">
        <f>SQRT(J115*J115+J116*J116+J117*J117)</f>
        <v>0.10101889983933145</v>
      </c>
      <c r="P118" s="58">
        <f>(J122-J118)/J118</f>
        <v>-0.1647993725194456</v>
      </c>
    </row>
    <row r="119" spans="3:16">
      <c r="J119">
        <v>5.1496474801810403E-2</v>
      </c>
      <c r="K119">
        <v>5.14141265040211E-2</v>
      </c>
      <c r="L119">
        <v>-2.9111016543576602E-3</v>
      </c>
      <c r="M119">
        <v>0.10279109893275799</v>
      </c>
      <c r="N119">
        <v>-0.113047668655661</v>
      </c>
    </row>
    <row r="120" spans="3:16">
      <c r="J120">
        <v>4.7692368104232802E-2</v>
      </c>
      <c r="K120">
        <v>4.7494560819339303E-2</v>
      </c>
      <c r="L120">
        <v>-4.3392013052778004E-3</v>
      </c>
      <c r="M120">
        <v>9.8424927577727597E-2</v>
      </c>
      <c r="N120">
        <v>-0.17067367418628801</v>
      </c>
    </row>
    <row r="121" spans="3:16">
      <c r="J121">
        <v>4.6819065968783297E-2</v>
      </c>
      <c r="K121">
        <v>4.6625280926574302E-2</v>
      </c>
      <c r="L121">
        <v>4.2553632873471702E-3</v>
      </c>
      <c r="M121">
        <v>0.13676936217361699</v>
      </c>
      <c r="N121">
        <v>-0.110215693285063</v>
      </c>
    </row>
    <row r="122" spans="3:16">
      <c r="J122" s="58">
        <f>SQRT(J119*J119+J120*J120+J121*J121)</f>
        <v>8.4371048533204901E-2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正则化最终表格</vt:lpstr>
      <vt:lpstr>FIR最终表格</vt:lpstr>
      <vt:lpstr>Sheet4</vt:lpstr>
      <vt:lpstr>Sheet5</vt:lpstr>
      <vt:lpstr>0.01 0.01</vt:lpstr>
      <vt:lpstr>0.001 0.01</vt:lpstr>
      <vt:lpstr>0.0001  0.05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2019-12-26T03:03:19Z</dcterms:modified>
</cp:coreProperties>
</file>