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计算机test\第六次实验材料\"/>
    </mc:Choice>
  </mc:AlternateContent>
  <bookViews>
    <workbookView xWindow="-105" yWindow="-105" windowWidth="23250" windowHeight="12570"/>
  </bookViews>
  <sheets>
    <sheet name="花名册" sheetId="1" r:id="rId1"/>
  </sheets>
  <definedNames>
    <definedName name="_xlnm._FilterDatabase" localSheetId="0" hidden="1">花名册!$A$1:$Y$198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2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H2" i="1"/>
  <c r="G2" i="1"/>
  <c r="F3" i="1"/>
  <c r="F4" i="1"/>
  <c r="I4" i="1" s="1"/>
  <c r="F5" i="1"/>
  <c r="I5" i="1" s="1"/>
  <c r="F6" i="1"/>
  <c r="I6" i="1" s="1"/>
  <c r="F7" i="1"/>
  <c r="F8" i="1"/>
  <c r="I8" i="1" s="1"/>
  <c r="F9" i="1"/>
  <c r="I9" i="1" s="1"/>
  <c r="F10" i="1"/>
  <c r="I10" i="1" s="1"/>
  <c r="F11" i="1"/>
  <c r="F12" i="1"/>
  <c r="I12" i="1" s="1"/>
  <c r="F13" i="1"/>
  <c r="I13" i="1" s="1"/>
  <c r="F14" i="1"/>
  <c r="I14" i="1" s="1"/>
  <c r="F15" i="1"/>
  <c r="F16" i="1"/>
  <c r="I16" i="1" s="1"/>
  <c r="F17" i="1"/>
  <c r="I17" i="1" s="1"/>
  <c r="F18" i="1"/>
  <c r="I18" i="1" s="1"/>
  <c r="F19" i="1"/>
  <c r="F20" i="1"/>
  <c r="I20" i="1" s="1"/>
  <c r="F21" i="1"/>
  <c r="I21" i="1" s="1"/>
  <c r="F22" i="1"/>
  <c r="I22" i="1" s="1"/>
  <c r="F23" i="1"/>
  <c r="F24" i="1"/>
  <c r="I24" i="1" s="1"/>
  <c r="F25" i="1"/>
  <c r="I25" i="1" s="1"/>
  <c r="F26" i="1"/>
  <c r="I26" i="1" s="1"/>
  <c r="F27" i="1"/>
  <c r="F28" i="1"/>
  <c r="I28" i="1" s="1"/>
  <c r="F29" i="1"/>
  <c r="I29" i="1" s="1"/>
  <c r="F30" i="1"/>
  <c r="I30" i="1" s="1"/>
  <c r="F31" i="1"/>
  <c r="F32" i="1"/>
  <c r="I32" i="1" s="1"/>
  <c r="F33" i="1"/>
  <c r="I33" i="1" s="1"/>
  <c r="F34" i="1"/>
  <c r="I34" i="1" s="1"/>
  <c r="F35" i="1"/>
  <c r="F36" i="1"/>
  <c r="I36" i="1" s="1"/>
  <c r="F37" i="1"/>
  <c r="I37" i="1" s="1"/>
  <c r="F38" i="1"/>
  <c r="I38" i="1" s="1"/>
  <c r="F39" i="1"/>
  <c r="F40" i="1"/>
  <c r="I40" i="1" s="1"/>
  <c r="F41" i="1"/>
  <c r="I41" i="1" s="1"/>
  <c r="F42" i="1"/>
  <c r="I42" i="1" s="1"/>
  <c r="F43" i="1"/>
  <c r="F44" i="1"/>
  <c r="I44" i="1" s="1"/>
  <c r="F45" i="1"/>
  <c r="I45" i="1" s="1"/>
  <c r="F46" i="1"/>
  <c r="I46" i="1" s="1"/>
  <c r="F47" i="1"/>
  <c r="F48" i="1"/>
  <c r="I48" i="1" s="1"/>
  <c r="F49" i="1"/>
  <c r="I49" i="1" s="1"/>
  <c r="F50" i="1"/>
  <c r="I50" i="1" s="1"/>
  <c r="F51" i="1"/>
  <c r="F52" i="1"/>
  <c r="I52" i="1" s="1"/>
  <c r="F53" i="1"/>
  <c r="I53" i="1" s="1"/>
  <c r="F54" i="1"/>
  <c r="I54" i="1" s="1"/>
  <c r="F55" i="1"/>
  <c r="F56" i="1"/>
  <c r="I56" i="1" s="1"/>
  <c r="F57" i="1"/>
  <c r="I57" i="1" s="1"/>
  <c r="F58" i="1"/>
  <c r="I58" i="1" s="1"/>
  <c r="F59" i="1"/>
  <c r="F60" i="1"/>
  <c r="I60" i="1" s="1"/>
  <c r="F61" i="1"/>
  <c r="I61" i="1" s="1"/>
  <c r="F62" i="1"/>
  <c r="I62" i="1" s="1"/>
  <c r="F63" i="1"/>
  <c r="F64" i="1"/>
  <c r="I64" i="1" s="1"/>
  <c r="F65" i="1"/>
  <c r="I65" i="1" s="1"/>
  <c r="F66" i="1"/>
  <c r="I66" i="1" s="1"/>
  <c r="F67" i="1"/>
  <c r="F68" i="1"/>
  <c r="I68" i="1" s="1"/>
  <c r="F69" i="1"/>
  <c r="I69" i="1" s="1"/>
  <c r="F70" i="1"/>
  <c r="I70" i="1" s="1"/>
  <c r="F71" i="1"/>
  <c r="F72" i="1"/>
  <c r="I72" i="1" s="1"/>
  <c r="F73" i="1"/>
  <c r="I73" i="1" s="1"/>
  <c r="F74" i="1"/>
  <c r="I74" i="1" s="1"/>
  <c r="F75" i="1"/>
  <c r="F76" i="1"/>
  <c r="I76" i="1" s="1"/>
  <c r="F77" i="1"/>
  <c r="I77" i="1" s="1"/>
  <c r="F78" i="1"/>
  <c r="I78" i="1" s="1"/>
  <c r="F79" i="1"/>
  <c r="F80" i="1"/>
  <c r="I80" i="1" s="1"/>
  <c r="F81" i="1"/>
  <c r="I81" i="1" s="1"/>
  <c r="F82" i="1"/>
  <c r="I82" i="1" s="1"/>
  <c r="F83" i="1"/>
  <c r="F84" i="1"/>
  <c r="I84" i="1" s="1"/>
  <c r="F85" i="1"/>
  <c r="I85" i="1" s="1"/>
  <c r="F86" i="1"/>
  <c r="I86" i="1" s="1"/>
  <c r="F87" i="1"/>
  <c r="F88" i="1"/>
  <c r="I88" i="1" s="1"/>
  <c r="F89" i="1"/>
  <c r="I89" i="1" s="1"/>
  <c r="F90" i="1"/>
  <c r="I90" i="1" s="1"/>
  <c r="F91" i="1"/>
  <c r="F92" i="1"/>
  <c r="I92" i="1" s="1"/>
  <c r="F93" i="1"/>
  <c r="I93" i="1" s="1"/>
  <c r="F94" i="1"/>
  <c r="I94" i="1" s="1"/>
  <c r="F95" i="1"/>
  <c r="F96" i="1"/>
  <c r="I96" i="1" s="1"/>
  <c r="F97" i="1"/>
  <c r="I97" i="1" s="1"/>
  <c r="F98" i="1"/>
  <c r="I98" i="1" s="1"/>
  <c r="F99" i="1"/>
  <c r="F100" i="1"/>
  <c r="I100" i="1" s="1"/>
  <c r="F101" i="1"/>
  <c r="I101" i="1" s="1"/>
  <c r="F102" i="1"/>
  <c r="I102" i="1" s="1"/>
  <c r="F103" i="1"/>
  <c r="F104" i="1"/>
  <c r="I104" i="1" s="1"/>
  <c r="F105" i="1"/>
  <c r="I105" i="1" s="1"/>
  <c r="F106" i="1"/>
  <c r="I106" i="1" s="1"/>
  <c r="F107" i="1"/>
  <c r="F108" i="1"/>
  <c r="I108" i="1" s="1"/>
  <c r="F109" i="1"/>
  <c r="I109" i="1" s="1"/>
  <c r="F110" i="1"/>
  <c r="I110" i="1" s="1"/>
  <c r="F111" i="1"/>
  <c r="F112" i="1"/>
  <c r="I112" i="1" s="1"/>
  <c r="F113" i="1"/>
  <c r="I113" i="1" s="1"/>
  <c r="F114" i="1"/>
  <c r="I114" i="1" s="1"/>
  <c r="F115" i="1"/>
  <c r="F116" i="1"/>
  <c r="I116" i="1" s="1"/>
  <c r="F117" i="1"/>
  <c r="I117" i="1" s="1"/>
  <c r="F118" i="1"/>
  <c r="I118" i="1" s="1"/>
  <c r="F119" i="1"/>
  <c r="F120" i="1"/>
  <c r="I120" i="1" s="1"/>
  <c r="F121" i="1"/>
  <c r="I121" i="1" s="1"/>
  <c r="F122" i="1"/>
  <c r="I122" i="1" s="1"/>
  <c r="F123" i="1"/>
  <c r="F124" i="1"/>
  <c r="I124" i="1" s="1"/>
  <c r="F125" i="1"/>
  <c r="I125" i="1" s="1"/>
  <c r="F126" i="1"/>
  <c r="I126" i="1" s="1"/>
  <c r="F127" i="1"/>
  <c r="F128" i="1"/>
  <c r="I128" i="1" s="1"/>
  <c r="F129" i="1"/>
  <c r="I129" i="1" s="1"/>
  <c r="F130" i="1"/>
  <c r="I130" i="1" s="1"/>
  <c r="F131" i="1"/>
  <c r="F132" i="1"/>
  <c r="I132" i="1" s="1"/>
  <c r="F133" i="1"/>
  <c r="I133" i="1" s="1"/>
  <c r="F134" i="1"/>
  <c r="I134" i="1" s="1"/>
  <c r="F135" i="1"/>
  <c r="F136" i="1"/>
  <c r="I136" i="1" s="1"/>
  <c r="F137" i="1"/>
  <c r="I137" i="1" s="1"/>
  <c r="F138" i="1"/>
  <c r="I138" i="1" s="1"/>
  <c r="F139" i="1"/>
  <c r="F140" i="1"/>
  <c r="I140" i="1" s="1"/>
  <c r="F141" i="1"/>
  <c r="I141" i="1" s="1"/>
  <c r="F142" i="1"/>
  <c r="I142" i="1" s="1"/>
  <c r="F143" i="1"/>
  <c r="F144" i="1"/>
  <c r="I144" i="1" s="1"/>
  <c r="F145" i="1"/>
  <c r="I145" i="1" s="1"/>
  <c r="F146" i="1"/>
  <c r="I146" i="1" s="1"/>
  <c r="F147" i="1"/>
  <c r="F148" i="1"/>
  <c r="I148" i="1" s="1"/>
  <c r="F149" i="1"/>
  <c r="I149" i="1" s="1"/>
  <c r="F150" i="1"/>
  <c r="I150" i="1" s="1"/>
  <c r="F151" i="1"/>
  <c r="F152" i="1"/>
  <c r="I152" i="1" s="1"/>
  <c r="F153" i="1"/>
  <c r="I153" i="1" s="1"/>
  <c r="F154" i="1"/>
  <c r="I154" i="1" s="1"/>
  <c r="F155" i="1"/>
  <c r="F156" i="1"/>
  <c r="I156" i="1" s="1"/>
  <c r="F157" i="1"/>
  <c r="I157" i="1" s="1"/>
  <c r="F158" i="1"/>
  <c r="I158" i="1" s="1"/>
  <c r="F159" i="1"/>
  <c r="F160" i="1"/>
  <c r="I160" i="1" s="1"/>
  <c r="F161" i="1"/>
  <c r="I161" i="1" s="1"/>
  <c r="F162" i="1"/>
  <c r="I162" i="1" s="1"/>
  <c r="F163" i="1"/>
  <c r="F164" i="1"/>
  <c r="I164" i="1" s="1"/>
  <c r="F165" i="1"/>
  <c r="I165" i="1" s="1"/>
  <c r="F166" i="1"/>
  <c r="I166" i="1" s="1"/>
  <c r="F167" i="1"/>
  <c r="F168" i="1"/>
  <c r="I168" i="1" s="1"/>
  <c r="F169" i="1"/>
  <c r="I169" i="1" s="1"/>
  <c r="F170" i="1"/>
  <c r="I170" i="1" s="1"/>
  <c r="F171" i="1"/>
  <c r="F172" i="1"/>
  <c r="I172" i="1" s="1"/>
  <c r="F173" i="1"/>
  <c r="I173" i="1" s="1"/>
  <c r="F174" i="1"/>
  <c r="I174" i="1" s="1"/>
  <c r="F175" i="1"/>
  <c r="F176" i="1"/>
  <c r="I176" i="1" s="1"/>
  <c r="F177" i="1"/>
  <c r="I177" i="1" s="1"/>
  <c r="F178" i="1"/>
  <c r="I178" i="1" s="1"/>
  <c r="F179" i="1"/>
  <c r="F180" i="1"/>
  <c r="I180" i="1" s="1"/>
  <c r="F181" i="1"/>
  <c r="I181" i="1" s="1"/>
  <c r="F182" i="1"/>
  <c r="I182" i="1" s="1"/>
  <c r="F183" i="1"/>
  <c r="F184" i="1"/>
  <c r="I184" i="1" s="1"/>
  <c r="F185" i="1"/>
  <c r="I185" i="1" s="1"/>
  <c r="F186" i="1"/>
  <c r="I186" i="1" s="1"/>
  <c r="F187" i="1"/>
  <c r="F188" i="1"/>
  <c r="I188" i="1" s="1"/>
  <c r="F189" i="1"/>
  <c r="I189" i="1" s="1"/>
  <c r="F190" i="1"/>
  <c r="I190" i="1" s="1"/>
  <c r="F191" i="1"/>
  <c r="F192" i="1"/>
  <c r="I192" i="1" s="1"/>
  <c r="F193" i="1"/>
  <c r="I193" i="1" s="1"/>
  <c r="F194" i="1"/>
  <c r="I194" i="1" s="1"/>
  <c r="F195" i="1"/>
  <c r="F196" i="1"/>
  <c r="I196" i="1" s="1"/>
  <c r="F197" i="1"/>
  <c r="I197" i="1" s="1"/>
  <c r="F198" i="1"/>
  <c r="I198" i="1" s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I2" i="1" l="1"/>
  <c r="I195" i="1"/>
  <c r="I191" i="1"/>
  <c r="I187" i="1"/>
  <c r="I183" i="1"/>
  <c r="I179" i="1"/>
  <c r="I175" i="1"/>
  <c r="I171" i="1"/>
  <c r="I167" i="1"/>
  <c r="I163" i="1"/>
  <c r="I159" i="1"/>
  <c r="I155" i="1"/>
  <c r="I151" i="1"/>
  <c r="I147" i="1"/>
  <c r="I143" i="1"/>
  <c r="I139" i="1"/>
  <c r="I135" i="1"/>
  <c r="I131" i="1"/>
  <c r="I127" i="1"/>
  <c r="I123" i="1"/>
  <c r="I119" i="1"/>
  <c r="I115" i="1"/>
  <c r="I111" i="1"/>
  <c r="I107" i="1"/>
  <c r="I103" i="1"/>
  <c r="I99" i="1"/>
  <c r="I95" i="1"/>
  <c r="I91" i="1"/>
  <c r="I87" i="1"/>
  <c r="I83" i="1"/>
  <c r="I79" i="1"/>
  <c r="I75" i="1"/>
  <c r="I71" i="1"/>
  <c r="I67" i="1"/>
  <c r="I63" i="1"/>
  <c r="I59" i="1"/>
  <c r="I55" i="1"/>
  <c r="I51" i="1"/>
  <c r="I47" i="1"/>
  <c r="I43" i="1"/>
  <c r="I39" i="1"/>
  <c r="I35" i="1"/>
  <c r="I31" i="1"/>
  <c r="I27" i="1"/>
  <c r="I23" i="1"/>
  <c r="I19" i="1"/>
  <c r="I15" i="1"/>
  <c r="I11" i="1"/>
  <c r="I7" i="1"/>
  <c r="I3" i="1"/>
  <c r="P3" i="1"/>
  <c r="P4" i="1" s="1"/>
  <c r="P5" i="1" s="1"/>
  <c r="P6" i="1" s="1"/>
  <c r="P7" i="1" s="1"/>
  <c r="P8" i="1" s="1"/>
  <c r="P9" i="1" s="1"/>
  <c r="P10" i="1" s="1"/>
  <c r="P11" i="1" s="1"/>
  <c r="P13" i="1"/>
  <c r="P14" i="1" s="1"/>
  <c r="P15" i="1" s="1"/>
  <c r="P16" i="1" s="1"/>
  <c r="P17" i="1" s="1"/>
  <c r="P18" i="1" s="1"/>
  <c r="P19" i="1" s="1"/>
  <c r="P21" i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3" i="1"/>
  <c r="P74" i="1" s="1"/>
  <c r="P75" i="1" s="1"/>
  <c r="P76" i="1" s="1"/>
  <c r="P77" i="1" s="1"/>
  <c r="P78" i="1" s="1"/>
  <c r="P80" i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2" i="1"/>
  <c r="P104" i="1"/>
  <c r="P105" i="1" s="1"/>
  <c r="P106" i="1" s="1"/>
  <c r="P107" i="1" s="1"/>
  <c r="P108" i="1" s="1"/>
  <c r="P109" i="1" s="1"/>
  <c r="P110" i="1" s="1"/>
  <c r="P111" i="1" s="1"/>
  <c r="P112" i="1" s="1"/>
  <c r="P113" i="1" s="1"/>
  <c r="P115" i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9" i="1"/>
  <c r="P130" i="1" s="1"/>
  <c r="P132" i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4" i="1"/>
  <c r="P145" i="1" s="1"/>
  <c r="P147" i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6" i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6" i="1"/>
  <c r="P197" i="1" s="1"/>
  <c r="P198" i="1" s="1"/>
</calcChain>
</file>

<file path=xl/sharedStrings.xml><?xml version="1.0" encoding="utf-8"?>
<sst xmlns="http://schemas.openxmlformats.org/spreadsheetml/2006/main" count="1613" uniqueCount="608">
  <si>
    <t>员工编号</t>
  </si>
  <si>
    <t>性别</t>
  </si>
  <si>
    <t>生日</t>
    <phoneticPr fontId="4" type="noConversion"/>
  </si>
  <si>
    <t>国籍</t>
  </si>
  <si>
    <t>用工类型</t>
  </si>
  <si>
    <t>系统</t>
  </si>
  <si>
    <t>部门</t>
  </si>
  <si>
    <t>职位</t>
  </si>
  <si>
    <t>职级</t>
    <phoneticPr fontId="4" type="noConversion"/>
  </si>
  <si>
    <t>入职日期</t>
  </si>
  <si>
    <t>转正日期</t>
  </si>
  <si>
    <t>工资</t>
    <phoneticPr fontId="4" type="noConversion"/>
  </si>
  <si>
    <t>中国</t>
    <phoneticPr fontId="4" type="noConversion"/>
  </si>
  <si>
    <t>正式</t>
  </si>
  <si>
    <t>财务系统</t>
  </si>
  <si>
    <t>会计部</t>
  </si>
  <si>
    <t>集团总帐会计</t>
  </si>
  <si>
    <t>员工</t>
  </si>
  <si>
    <t>张A2</t>
  </si>
  <si>
    <t>高级应付账款及存货会计</t>
  </si>
  <si>
    <t>张A3</t>
  </si>
  <si>
    <t>中国</t>
    <phoneticPr fontId="4" type="noConversion"/>
  </si>
  <si>
    <t>会计核算主管</t>
  </si>
  <si>
    <t>主管</t>
  </si>
  <si>
    <t>张A4</t>
  </si>
  <si>
    <t>费用会计</t>
  </si>
  <si>
    <t>张A5</t>
  </si>
  <si>
    <t>资金管理专员</t>
  </si>
  <si>
    <t>张A6</t>
  </si>
  <si>
    <t>财务分析主管</t>
  </si>
  <si>
    <t>张A7</t>
  </si>
  <si>
    <t>应收账款会计</t>
  </si>
  <si>
    <t>张A8</t>
  </si>
  <si>
    <t>应付账款及存货会计</t>
  </si>
  <si>
    <t>张A9</t>
  </si>
  <si>
    <t>总帐会计</t>
  </si>
  <si>
    <t>张A10</t>
  </si>
  <si>
    <t>投资者关系部</t>
  </si>
  <si>
    <t>投资者关系经理</t>
  </si>
  <si>
    <t>经理</t>
  </si>
  <si>
    <t>张A11</t>
  </si>
  <si>
    <t>高级管理</t>
  </si>
  <si>
    <t>高级管理部</t>
    <phoneticPr fontId="4" type="noConversion"/>
  </si>
  <si>
    <t>董事长</t>
  </si>
  <si>
    <t>副总裁</t>
  </si>
  <si>
    <t>张A12</t>
  </si>
  <si>
    <t>首席执行官</t>
  </si>
  <si>
    <t>张A13</t>
  </si>
  <si>
    <t>行政总监</t>
  </si>
  <si>
    <t>总监</t>
  </si>
  <si>
    <t>张A14</t>
  </si>
  <si>
    <t>鞋设计系统总监</t>
  </si>
  <si>
    <t>张A15</t>
  </si>
  <si>
    <t>服装生产系统总监</t>
  </si>
  <si>
    <t>张A16</t>
  </si>
  <si>
    <t>财务系统总监</t>
  </si>
  <si>
    <t>张A17</t>
  </si>
  <si>
    <t>销售副总裁</t>
  </si>
  <si>
    <t>张A18</t>
  </si>
  <si>
    <t>销售系统总监</t>
  </si>
  <si>
    <t>张A19</t>
  </si>
  <si>
    <t>服装生产系统</t>
  </si>
  <si>
    <t>材料开发供应部</t>
  </si>
  <si>
    <t>开发专员</t>
  </si>
  <si>
    <t>张A20</t>
  </si>
  <si>
    <t>辅料专员</t>
  </si>
  <si>
    <t>张A21</t>
  </si>
  <si>
    <t>张A22</t>
  </si>
  <si>
    <t>张A23</t>
  </si>
  <si>
    <t>张A24</t>
  </si>
  <si>
    <t>张A25</t>
  </si>
  <si>
    <t>量产专员</t>
  </si>
  <si>
    <t>张A26</t>
  </si>
  <si>
    <t>材料开发供应部经理</t>
    <phoneticPr fontId="4" type="noConversion"/>
  </si>
  <si>
    <t>张A27</t>
  </si>
  <si>
    <t>信息管理专员</t>
  </si>
  <si>
    <t>张A28</t>
  </si>
  <si>
    <t>服装技术部</t>
  </si>
  <si>
    <t>张A29</t>
  </si>
  <si>
    <t>工艺师</t>
  </si>
  <si>
    <t>张A30</t>
  </si>
  <si>
    <t>张A31</t>
  </si>
  <si>
    <t>张A32</t>
  </si>
  <si>
    <t>成本核算专员</t>
  </si>
  <si>
    <t>张A33</t>
  </si>
  <si>
    <t>张A34</t>
  </si>
  <si>
    <t>张A35</t>
  </si>
  <si>
    <t>张A36</t>
  </si>
  <si>
    <t>张A37</t>
  </si>
  <si>
    <t>张A38</t>
  </si>
  <si>
    <t>成本主管</t>
  </si>
  <si>
    <t>张A39</t>
  </si>
  <si>
    <t>服装技术部经理</t>
  </si>
  <si>
    <t>张A40</t>
  </si>
  <si>
    <t>张A41</t>
  </si>
  <si>
    <t>RDK项目员</t>
  </si>
  <si>
    <t>张A42</t>
  </si>
  <si>
    <t>张A43</t>
  </si>
  <si>
    <t>张A44</t>
  </si>
  <si>
    <t>张A45</t>
  </si>
  <si>
    <t>张A46</t>
  </si>
  <si>
    <t>张A47</t>
  </si>
  <si>
    <t>服装生产部</t>
    <phoneticPr fontId="4" type="noConversion"/>
  </si>
  <si>
    <t>生产主管</t>
    <phoneticPr fontId="4" type="noConversion"/>
  </si>
  <si>
    <t>张A48</t>
  </si>
  <si>
    <t>服装生产部</t>
  </si>
  <si>
    <t>采购员</t>
  </si>
  <si>
    <t>张A49</t>
  </si>
  <si>
    <t>张A50</t>
  </si>
  <si>
    <t>张A51</t>
  </si>
  <si>
    <t>张A52</t>
  </si>
  <si>
    <t>正式</t>
    <phoneticPr fontId="4" type="noConversion"/>
  </si>
  <si>
    <t>张A53</t>
  </si>
  <si>
    <t>张A54</t>
  </si>
  <si>
    <t>张A55</t>
  </si>
  <si>
    <t>张A56</t>
  </si>
  <si>
    <t>张A57</t>
  </si>
  <si>
    <t>张A58</t>
  </si>
  <si>
    <t>服装生产系统总监助理</t>
    <phoneticPr fontId="4" type="noConversion"/>
  </si>
  <si>
    <t>张A59</t>
  </si>
  <si>
    <t>质量管理部</t>
  </si>
  <si>
    <t>工艺管理专员</t>
  </si>
  <si>
    <t>张A60</t>
  </si>
  <si>
    <t>工艺管理主管</t>
    <phoneticPr fontId="4" type="noConversion"/>
  </si>
  <si>
    <t>张A61</t>
  </si>
  <si>
    <t>综合统计专员</t>
  </si>
  <si>
    <t>张A62</t>
  </si>
  <si>
    <t>质检专员</t>
  </si>
  <si>
    <t>张A63</t>
  </si>
  <si>
    <t>质量管理部经理</t>
  </si>
  <si>
    <t>张A64</t>
  </si>
  <si>
    <t>综合业务部</t>
  </si>
  <si>
    <t>技转专员</t>
  </si>
  <si>
    <t>张A65</t>
  </si>
  <si>
    <t>张A66</t>
  </si>
  <si>
    <t>张A67</t>
  </si>
  <si>
    <t>综合业务部经理</t>
  </si>
  <si>
    <t>张A68</t>
  </si>
  <si>
    <t>综合业务主管</t>
  </si>
  <si>
    <t>张A69</t>
  </si>
  <si>
    <t>综合分析专员</t>
  </si>
  <si>
    <t>张A70</t>
  </si>
  <si>
    <t>综合计划专员</t>
  </si>
  <si>
    <t>张A71</t>
  </si>
  <si>
    <t>物流部</t>
  </si>
  <si>
    <t>客服专员</t>
  </si>
  <si>
    <t>张A72</t>
  </si>
  <si>
    <t>张A73</t>
  </si>
  <si>
    <t>运输专员</t>
  </si>
  <si>
    <t>张A74</t>
  </si>
  <si>
    <t>核算专员</t>
  </si>
  <si>
    <t>张A75</t>
  </si>
  <si>
    <t>张A76</t>
  </si>
  <si>
    <t>仓储专员</t>
  </si>
  <si>
    <t>张A77</t>
  </si>
  <si>
    <t>优化专员</t>
  </si>
  <si>
    <t>张A78</t>
  </si>
  <si>
    <t>鞋和器材生产系统</t>
  </si>
  <si>
    <t>器材部</t>
  </si>
  <si>
    <t>器材部经理</t>
  </si>
  <si>
    <t>张A79</t>
  </si>
  <si>
    <t>质量管理专员</t>
  </si>
  <si>
    <t>张A80</t>
  </si>
  <si>
    <t>生产主管</t>
  </si>
  <si>
    <t>张A81</t>
  </si>
  <si>
    <t>开发&amp;生产专员</t>
  </si>
  <si>
    <t>张A82</t>
  </si>
  <si>
    <t>售后服务组</t>
  </si>
  <si>
    <t>售后服务组组长</t>
  </si>
  <si>
    <t>张A83</t>
  </si>
  <si>
    <t>售后服务专员</t>
  </si>
  <si>
    <t>张A84</t>
  </si>
  <si>
    <t>鞋业技术部</t>
  </si>
  <si>
    <t>技术工程师</t>
  </si>
  <si>
    <t>张A85</t>
  </si>
  <si>
    <t>鞋业技术部经理</t>
  </si>
  <si>
    <t>张A86</t>
  </si>
  <si>
    <t>张A87</t>
  </si>
  <si>
    <t>模具工程师</t>
  </si>
  <si>
    <t>张A88</t>
  </si>
  <si>
    <t>张A89</t>
  </si>
  <si>
    <t>内勤</t>
  </si>
  <si>
    <t>张A90</t>
  </si>
  <si>
    <t>材料开发专员</t>
  </si>
  <si>
    <t>张A91</t>
  </si>
  <si>
    <t>生产驻厂专员</t>
  </si>
  <si>
    <t>张A92</t>
  </si>
  <si>
    <t>张A93</t>
  </si>
  <si>
    <t>张A94</t>
  </si>
  <si>
    <t>张A95</t>
  </si>
  <si>
    <t>张A96</t>
  </si>
  <si>
    <t>鞋业生产部经理</t>
  </si>
  <si>
    <t>张A97</t>
  </si>
  <si>
    <t>鞋业务管理部</t>
  </si>
  <si>
    <t>鞋业务管理部经理</t>
  </si>
  <si>
    <t>张A98</t>
  </si>
  <si>
    <t>计划管理员</t>
  </si>
  <si>
    <t>张A99</t>
  </si>
  <si>
    <t>张A100</t>
  </si>
  <si>
    <t>RDK品牌部</t>
  </si>
  <si>
    <t>产品专员</t>
  </si>
  <si>
    <t>张A101</t>
  </si>
  <si>
    <t>RDK品牌部经理</t>
  </si>
  <si>
    <t>张A102</t>
  </si>
  <si>
    <t>产品规划系统</t>
  </si>
  <si>
    <t>服装和器材产品规划部</t>
  </si>
  <si>
    <t>产品规划主管</t>
  </si>
  <si>
    <t>张A103</t>
  </si>
  <si>
    <t>产品MD</t>
  </si>
  <si>
    <t>张A104</t>
  </si>
  <si>
    <t>张A105</t>
  </si>
  <si>
    <t>张A106</t>
  </si>
  <si>
    <t>市场MD部</t>
  </si>
  <si>
    <t>张A107</t>
  </si>
  <si>
    <t>市场MD部经理</t>
  </si>
  <si>
    <t>张A108</t>
  </si>
  <si>
    <t>市场MD主管</t>
  </si>
  <si>
    <t>张A109</t>
  </si>
  <si>
    <t>张A110</t>
  </si>
  <si>
    <t>张A111</t>
  </si>
  <si>
    <t>鞋产品规划部</t>
  </si>
  <si>
    <t>张A112</t>
  </si>
  <si>
    <t>新业务产品规划部</t>
  </si>
  <si>
    <t>产品买手</t>
  </si>
  <si>
    <t>张A113</t>
  </si>
  <si>
    <t>韩国</t>
    <phoneticPr fontId="4" type="noConversion"/>
  </si>
  <si>
    <t>服装和器材设计系统</t>
  </si>
  <si>
    <t>服装和器材设计部</t>
  </si>
  <si>
    <t>服装设计主管</t>
  </si>
  <si>
    <t>张A114</t>
  </si>
  <si>
    <t>张A115</t>
  </si>
  <si>
    <t>服装设计师</t>
  </si>
  <si>
    <t>张A116</t>
  </si>
  <si>
    <t>张A117</t>
  </si>
  <si>
    <t>张A118</t>
  </si>
  <si>
    <t>经理助理</t>
  </si>
  <si>
    <t>张A119</t>
  </si>
  <si>
    <t>张A120</t>
  </si>
  <si>
    <t>张A121</t>
  </si>
  <si>
    <t>张A122</t>
  </si>
  <si>
    <t>服装和器材设计部经理</t>
  </si>
  <si>
    <t>张A123</t>
  </si>
  <si>
    <t>意大利语翻译</t>
  </si>
  <si>
    <t>张A124</t>
  </si>
  <si>
    <t>图案设计师</t>
  </si>
  <si>
    <t>张A125</t>
  </si>
  <si>
    <t>器材设计师</t>
    <phoneticPr fontId="4" type="noConversion"/>
  </si>
  <si>
    <t>员工</t>
    <phoneticPr fontId="4" type="noConversion"/>
  </si>
  <si>
    <t>张A126</t>
  </si>
  <si>
    <t>品牌副总裁助理</t>
  </si>
  <si>
    <t>张A127</t>
  </si>
  <si>
    <t>品牌市场系统</t>
  </si>
  <si>
    <t>品牌市场部</t>
  </si>
  <si>
    <t>品牌推广主管</t>
  </si>
  <si>
    <t>张A128</t>
  </si>
  <si>
    <t>品牌体育营销专员</t>
  </si>
  <si>
    <t>张A129</t>
  </si>
  <si>
    <t>部门支持专员</t>
  </si>
  <si>
    <t>张A130</t>
  </si>
  <si>
    <t>鞋设计系统</t>
  </si>
  <si>
    <t>鞋创意策划部</t>
  </si>
  <si>
    <t>策划MD</t>
  </si>
  <si>
    <t>张A131</t>
  </si>
  <si>
    <t>鞋设计部</t>
  </si>
  <si>
    <t>鞋设计部经理</t>
  </si>
  <si>
    <t>张A132</t>
  </si>
  <si>
    <t>项目设计师</t>
  </si>
  <si>
    <t>张A133</t>
  </si>
  <si>
    <t>张A134</t>
  </si>
  <si>
    <t>张A135</t>
  </si>
  <si>
    <t>设计助理</t>
  </si>
  <si>
    <t>张A136</t>
  </si>
  <si>
    <t>张A137</t>
  </si>
  <si>
    <t>意大利</t>
    <phoneticPr fontId="4" type="noConversion"/>
  </si>
  <si>
    <t>张A138</t>
  </si>
  <si>
    <t>鞋设计中心</t>
    <phoneticPr fontId="4" type="noConversion"/>
  </si>
  <si>
    <t>鞋和器材设计师</t>
  </si>
  <si>
    <t>张A139</t>
  </si>
  <si>
    <t>电子商务部</t>
  </si>
  <si>
    <t>电子商务部经理</t>
  </si>
  <si>
    <t>张A140</t>
  </si>
  <si>
    <t>项目管理专员</t>
  </si>
  <si>
    <t>张A141</t>
  </si>
  <si>
    <t>张A142</t>
  </si>
  <si>
    <t>零售市场系统</t>
    <phoneticPr fontId="4" type="noConversion"/>
  </si>
  <si>
    <t>空间规划部</t>
    <phoneticPr fontId="4" type="noConversion"/>
  </si>
  <si>
    <t>品牌空间规划主管</t>
    <phoneticPr fontId="4" type="noConversion"/>
  </si>
  <si>
    <t>张A143</t>
  </si>
  <si>
    <t>零售市场部</t>
  </si>
  <si>
    <t>零售市场督导</t>
  </si>
  <si>
    <t>张A144</t>
  </si>
  <si>
    <t>培训专员</t>
  </si>
  <si>
    <t>张A145</t>
  </si>
  <si>
    <t>销售系统</t>
  </si>
  <si>
    <t>产品销售部</t>
  </si>
  <si>
    <t>产品销售专员</t>
  </si>
  <si>
    <t>张A146</t>
  </si>
  <si>
    <t>渠道市场部</t>
  </si>
  <si>
    <t>渠道支持专员</t>
  </si>
  <si>
    <t>张A147</t>
  </si>
  <si>
    <t>渠道支持主管</t>
  </si>
  <si>
    <t>张A148</t>
  </si>
  <si>
    <t>张A149</t>
  </si>
  <si>
    <t>订单管理员</t>
  </si>
  <si>
    <t>张A150</t>
  </si>
  <si>
    <t>订单录入员</t>
  </si>
  <si>
    <t>张A151</t>
  </si>
  <si>
    <t>销售管理部经理</t>
  </si>
  <si>
    <t>张A152</t>
  </si>
  <si>
    <t>综合计划主管</t>
  </si>
  <si>
    <t>张A153</t>
  </si>
  <si>
    <t>销售支持专员</t>
  </si>
  <si>
    <t>张A154</t>
  </si>
  <si>
    <t>综合计划分析专员</t>
  </si>
  <si>
    <t>张A155</t>
  </si>
  <si>
    <t>张A156</t>
  </si>
  <si>
    <t>张A157</t>
  </si>
  <si>
    <t>张A158</t>
  </si>
  <si>
    <t>张A159</t>
  </si>
  <si>
    <t>销售执行部北二区</t>
  </si>
  <si>
    <t>销售执行部北二区经理</t>
  </si>
  <si>
    <t>张A160</t>
  </si>
  <si>
    <t>销售代表</t>
  </si>
  <si>
    <t>张A161</t>
  </si>
  <si>
    <t>销售执行部北一区</t>
  </si>
  <si>
    <t>张A162</t>
  </si>
  <si>
    <t>销售执行部北一区经理</t>
  </si>
  <si>
    <t>张A163</t>
  </si>
  <si>
    <t>销售执行部南区</t>
  </si>
  <si>
    <t>张A164</t>
  </si>
  <si>
    <t>张A165</t>
  </si>
  <si>
    <t>代理大区经理</t>
  </si>
  <si>
    <t>张A166</t>
  </si>
  <si>
    <t>张A167</t>
  </si>
  <si>
    <t>张A168</t>
  </si>
  <si>
    <t>张A169</t>
  </si>
  <si>
    <t>资深客户经理</t>
  </si>
  <si>
    <t>张A170</t>
  </si>
  <si>
    <t>张A171</t>
  </si>
  <si>
    <t>张A172</t>
  </si>
  <si>
    <t>新业务销售部</t>
  </si>
  <si>
    <t>销售主管</t>
  </si>
  <si>
    <t>张A173</t>
  </si>
  <si>
    <t>新业务销售部代理经理</t>
    <phoneticPr fontId="4" type="noConversion"/>
  </si>
  <si>
    <t>张A174</t>
  </si>
  <si>
    <t>行政系统</t>
  </si>
  <si>
    <t>人力资源部</t>
  </si>
  <si>
    <t>薪酬福利专员</t>
  </si>
  <si>
    <t>张A175</t>
  </si>
  <si>
    <t>培训发展专员</t>
  </si>
  <si>
    <t>张A176</t>
  </si>
  <si>
    <t>招聘专员</t>
  </si>
  <si>
    <t>张A177</t>
  </si>
  <si>
    <t>信息部</t>
  </si>
  <si>
    <t>助理信息经理</t>
  </si>
  <si>
    <t>张A178</t>
  </si>
  <si>
    <t>ABAP顾问</t>
  </si>
  <si>
    <t>张A179</t>
  </si>
  <si>
    <t>IT设备运营主管</t>
  </si>
  <si>
    <t>张A180</t>
  </si>
  <si>
    <t>项目管理主管</t>
  </si>
  <si>
    <t>张A181</t>
  </si>
  <si>
    <t>数据管理顾问</t>
  </si>
  <si>
    <t>张A182</t>
  </si>
  <si>
    <t>IT办公专员</t>
  </si>
  <si>
    <t>张A183</t>
  </si>
  <si>
    <t>数据管理专员</t>
  </si>
  <si>
    <t>张A184</t>
  </si>
  <si>
    <t>张A185</t>
  </si>
  <si>
    <t>业务支持专员</t>
  </si>
  <si>
    <t>张A186</t>
  </si>
  <si>
    <t>行政部</t>
  </si>
  <si>
    <t>企业活动专员</t>
  </si>
  <si>
    <t>张A187</t>
  </si>
  <si>
    <t>样品管理专员</t>
  </si>
  <si>
    <t>张A188</t>
  </si>
  <si>
    <t>行政专员</t>
  </si>
  <si>
    <t>张A189</t>
  </si>
  <si>
    <t>司机</t>
  </si>
  <si>
    <t>张A190</t>
  </si>
  <si>
    <t>调度</t>
  </si>
  <si>
    <t>张A191</t>
  </si>
  <si>
    <t>张A192</t>
  </si>
  <si>
    <t>行政部经理</t>
  </si>
  <si>
    <t>张A193</t>
  </si>
  <si>
    <t>行政主管</t>
  </si>
  <si>
    <t>张A194</t>
  </si>
  <si>
    <t>直属体系</t>
  </si>
  <si>
    <t>国际业务项目组</t>
  </si>
  <si>
    <t>国际业务项目成员</t>
  </si>
  <si>
    <t>张A195</t>
  </si>
  <si>
    <t>张A196</t>
  </si>
  <si>
    <t>零售业务运营项目组</t>
  </si>
  <si>
    <t>零售业务运营项目组经理</t>
  </si>
  <si>
    <t>张A197</t>
  </si>
  <si>
    <t>战略发展部</t>
  </si>
  <si>
    <t>战略PMO助理</t>
  </si>
  <si>
    <t>16059</t>
    <phoneticPr fontId="3" type="noConversion"/>
  </si>
  <si>
    <t>工龄</t>
    <phoneticPr fontId="3" type="noConversion"/>
  </si>
  <si>
    <t>合同期限/年</t>
    <phoneticPr fontId="3" type="noConversion"/>
  </si>
  <si>
    <t>合同到期</t>
    <phoneticPr fontId="3" type="noConversion"/>
  </si>
  <si>
    <t>身份证号码</t>
    <phoneticPr fontId="3" type="noConversion"/>
  </si>
  <si>
    <t>522225197612176132</t>
    <phoneticPr fontId="3" type="noConversion"/>
  </si>
  <si>
    <t>441723199407166317</t>
    <phoneticPr fontId="3" type="noConversion"/>
  </si>
  <si>
    <t>469026198312079605</t>
    <phoneticPr fontId="3" type="noConversion"/>
  </si>
  <si>
    <t>150204198008309981</t>
    <phoneticPr fontId="3" type="noConversion"/>
  </si>
  <si>
    <t>370300197506153736</t>
    <phoneticPr fontId="3" type="noConversion"/>
  </si>
  <si>
    <t>150624197307108592</t>
    <phoneticPr fontId="3" type="noConversion"/>
  </si>
  <si>
    <t>350427198607208691</t>
    <phoneticPr fontId="3" type="noConversion"/>
  </si>
  <si>
    <t>450202198701201213</t>
    <phoneticPr fontId="3" type="noConversion"/>
  </si>
  <si>
    <t>421083198810290203</t>
    <phoneticPr fontId="3" type="noConversion"/>
  </si>
  <si>
    <t>350623199212146043</t>
    <phoneticPr fontId="3" type="noConversion"/>
  </si>
  <si>
    <t>610102197610275487</t>
    <phoneticPr fontId="3" type="noConversion"/>
  </si>
  <si>
    <t>220681198701034560</t>
    <phoneticPr fontId="3" type="noConversion"/>
  </si>
  <si>
    <t>320103199204113833</t>
    <phoneticPr fontId="3" type="noConversion"/>
  </si>
  <si>
    <t>420114197808258199</t>
    <phoneticPr fontId="3" type="noConversion"/>
  </si>
  <si>
    <t>22032319930425218X</t>
    <phoneticPr fontId="3" type="noConversion"/>
  </si>
  <si>
    <t>350627197611035136</t>
    <phoneticPr fontId="3" type="noConversion"/>
  </si>
  <si>
    <t>230302198604059715</t>
    <phoneticPr fontId="3" type="noConversion"/>
  </si>
  <si>
    <t>630101198411141947</t>
    <phoneticPr fontId="3" type="noConversion"/>
  </si>
  <si>
    <t>620105199412201639</t>
    <phoneticPr fontId="3" type="noConversion"/>
  </si>
  <si>
    <t>522224198704263143</t>
    <phoneticPr fontId="3" type="noConversion"/>
  </si>
  <si>
    <t>533321198409132625</t>
    <phoneticPr fontId="3" type="noConversion"/>
  </si>
  <si>
    <t>331122197509071892</t>
    <phoneticPr fontId="3" type="noConversion"/>
  </si>
  <si>
    <t>620523197607220114</t>
    <phoneticPr fontId="3" type="noConversion"/>
  </si>
  <si>
    <t>350322198306204788</t>
    <phoneticPr fontId="3" type="noConversion"/>
  </si>
  <si>
    <t>130431197808141971</t>
    <phoneticPr fontId="3" type="noConversion"/>
  </si>
  <si>
    <t>611000198804124836</t>
    <phoneticPr fontId="3" type="noConversion"/>
  </si>
  <si>
    <t>330000199304225768</t>
    <phoneticPr fontId="3" type="noConversion"/>
  </si>
  <si>
    <t>330521197607207655</t>
    <phoneticPr fontId="3" type="noConversion"/>
  </si>
  <si>
    <t>512022198703115258</t>
    <phoneticPr fontId="3" type="noConversion"/>
  </si>
  <si>
    <t>652122198807035304</t>
    <phoneticPr fontId="3" type="noConversion"/>
  </si>
  <si>
    <t>610000198406255215</t>
    <phoneticPr fontId="3" type="noConversion"/>
  </si>
  <si>
    <t>430221198109098996</t>
    <phoneticPr fontId="3" type="noConversion"/>
  </si>
  <si>
    <t>640000198712184086</t>
    <phoneticPr fontId="3" type="noConversion"/>
  </si>
  <si>
    <t>150105199411305193</t>
    <phoneticPr fontId="3" type="noConversion"/>
  </si>
  <si>
    <t>130632198112234098</t>
    <phoneticPr fontId="3" type="noConversion"/>
  </si>
  <si>
    <t>411426198006253842</t>
    <phoneticPr fontId="3" type="noConversion"/>
  </si>
  <si>
    <t>530701197606223955</t>
    <phoneticPr fontId="3" type="noConversion"/>
  </si>
  <si>
    <t>440703198606104425</t>
    <phoneticPr fontId="3" type="noConversion"/>
  </si>
  <si>
    <t>360400198103298779</t>
    <phoneticPr fontId="3" type="noConversion"/>
  </si>
  <si>
    <t>41022419920721580X</t>
    <phoneticPr fontId="3" type="noConversion"/>
  </si>
  <si>
    <t>653125198006157272</t>
    <phoneticPr fontId="3" type="noConversion"/>
  </si>
  <si>
    <t>654202197508148779</t>
    <phoneticPr fontId="3" type="noConversion"/>
  </si>
  <si>
    <t>532925198208234307</t>
    <phoneticPr fontId="3" type="noConversion"/>
  </si>
  <si>
    <t>520203198807218894</t>
    <phoneticPr fontId="3" type="noConversion"/>
  </si>
  <si>
    <t>510411198903158480</t>
    <phoneticPr fontId="3" type="noConversion"/>
  </si>
  <si>
    <t>140929198712053696</t>
    <phoneticPr fontId="3" type="noConversion"/>
  </si>
  <si>
    <t>64020019811020225X</t>
    <phoneticPr fontId="3" type="noConversion"/>
  </si>
  <si>
    <t>152921198511186356</t>
    <phoneticPr fontId="3" type="noConversion"/>
  </si>
  <si>
    <t>46010019910407877X</t>
    <phoneticPr fontId="3" type="noConversion"/>
  </si>
  <si>
    <t>620524199206045576</t>
    <phoneticPr fontId="3" type="noConversion"/>
  </si>
  <si>
    <t>532300198507017193</t>
    <phoneticPr fontId="3" type="noConversion"/>
  </si>
  <si>
    <t>450521199401211487</t>
    <phoneticPr fontId="3" type="noConversion"/>
  </si>
  <si>
    <t>140000197905106970</t>
    <phoneticPr fontId="3" type="noConversion"/>
  </si>
  <si>
    <t>110101197511018747</t>
    <phoneticPr fontId="3" type="noConversion"/>
  </si>
  <si>
    <t>430522199007081146</t>
    <phoneticPr fontId="3" type="noConversion"/>
  </si>
  <si>
    <t>340300198305148403</t>
    <phoneticPr fontId="3" type="noConversion"/>
  </si>
  <si>
    <t>511402197707238918</t>
    <phoneticPr fontId="3" type="noConversion"/>
  </si>
  <si>
    <t>440882199002274912</t>
    <phoneticPr fontId="3" type="noConversion"/>
  </si>
  <si>
    <t>150581198009150879</t>
    <phoneticPr fontId="3" type="noConversion"/>
  </si>
  <si>
    <t>320826198903090851</t>
    <phoneticPr fontId="3" type="noConversion"/>
  </si>
  <si>
    <t>140702197206246158</t>
    <phoneticPr fontId="3" type="noConversion"/>
  </si>
  <si>
    <t>370704198811264549</t>
    <phoneticPr fontId="3" type="noConversion"/>
  </si>
  <si>
    <t>120101198311012339</t>
    <phoneticPr fontId="3" type="noConversion"/>
  </si>
  <si>
    <t>623022197710131434</t>
    <phoneticPr fontId="3" type="noConversion"/>
  </si>
  <si>
    <t>520425198703088369</t>
    <phoneticPr fontId="3" type="noConversion"/>
  </si>
  <si>
    <t>140101197910314530</t>
    <phoneticPr fontId="3" type="noConversion"/>
  </si>
  <si>
    <t>513327198911212588</t>
    <phoneticPr fontId="3" type="noConversion"/>
  </si>
  <si>
    <t>130828198702188841</t>
    <phoneticPr fontId="3" type="noConversion"/>
  </si>
  <si>
    <t>211421198605158127</t>
    <phoneticPr fontId="3" type="noConversion"/>
  </si>
  <si>
    <t>331001199202159023</t>
    <phoneticPr fontId="3" type="noConversion"/>
  </si>
  <si>
    <t>231124198710168489</t>
    <phoneticPr fontId="3" type="noConversion"/>
  </si>
  <si>
    <t>513332197808116092</t>
    <phoneticPr fontId="3" type="noConversion"/>
  </si>
  <si>
    <t>110101197511014762</t>
    <phoneticPr fontId="3" type="noConversion"/>
  </si>
  <si>
    <t>210422198210034379</t>
    <phoneticPr fontId="3" type="noConversion"/>
  </si>
  <si>
    <t>450603198308087352</t>
    <phoneticPr fontId="3" type="noConversion"/>
  </si>
  <si>
    <t>632722197601050458</t>
    <phoneticPr fontId="3" type="noConversion"/>
  </si>
  <si>
    <t>451001198110149285</t>
    <phoneticPr fontId="3" type="noConversion"/>
  </si>
  <si>
    <t>530800198906167055</t>
    <phoneticPr fontId="3" type="noConversion"/>
  </si>
  <si>
    <t>652327197811173193</t>
    <phoneticPr fontId="3" type="noConversion"/>
  </si>
  <si>
    <t>130682199010250220</t>
    <phoneticPr fontId="3" type="noConversion"/>
  </si>
  <si>
    <t>140000199103025318</t>
    <phoneticPr fontId="3" type="noConversion"/>
  </si>
  <si>
    <t>330300198403109764</t>
    <phoneticPr fontId="3" type="noConversion"/>
  </si>
  <si>
    <t>350302198705027760</t>
    <phoneticPr fontId="3" type="noConversion"/>
  </si>
  <si>
    <t>140181198312311467</t>
    <phoneticPr fontId="3" type="noConversion"/>
  </si>
  <si>
    <t>650107198010250108</t>
    <phoneticPr fontId="3" type="noConversion"/>
  </si>
  <si>
    <t>510703199208137005</t>
    <phoneticPr fontId="3" type="noConversion"/>
  </si>
  <si>
    <t>110103198506303727</t>
    <phoneticPr fontId="3" type="noConversion"/>
  </si>
  <si>
    <t>210311197707066385</t>
    <phoneticPr fontId="3" type="noConversion"/>
  </si>
  <si>
    <t>330281198305262266</t>
    <phoneticPr fontId="3" type="noConversion"/>
  </si>
  <si>
    <t>350303198909058397</t>
    <phoneticPr fontId="3" type="noConversion"/>
  </si>
  <si>
    <t>230502198709060131</t>
    <phoneticPr fontId="3" type="noConversion"/>
  </si>
  <si>
    <t>530127198603164588</t>
    <phoneticPr fontId="3" type="noConversion"/>
  </si>
  <si>
    <t>130283198302045528</t>
    <phoneticPr fontId="3" type="noConversion"/>
  </si>
  <si>
    <t>321001198405318956</t>
    <phoneticPr fontId="3" type="noConversion"/>
  </si>
  <si>
    <t>511025198108245574</t>
    <phoneticPr fontId="3" type="noConversion"/>
  </si>
  <si>
    <t>370281197704231224</t>
    <phoneticPr fontId="3" type="noConversion"/>
  </si>
  <si>
    <t>520421199002036629</t>
    <phoneticPr fontId="3" type="noConversion"/>
  </si>
  <si>
    <t>430225198811180864</t>
    <phoneticPr fontId="3" type="noConversion"/>
  </si>
  <si>
    <t>53092619810711620X</t>
    <phoneticPr fontId="3" type="noConversion"/>
  </si>
  <si>
    <t>220502198612248689</t>
    <phoneticPr fontId="3" type="noConversion"/>
  </si>
  <si>
    <t>140801199104021570</t>
    <phoneticPr fontId="3" type="noConversion"/>
  </si>
  <si>
    <t>34040319770125374X</t>
    <phoneticPr fontId="3" type="noConversion"/>
  </si>
  <si>
    <t>441226198808070268</t>
    <phoneticPr fontId="3" type="noConversion"/>
  </si>
  <si>
    <t>420526198508297024</t>
    <phoneticPr fontId="3" type="noConversion"/>
  </si>
  <si>
    <t>640181197805042262</t>
    <phoneticPr fontId="3" type="noConversion"/>
  </si>
  <si>
    <t>451401198509265167</t>
    <phoneticPr fontId="3" type="noConversion"/>
  </si>
  <si>
    <t>141000197608059312</t>
    <phoneticPr fontId="3" type="noConversion"/>
  </si>
  <si>
    <t>640202198105019963</t>
    <phoneticPr fontId="3" type="noConversion"/>
  </si>
  <si>
    <t>370682198406045952</t>
    <phoneticPr fontId="3" type="noConversion"/>
  </si>
  <si>
    <t>445101198603017835</t>
    <phoneticPr fontId="3" type="noConversion"/>
  </si>
  <si>
    <t>440105198802157057</t>
    <phoneticPr fontId="3" type="noConversion"/>
  </si>
  <si>
    <t>130433198712094530</t>
    <phoneticPr fontId="3" type="noConversion"/>
  </si>
  <si>
    <t>34080219850329935X</t>
    <phoneticPr fontId="3" type="noConversion"/>
  </si>
  <si>
    <t>330303197910137131</t>
    <phoneticPr fontId="3" type="noConversion"/>
  </si>
  <si>
    <t>350527197807083361</t>
    <phoneticPr fontId="3" type="noConversion"/>
  </si>
  <si>
    <t>441322197604073913</t>
    <phoneticPr fontId="3" type="noConversion"/>
  </si>
  <si>
    <t>110101197511012580</t>
    <phoneticPr fontId="3" type="noConversion"/>
  </si>
  <si>
    <t>230183197710200893</t>
    <phoneticPr fontId="3" type="noConversion"/>
  </si>
  <si>
    <t>130132197711263411</t>
    <phoneticPr fontId="3" type="noConversion"/>
  </si>
  <si>
    <t>500000199308017714</t>
    <phoneticPr fontId="3" type="noConversion"/>
  </si>
  <si>
    <t>130631198104288698</t>
    <phoneticPr fontId="3" type="noConversion"/>
  </si>
  <si>
    <t>620105198609125049</t>
    <phoneticPr fontId="3" type="noConversion"/>
  </si>
  <si>
    <t>230706199301295894</t>
    <phoneticPr fontId="3" type="noConversion"/>
  </si>
  <si>
    <t>611002197709253152</t>
    <phoneticPr fontId="3" type="noConversion"/>
  </si>
  <si>
    <t>431281199306201456</t>
    <phoneticPr fontId="3" type="noConversion"/>
  </si>
  <si>
    <t>140426198907183929</t>
    <phoneticPr fontId="3" type="noConversion"/>
  </si>
  <si>
    <t>370102197910291104</t>
    <phoneticPr fontId="3" type="noConversion"/>
  </si>
  <si>
    <t>110101197511012441</t>
    <phoneticPr fontId="3" type="noConversion"/>
  </si>
  <si>
    <t>350781198901281077</t>
    <phoneticPr fontId="3" type="noConversion"/>
  </si>
  <si>
    <t>211404198606209540</t>
    <phoneticPr fontId="3" type="noConversion"/>
  </si>
  <si>
    <t>141122197401205195</t>
    <phoneticPr fontId="3" type="noConversion"/>
  </si>
  <si>
    <t>110101197511016186</t>
    <phoneticPr fontId="3" type="noConversion"/>
  </si>
  <si>
    <t>411024198208300980</t>
    <phoneticPr fontId="3" type="noConversion"/>
  </si>
  <si>
    <t>542500198802109261</t>
    <phoneticPr fontId="3" type="noConversion"/>
  </si>
  <si>
    <t>370882197811107818</t>
    <phoneticPr fontId="3" type="noConversion"/>
  </si>
  <si>
    <t>110101197511018667</t>
    <phoneticPr fontId="3" type="noConversion"/>
  </si>
  <si>
    <t>210224199007216341</t>
    <phoneticPr fontId="3" type="noConversion"/>
  </si>
  <si>
    <t>141102198906264202</t>
    <phoneticPr fontId="3" type="noConversion"/>
  </si>
  <si>
    <t>110101197511019360</t>
    <phoneticPr fontId="3" type="noConversion"/>
  </si>
  <si>
    <t>141026197607277493</t>
    <phoneticPr fontId="3" type="noConversion"/>
  </si>
  <si>
    <t>13112319900310419X</t>
    <phoneticPr fontId="3" type="noConversion"/>
  </si>
  <si>
    <t>130181198305109058</t>
    <phoneticPr fontId="3" type="noConversion"/>
  </si>
  <si>
    <t>522200198205131313</t>
    <phoneticPr fontId="3" type="noConversion"/>
  </si>
  <si>
    <t>320311199003202523</t>
    <phoneticPr fontId="3" type="noConversion"/>
  </si>
  <si>
    <t>320402197604127282</t>
    <phoneticPr fontId="3" type="noConversion"/>
  </si>
  <si>
    <t>360881198607104595</t>
    <phoneticPr fontId="3" type="noConversion"/>
  </si>
  <si>
    <t>330701197006213377</t>
    <phoneticPr fontId="3" type="noConversion"/>
  </si>
  <si>
    <t>130433197502106615</t>
    <phoneticPr fontId="3" type="noConversion"/>
  </si>
  <si>
    <t>530502198002175251</t>
    <phoneticPr fontId="3" type="noConversion"/>
  </si>
  <si>
    <t>654003197107181880</t>
    <phoneticPr fontId="3" type="noConversion"/>
  </si>
  <si>
    <t>350823197408285282</t>
    <phoneticPr fontId="3" type="noConversion"/>
  </si>
  <si>
    <t>450328197006157868</t>
    <phoneticPr fontId="3" type="noConversion"/>
  </si>
  <si>
    <t>542333198106127999</t>
    <phoneticPr fontId="3" type="noConversion"/>
  </si>
  <si>
    <t>450521197004208656</t>
    <phoneticPr fontId="3" type="noConversion"/>
  </si>
  <si>
    <t>542522197407249014</t>
    <phoneticPr fontId="3" type="noConversion"/>
  </si>
  <si>
    <t>511623197507201881</t>
    <phoneticPr fontId="3" type="noConversion"/>
  </si>
  <si>
    <t>52242219820222568X</t>
    <phoneticPr fontId="3" type="noConversion"/>
  </si>
  <si>
    <t>120101198311017332</t>
    <phoneticPr fontId="3" type="noConversion"/>
  </si>
  <si>
    <t>620622198807272588</t>
    <phoneticPr fontId="3" type="noConversion"/>
  </si>
  <si>
    <t>542329197605285431</t>
    <phoneticPr fontId="3" type="noConversion"/>
  </si>
  <si>
    <t>340201198804209603</t>
    <phoneticPr fontId="3" type="noConversion"/>
  </si>
  <si>
    <t>230500197407203849</t>
    <phoneticPr fontId="3" type="noConversion"/>
  </si>
  <si>
    <t>140101196803072172</t>
    <phoneticPr fontId="3" type="noConversion"/>
  </si>
  <si>
    <t>131000197501193739</t>
    <phoneticPr fontId="3" type="noConversion"/>
  </si>
  <si>
    <t>120101198311012494</t>
    <phoneticPr fontId="3" type="noConversion"/>
  </si>
  <si>
    <t>211381198207161188</t>
    <phoneticPr fontId="3" type="noConversion"/>
  </si>
  <si>
    <t>500243197506186828</t>
    <phoneticPr fontId="3" type="noConversion"/>
  </si>
  <si>
    <t>532522198609163983</t>
    <phoneticPr fontId="3" type="noConversion"/>
  </si>
  <si>
    <t>120101198311016874</t>
    <phoneticPr fontId="3" type="noConversion"/>
  </si>
  <si>
    <t>620826197108162787</t>
    <phoneticPr fontId="3" type="noConversion"/>
  </si>
  <si>
    <t>330301198605178449</t>
    <phoneticPr fontId="3" type="noConversion"/>
  </si>
  <si>
    <t>110101197511017285</t>
    <phoneticPr fontId="3" type="noConversion"/>
  </si>
  <si>
    <t>220402198204188669</t>
    <phoneticPr fontId="3" type="noConversion"/>
  </si>
  <si>
    <t>620100198109198020</t>
    <phoneticPr fontId="3" type="noConversion"/>
  </si>
  <si>
    <t>45032619840627183x</t>
    <phoneticPr fontId="3" type="noConversion"/>
  </si>
  <si>
    <t>533527198909210238</t>
    <phoneticPr fontId="3" type="noConversion"/>
  </si>
  <si>
    <t>330224196702265835</t>
    <phoneticPr fontId="3" type="noConversion"/>
  </si>
  <si>
    <t>120101198311018052</t>
    <phoneticPr fontId="3" type="noConversion"/>
  </si>
  <si>
    <t>452722197507190776</t>
    <phoneticPr fontId="3" type="noConversion"/>
  </si>
  <si>
    <t>432503197505028819</t>
    <phoneticPr fontId="3" type="noConversion"/>
  </si>
  <si>
    <t>371581198203163691</t>
    <phoneticPr fontId="3" type="noConversion"/>
  </si>
  <si>
    <t>653024197412039566</t>
    <phoneticPr fontId="3" type="noConversion"/>
  </si>
  <si>
    <t>110101197511014148</t>
    <phoneticPr fontId="3" type="noConversion"/>
  </si>
  <si>
    <t>510623197307181694</t>
    <phoneticPr fontId="3" type="noConversion"/>
  </si>
  <si>
    <t>210204197008045252</t>
    <phoneticPr fontId="3" type="noConversion"/>
  </si>
  <si>
    <t>43312319791130094X</t>
    <phoneticPr fontId="3" type="noConversion"/>
  </si>
  <si>
    <t>3306821978072033829</t>
    <phoneticPr fontId="3" type="noConversion"/>
  </si>
  <si>
    <t>130825199105138665</t>
    <phoneticPr fontId="3" type="noConversion"/>
  </si>
  <si>
    <t>341201198506129702</t>
    <phoneticPr fontId="3" type="noConversion"/>
  </si>
  <si>
    <t>150203199512020472</t>
    <phoneticPr fontId="3" type="noConversion"/>
  </si>
  <si>
    <t>11010119751101376X</t>
    <phoneticPr fontId="3" type="noConversion"/>
  </si>
  <si>
    <t>421001198301097785</t>
    <phoneticPr fontId="3" type="noConversion"/>
  </si>
  <si>
    <t>210111196810128411</t>
    <phoneticPr fontId="3" type="noConversion"/>
  </si>
  <si>
    <t>230101196806206115</t>
    <phoneticPr fontId="3" type="noConversion"/>
  </si>
  <si>
    <t>220106198912308958</t>
    <phoneticPr fontId="3" type="noConversion"/>
  </si>
  <si>
    <t>年龄</t>
    <phoneticPr fontId="3" type="noConversion"/>
  </si>
  <si>
    <t>年龄段</t>
    <phoneticPr fontId="3" type="noConversion"/>
  </si>
  <si>
    <t>法定姓名</t>
  </si>
  <si>
    <t>张A1</t>
  </si>
  <si>
    <t>男</t>
  </si>
  <si>
    <t>女</t>
  </si>
  <si>
    <t>542128197911042000</t>
    <phoneticPr fontId="3" type="noConversion"/>
  </si>
  <si>
    <t>性别</t>
    <phoneticPr fontId="3" type="noConversion"/>
  </si>
  <si>
    <t>年龄</t>
    <phoneticPr fontId="3" type="noConversion"/>
  </si>
  <si>
    <t>410322199202152000</t>
    <phoneticPr fontId="3" type="noConversion"/>
  </si>
  <si>
    <t>出生日期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</si>
</sst>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00000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76" fontId="7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NumberFormat="1" applyFont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14" fontId="7" fillId="3" borderId="1" xfId="1" applyNumberFormat="1" applyFont="1" applyFill="1" applyBorder="1" applyAlignment="1">
      <alignment horizontal="center" vertical="center"/>
    </xf>
    <xf numFmtId="0" fontId="7" fillId="3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0" xfId="1" applyNumberFormat="1" applyFont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showGridLines="0" tabSelected="1" topLeftCell="G1" zoomScaleNormal="100" workbookViewId="0">
      <selection activeCell="V2" sqref="V2"/>
    </sheetView>
  </sheetViews>
  <sheetFormatPr defaultColWidth="9" defaultRowHeight="19.5" customHeight="1" x14ac:dyDescent="0.15"/>
  <cols>
    <col min="1" max="1" width="10.625" style="4" customWidth="1"/>
    <col min="2" max="2" width="9.875" style="11" customWidth="1"/>
    <col min="3" max="3" width="6.75" style="4" customWidth="1"/>
    <col min="4" max="4" width="23.375" style="17" bestFit="1" customWidth="1"/>
    <col min="5" max="9" width="23.375" style="17" customWidth="1"/>
    <col min="10" max="13" width="12.875" style="11" customWidth="1"/>
    <col min="14" max="15" width="9" style="4"/>
    <col min="16" max="16" width="11.5" style="4" customWidth="1"/>
    <col min="17" max="17" width="14.5" style="4" customWidth="1"/>
    <col min="18" max="18" width="20.375" style="4" bestFit="1" customWidth="1"/>
    <col min="19" max="19" width="8.375" style="4" customWidth="1"/>
    <col min="20" max="20" width="11.125" style="4" customWidth="1"/>
    <col min="21" max="21" width="12" style="11" bestFit="1" customWidth="1"/>
    <col min="22" max="22" width="9" style="11"/>
    <col min="23" max="23" width="12" style="4" bestFit="1" customWidth="1"/>
    <col min="24" max="24" width="12" style="11" customWidth="1"/>
    <col min="25" max="25" width="9.875" style="4" customWidth="1"/>
    <col min="26" max="16384" width="9" style="4"/>
  </cols>
  <sheetData>
    <row r="1" spans="1:25" s="1" customFormat="1" ht="19.5" customHeight="1" x14ac:dyDescent="0.15">
      <c r="A1" s="5" t="s">
        <v>0</v>
      </c>
      <c r="B1" s="6" t="s">
        <v>599</v>
      </c>
      <c r="C1" s="5" t="s">
        <v>1</v>
      </c>
      <c r="D1" s="15" t="s">
        <v>401</v>
      </c>
      <c r="E1" s="15" t="s">
        <v>604</v>
      </c>
      <c r="F1" s="15"/>
      <c r="G1" s="15"/>
      <c r="H1" s="15"/>
      <c r="I1" s="15" t="s">
        <v>607</v>
      </c>
      <c r="J1" s="6" t="s">
        <v>2</v>
      </c>
      <c r="K1" s="6" t="s">
        <v>605</v>
      </c>
      <c r="L1" s="6" t="s">
        <v>597</v>
      </c>
      <c r="M1" s="6" t="s">
        <v>598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6" t="s">
        <v>10</v>
      </c>
      <c r="V1" s="6" t="s">
        <v>398</v>
      </c>
      <c r="W1" s="5" t="s">
        <v>399</v>
      </c>
      <c r="X1" s="6" t="s">
        <v>400</v>
      </c>
      <c r="Y1" s="5" t="s">
        <v>11</v>
      </c>
    </row>
    <row r="2" spans="1:25" s="10" customFormat="1" ht="19.5" customHeight="1" x14ac:dyDescent="0.15">
      <c r="A2" s="7">
        <v>1151</v>
      </c>
      <c r="B2" s="12" t="s">
        <v>600</v>
      </c>
      <c r="C2" s="14" t="s">
        <v>601</v>
      </c>
      <c r="D2" s="16" t="s">
        <v>606</v>
      </c>
      <c r="E2" s="18" t="str">
        <f>IF(MOD(MID(D2,17,1),2)=1,"男","女")</f>
        <v>女</v>
      </c>
      <c r="F2" s="18" t="str">
        <f>MID(D2,7,4)</f>
        <v>1992</v>
      </c>
      <c r="G2" s="18" t="str">
        <f>MID(D2,11,2)</f>
        <v>02</v>
      </c>
      <c r="H2" s="18" t="str">
        <f>MID(D2,13,2)</f>
        <v>15</v>
      </c>
      <c r="I2" s="19">
        <f>DATE(F2,G2,H2)</f>
        <v>33649</v>
      </c>
      <c r="J2" s="13">
        <v>33649</v>
      </c>
      <c r="K2" s="14">
        <f ca="1">DATEDIF(I2,TODAY(),"y")</f>
        <v>29</v>
      </c>
      <c r="L2" s="14">
        <v>26</v>
      </c>
      <c r="M2" s="14"/>
      <c r="N2" s="2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8">
        <v>42994.031122869586</v>
      </c>
      <c r="U2" s="13">
        <f>EDATE(T2,3)</f>
        <v>43085</v>
      </c>
      <c r="V2" s="14"/>
      <c r="W2" s="3">
        <v>2</v>
      </c>
      <c r="X2" s="13">
        <f>EDATE(U2,W2*12)</f>
        <v>43815</v>
      </c>
      <c r="Y2" s="9">
        <v>97664</v>
      </c>
    </row>
    <row r="3" spans="1:25" s="10" customFormat="1" ht="19.5" customHeight="1" x14ac:dyDescent="0.15">
      <c r="A3" s="7">
        <v>1152</v>
      </c>
      <c r="B3" s="12" t="s">
        <v>18</v>
      </c>
      <c r="C3" s="14" t="s">
        <v>601</v>
      </c>
      <c r="D3" s="16" t="s">
        <v>402</v>
      </c>
      <c r="E3" s="18" t="str">
        <f t="shared" ref="E3:E66" si="0">IF(MOD(MID(D3,17,1),2)=1,"男","女")</f>
        <v>男</v>
      </c>
      <c r="F3" s="18" t="str">
        <f t="shared" ref="F3:F66" si="1">MID(D3,7,4)</f>
        <v>1976</v>
      </c>
      <c r="G3" s="18" t="str">
        <f t="shared" ref="G3:G66" si="2">MID(D3,11,2)</f>
        <v>12</v>
      </c>
      <c r="H3" s="18" t="str">
        <f t="shared" ref="H3:H66" si="3">MID(D3,13,2)</f>
        <v>17</v>
      </c>
      <c r="I3" s="19">
        <f t="shared" ref="I3:I66" si="4">DATE(F3,G3,H3)</f>
        <v>28111</v>
      </c>
      <c r="J3" s="13">
        <v>28111</v>
      </c>
      <c r="K3" s="14">
        <f t="shared" ref="K3:K66" ca="1" si="5">DATEDIF(I3,TODAY(),"y")</f>
        <v>44</v>
      </c>
      <c r="L3" s="14">
        <v>41</v>
      </c>
      <c r="M3" s="14"/>
      <c r="N3" s="2" t="s">
        <v>12</v>
      </c>
      <c r="O3" s="3" t="s">
        <v>13</v>
      </c>
      <c r="P3" s="3" t="str">
        <f t="shared" ref="P3:P11" si="6">P2</f>
        <v>财务系统</v>
      </c>
      <c r="Q3" s="3" t="s">
        <v>15</v>
      </c>
      <c r="R3" s="3" t="s">
        <v>19</v>
      </c>
      <c r="S3" s="3" t="s">
        <v>17</v>
      </c>
      <c r="T3" s="8">
        <v>42877.138481858026</v>
      </c>
      <c r="U3" s="13">
        <f t="shared" ref="U3:U66" si="7">EDATE(T3,3)</f>
        <v>42969</v>
      </c>
      <c r="V3" s="14"/>
      <c r="W3" s="3">
        <v>2</v>
      </c>
      <c r="X3" s="13">
        <f t="shared" ref="X3:X66" si="8">EDATE(U3,W3*12)</f>
        <v>43699</v>
      </c>
      <c r="Y3" s="9">
        <v>37521</v>
      </c>
    </row>
    <row r="4" spans="1:25" s="10" customFormat="1" ht="19.5" customHeight="1" x14ac:dyDescent="0.15">
      <c r="A4" s="7">
        <v>1154</v>
      </c>
      <c r="B4" s="12" t="s">
        <v>20</v>
      </c>
      <c r="C4" s="14" t="s">
        <v>601</v>
      </c>
      <c r="D4" s="16" t="s">
        <v>403</v>
      </c>
      <c r="E4" s="18" t="str">
        <f t="shared" si="0"/>
        <v>男</v>
      </c>
      <c r="F4" s="18" t="str">
        <f t="shared" si="1"/>
        <v>1994</v>
      </c>
      <c r="G4" s="18" t="str">
        <f t="shared" si="2"/>
        <v>07</v>
      </c>
      <c r="H4" s="18" t="str">
        <f t="shared" si="3"/>
        <v>16</v>
      </c>
      <c r="I4" s="19">
        <f t="shared" si="4"/>
        <v>34531</v>
      </c>
      <c r="J4" s="13">
        <v>34531</v>
      </c>
      <c r="K4" s="14">
        <f t="shared" ca="1" si="5"/>
        <v>27</v>
      </c>
      <c r="L4" s="14">
        <v>24</v>
      </c>
      <c r="M4" s="14"/>
      <c r="N4" s="2" t="s">
        <v>21</v>
      </c>
      <c r="O4" s="3" t="s">
        <v>13</v>
      </c>
      <c r="P4" s="3" t="str">
        <f t="shared" si="6"/>
        <v>财务系统</v>
      </c>
      <c r="Q4" s="3" t="s">
        <v>15</v>
      </c>
      <c r="R4" s="3" t="s">
        <v>22</v>
      </c>
      <c r="S4" s="3" t="s">
        <v>23</v>
      </c>
      <c r="T4" s="8">
        <v>43296.566270208918</v>
      </c>
      <c r="U4" s="13">
        <f t="shared" si="7"/>
        <v>43388</v>
      </c>
      <c r="V4" s="14"/>
      <c r="W4" s="3">
        <v>2</v>
      </c>
      <c r="X4" s="13">
        <f t="shared" si="8"/>
        <v>44119</v>
      </c>
      <c r="Y4" s="9">
        <v>25762</v>
      </c>
    </row>
    <row r="5" spans="1:25" s="10" customFormat="1" ht="19.5" customHeight="1" x14ac:dyDescent="0.15">
      <c r="A5" s="7">
        <v>1155</v>
      </c>
      <c r="B5" s="12" t="s">
        <v>24</v>
      </c>
      <c r="C5" s="14" t="s">
        <v>602</v>
      </c>
      <c r="D5" s="16" t="s">
        <v>603</v>
      </c>
      <c r="E5" s="18" t="str">
        <f t="shared" si="0"/>
        <v>女</v>
      </c>
      <c r="F5" s="18" t="str">
        <f t="shared" si="1"/>
        <v>1979</v>
      </c>
      <c r="G5" s="18" t="str">
        <f t="shared" si="2"/>
        <v>11</v>
      </c>
      <c r="H5" s="18" t="str">
        <f t="shared" si="3"/>
        <v>04</v>
      </c>
      <c r="I5" s="19">
        <f t="shared" si="4"/>
        <v>29163</v>
      </c>
      <c r="J5" s="13">
        <v>29163</v>
      </c>
      <c r="K5" s="14">
        <f t="shared" ca="1" si="5"/>
        <v>42</v>
      </c>
      <c r="L5" s="14">
        <v>39</v>
      </c>
      <c r="M5" s="14"/>
      <c r="N5" s="2" t="s">
        <v>21</v>
      </c>
      <c r="O5" s="3" t="s">
        <v>13</v>
      </c>
      <c r="P5" s="3" t="str">
        <f t="shared" si="6"/>
        <v>财务系统</v>
      </c>
      <c r="Q5" s="3" t="s">
        <v>15</v>
      </c>
      <c r="R5" s="3" t="s">
        <v>25</v>
      </c>
      <c r="S5" s="3" t="s">
        <v>17</v>
      </c>
      <c r="T5" s="8">
        <v>42279.017780076683</v>
      </c>
      <c r="U5" s="13">
        <f t="shared" si="7"/>
        <v>42371</v>
      </c>
      <c r="V5" s="14"/>
      <c r="W5" s="3">
        <v>2</v>
      </c>
      <c r="X5" s="13">
        <f t="shared" si="8"/>
        <v>43102</v>
      </c>
      <c r="Y5" s="9">
        <v>35533</v>
      </c>
    </row>
    <row r="6" spans="1:25" s="10" customFormat="1" ht="19.5" customHeight="1" x14ac:dyDescent="0.15">
      <c r="A6" s="7">
        <v>1157</v>
      </c>
      <c r="B6" s="12" t="s">
        <v>26</v>
      </c>
      <c r="C6" s="14" t="s">
        <v>602</v>
      </c>
      <c r="D6" s="16" t="s">
        <v>404</v>
      </c>
      <c r="E6" s="18" t="str">
        <f t="shared" si="0"/>
        <v>女</v>
      </c>
      <c r="F6" s="18" t="str">
        <f t="shared" si="1"/>
        <v>1983</v>
      </c>
      <c r="G6" s="18" t="str">
        <f t="shared" si="2"/>
        <v>12</v>
      </c>
      <c r="H6" s="18" t="str">
        <f t="shared" si="3"/>
        <v>07</v>
      </c>
      <c r="I6" s="19">
        <f t="shared" si="4"/>
        <v>30657</v>
      </c>
      <c r="J6" s="13">
        <v>30657</v>
      </c>
      <c r="K6" s="14">
        <f t="shared" ca="1" si="5"/>
        <v>37</v>
      </c>
      <c r="L6" s="14">
        <v>34</v>
      </c>
      <c r="M6" s="14"/>
      <c r="N6" s="2" t="s">
        <v>21</v>
      </c>
      <c r="O6" s="3" t="s">
        <v>13</v>
      </c>
      <c r="P6" s="3" t="str">
        <f t="shared" si="6"/>
        <v>财务系统</v>
      </c>
      <c r="Q6" s="3" t="s">
        <v>15</v>
      </c>
      <c r="R6" s="3" t="s">
        <v>27</v>
      </c>
      <c r="S6" s="3" t="s">
        <v>17</v>
      </c>
      <c r="T6" s="8">
        <v>42272.503277258998</v>
      </c>
      <c r="U6" s="13">
        <f t="shared" si="7"/>
        <v>42363</v>
      </c>
      <c r="V6" s="14"/>
      <c r="W6" s="3">
        <v>2</v>
      </c>
      <c r="X6" s="13">
        <f t="shared" si="8"/>
        <v>43094</v>
      </c>
      <c r="Y6" s="9">
        <v>58580</v>
      </c>
    </row>
    <row r="7" spans="1:25" s="10" customFormat="1" ht="19.5" customHeight="1" x14ac:dyDescent="0.15">
      <c r="A7" s="7">
        <v>1160</v>
      </c>
      <c r="B7" s="12" t="s">
        <v>28</v>
      </c>
      <c r="C7" s="14" t="s">
        <v>602</v>
      </c>
      <c r="D7" s="16" t="s">
        <v>405</v>
      </c>
      <c r="E7" s="18" t="str">
        <f t="shared" si="0"/>
        <v>女</v>
      </c>
      <c r="F7" s="18" t="str">
        <f t="shared" si="1"/>
        <v>1980</v>
      </c>
      <c r="G7" s="18" t="str">
        <f t="shared" si="2"/>
        <v>08</v>
      </c>
      <c r="H7" s="18" t="str">
        <f t="shared" si="3"/>
        <v>30</v>
      </c>
      <c r="I7" s="19">
        <f t="shared" si="4"/>
        <v>29463</v>
      </c>
      <c r="J7" s="13">
        <v>29463</v>
      </c>
      <c r="K7" s="14">
        <f t="shared" ca="1" si="5"/>
        <v>41</v>
      </c>
      <c r="L7" s="14">
        <v>38</v>
      </c>
      <c r="M7" s="14"/>
      <c r="N7" s="2" t="s">
        <v>21</v>
      </c>
      <c r="O7" s="3" t="s">
        <v>13</v>
      </c>
      <c r="P7" s="3" t="str">
        <f t="shared" si="6"/>
        <v>财务系统</v>
      </c>
      <c r="Q7" s="3" t="s">
        <v>15</v>
      </c>
      <c r="R7" s="3" t="s">
        <v>29</v>
      </c>
      <c r="S7" s="3" t="s">
        <v>23</v>
      </c>
      <c r="T7" s="8">
        <v>42561.307238290676</v>
      </c>
      <c r="U7" s="13">
        <f t="shared" si="7"/>
        <v>42653</v>
      </c>
      <c r="V7" s="14"/>
      <c r="W7" s="3">
        <v>2</v>
      </c>
      <c r="X7" s="13">
        <f t="shared" si="8"/>
        <v>43383</v>
      </c>
      <c r="Y7" s="9">
        <v>32009</v>
      </c>
    </row>
    <row r="8" spans="1:25" s="10" customFormat="1" ht="19.5" customHeight="1" x14ac:dyDescent="0.15">
      <c r="A8" s="7">
        <v>1267</v>
      </c>
      <c r="B8" s="12" t="s">
        <v>30</v>
      </c>
      <c r="C8" s="14" t="s">
        <v>601</v>
      </c>
      <c r="D8" s="16" t="s">
        <v>406</v>
      </c>
      <c r="E8" s="18" t="str">
        <f t="shared" si="0"/>
        <v>男</v>
      </c>
      <c r="F8" s="18" t="str">
        <f t="shared" si="1"/>
        <v>1975</v>
      </c>
      <c r="G8" s="18" t="str">
        <f t="shared" si="2"/>
        <v>06</v>
      </c>
      <c r="H8" s="18" t="str">
        <f t="shared" si="3"/>
        <v>15</v>
      </c>
      <c r="I8" s="19">
        <f t="shared" si="4"/>
        <v>27560</v>
      </c>
      <c r="J8" s="13">
        <v>27560</v>
      </c>
      <c r="K8" s="14">
        <f t="shared" ca="1" si="5"/>
        <v>46</v>
      </c>
      <c r="L8" s="14">
        <v>43</v>
      </c>
      <c r="M8" s="14"/>
      <c r="N8" s="2" t="s">
        <v>21</v>
      </c>
      <c r="O8" s="3" t="s">
        <v>13</v>
      </c>
      <c r="P8" s="3" t="str">
        <f t="shared" si="6"/>
        <v>财务系统</v>
      </c>
      <c r="Q8" s="3" t="s">
        <v>15</v>
      </c>
      <c r="R8" s="3" t="s">
        <v>31</v>
      </c>
      <c r="S8" s="3" t="s">
        <v>17</v>
      </c>
      <c r="T8" s="8">
        <v>43171.84506692351</v>
      </c>
      <c r="U8" s="13">
        <f t="shared" si="7"/>
        <v>43263</v>
      </c>
      <c r="V8" s="14"/>
      <c r="W8" s="3">
        <v>2</v>
      </c>
      <c r="X8" s="13">
        <f t="shared" si="8"/>
        <v>43994</v>
      </c>
      <c r="Y8" s="9">
        <v>82842</v>
      </c>
    </row>
    <row r="9" spans="1:25" s="10" customFormat="1" ht="19.5" customHeight="1" x14ac:dyDescent="0.15">
      <c r="A9" s="7">
        <v>1268</v>
      </c>
      <c r="B9" s="12" t="s">
        <v>32</v>
      </c>
      <c r="C9" s="14" t="s">
        <v>601</v>
      </c>
      <c r="D9" s="16" t="s">
        <v>408</v>
      </c>
      <c r="E9" s="18" t="str">
        <f t="shared" si="0"/>
        <v>男</v>
      </c>
      <c r="F9" s="18" t="str">
        <f t="shared" si="1"/>
        <v>1986</v>
      </c>
      <c r="G9" s="18" t="str">
        <f t="shared" si="2"/>
        <v>07</v>
      </c>
      <c r="H9" s="18" t="str">
        <f t="shared" si="3"/>
        <v>20</v>
      </c>
      <c r="I9" s="19">
        <f t="shared" si="4"/>
        <v>31613</v>
      </c>
      <c r="J9" s="13">
        <v>31613</v>
      </c>
      <c r="K9" s="14">
        <f t="shared" ca="1" si="5"/>
        <v>35</v>
      </c>
      <c r="L9" s="14">
        <v>32</v>
      </c>
      <c r="M9" s="14"/>
      <c r="N9" s="2" t="s">
        <v>21</v>
      </c>
      <c r="O9" s="3" t="s">
        <v>13</v>
      </c>
      <c r="P9" s="3" t="str">
        <f t="shared" si="6"/>
        <v>财务系统</v>
      </c>
      <c r="Q9" s="3" t="s">
        <v>15</v>
      </c>
      <c r="R9" s="3" t="s">
        <v>33</v>
      </c>
      <c r="S9" s="3" t="s">
        <v>17</v>
      </c>
      <c r="T9" s="8">
        <v>42456.05467998371</v>
      </c>
      <c r="U9" s="13">
        <f t="shared" si="7"/>
        <v>42548</v>
      </c>
      <c r="V9" s="14"/>
      <c r="W9" s="3">
        <v>2</v>
      </c>
      <c r="X9" s="13">
        <f t="shared" si="8"/>
        <v>43278</v>
      </c>
      <c r="Y9" s="9">
        <v>16861</v>
      </c>
    </row>
    <row r="10" spans="1:25" s="10" customFormat="1" ht="19.5" customHeight="1" x14ac:dyDescent="0.15">
      <c r="A10" s="7">
        <v>1270</v>
      </c>
      <c r="B10" s="12" t="s">
        <v>34</v>
      </c>
      <c r="C10" s="14" t="s">
        <v>602</v>
      </c>
      <c r="D10" s="16" t="s">
        <v>411</v>
      </c>
      <c r="E10" s="18" t="str">
        <f t="shared" si="0"/>
        <v>女</v>
      </c>
      <c r="F10" s="18" t="str">
        <f t="shared" si="1"/>
        <v>1992</v>
      </c>
      <c r="G10" s="18" t="str">
        <f t="shared" si="2"/>
        <v>12</v>
      </c>
      <c r="H10" s="18" t="str">
        <f t="shared" si="3"/>
        <v>14</v>
      </c>
      <c r="I10" s="19">
        <f t="shared" si="4"/>
        <v>33952</v>
      </c>
      <c r="J10" s="13">
        <v>33952</v>
      </c>
      <c r="K10" s="14">
        <f t="shared" ca="1" si="5"/>
        <v>28</v>
      </c>
      <c r="L10" s="14">
        <v>25</v>
      </c>
      <c r="M10" s="14"/>
      <c r="N10" s="2" t="s">
        <v>21</v>
      </c>
      <c r="O10" s="3" t="s">
        <v>13</v>
      </c>
      <c r="P10" s="3" t="str">
        <f t="shared" si="6"/>
        <v>财务系统</v>
      </c>
      <c r="Q10" s="3" t="s">
        <v>15</v>
      </c>
      <c r="R10" s="3" t="s">
        <v>35</v>
      </c>
      <c r="S10" s="3" t="s">
        <v>17</v>
      </c>
      <c r="T10" s="8">
        <v>42803.973547902249</v>
      </c>
      <c r="U10" s="13">
        <f t="shared" si="7"/>
        <v>42895</v>
      </c>
      <c r="V10" s="14"/>
      <c r="W10" s="3">
        <v>2</v>
      </c>
      <c r="X10" s="13">
        <f t="shared" si="8"/>
        <v>43625</v>
      </c>
      <c r="Y10" s="9">
        <v>42100</v>
      </c>
    </row>
    <row r="11" spans="1:25" s="10" customFormat="1" ht="19.5" customHeight="1" x14ac:dyDescent="0.15">
      <c r="A11" s="7">
        <v>1044</v>
      </c>
      <c r="B11" s="12" t="s">
        <v>36</v>
      </c>
      <c r="C11" s="14" t="s">
        <v>601</v>
      </c>
      <c r="D11" s="16" t="s">
        <v>409</v>
      </c>
      <c r="E11" s="18" t="str">
        <f t="shared" si="0"/>
        <v>男</v>
      </c>
      <c r="F11" s="18" t="str">
        <f t="shared" si="1"/>
        <v>1987</v>
      </c>
      <c r="G11" s="18" t="str">
        <f t="shared" si="2"/>
        <v>01</v>
      </c>
      <c r="H11" s="18" t="str">
        <f t="shared" si="3"/>
        <v>20</v>
      </c>
      <c r="I11" s="19">
        <f t="shared" si="4"/>
        <v>31797</v>
      </c>
      <c r="J11" s="13">
        <v>31797</v>
      </c>
      <c r="K11" s="14">
        <f t="shared" ca="1" si="5"/>
        <v>34</v>
      </c>
      <c r="L11" s="14">
        <v>31</v>
      </c>
      <c r="M11" s="14"/>
      <c r="N11" s="2" t="s">
        <v>21</v>
      </c>
      <c r="O11" s="3" t="s">
        <v>13</v>
      </c>
      <c r="P11" s="3" t="str">
        <f t="shared" si="6"/>
        <v>财务系统</v>
      </c>
      <c r="Q11" s="3" t="s">
        <v>37</v>
      </c>
      <c r="R11" s="3" t="s">
        <v>38</v>
      </c>
      <c r="S11" s="3" t="s">
        <v>39</v>
      </c>
      <c r="T11" s="8">
        <v>42224.239455789284</v>
      </c>
      <c r="U11" s="13">
        <f t="shared" si="7"/>
        <v>42316</v>
      </c>
      <c r="V11" s="14"/>
      <c r="W11" s="3">
        <v>2</v>
      </c>
      <c r="X11" s="13">
        <f t="shared" si="8"/>
        <v>43047</v>
      </c>
      <c r="Y11" s="2" t="s">
        <v>397</v>
      </c>
    </row>
    <row r="12" spans="1:25" s="10" customFormat="1" ht="19.5" customHeight="1" x14ac:dyDescent="0.15">
      <c r="A12" s="7">
        <v>1001</v>
      </c>
      <c r="B12" s="12" t="s">
        <v>40</v>
      </c>
      <c r="C12" s="14" t="s">
        <v>602</v>
      </c>
      <c r="D12" s="16" t="s">
        <v>410</v>
      </c>
      <c r="E12" s="18" t="str">
        <f t="shared" si="0"/>
        <v>女</v>
      </c>
      <c r="F12" s="18" t="str">
        <f t="shared" si="1"/>
        <v>1988</v>
      </c>
      <c r="G12" s="18" t="str">
        <f t="shared" si="2"/>
        <v>10</v>
      </c>
      <c r="H12" s="18" t="str">
        <f t="shared" si="3"/>
        <v>29</v>
      </c>
      <c r="I12" s="19">
        <f t="shared" si="4"/>
        <v>32445</v>
      </c>
      <c r="J12" s="13">
        <v>32445</v>
      </c>
      <c r="K12" s="14">
        <f t="shared" ca="1" si="5"/>
        <v>33</v>
      </c>
      <c r="L12" s="14">
        <v>30</v>
      </c>
      <c r="M12" s="14"/>
      <c r="N12" s="2" t="s">
        <v>21</v>
      </c>
      <c r="O12" s="3" t="s">
        <v>13</v>
      </c>
      <c r="P12" s="3" t="s">
        <v>41</v>
      </c>
      <c r="Q12" s="3" t="s">
        <v>42</v>
      </c>
      <c r="R12" s="3" t="s">
        <v>43</v>
      </c>
      <c r="S12" s="3" t="s">
        <v>44</v>
      </c>
      <c r="T12" s="8">
        <v>42828.641940268346</v>
      </c>
      <c r="U12" s="13">
        <f t="shared" si="7"/>
        <v>42919</v>
      </c>
      <c r="V12" s="14"/>
      <c r="W12" s="3">
        <v>2</v>
      </c>
      <c r="X12" s="13">
        <f t="shared" si="8"/>
        <v>43649</v>
      </c>
      <c r="Y12" s="9">
        <v>134882</v>
      </c>
    </row>
    <row r="13" spans="1:25" s="10" customFormat="1" ht="19.5" customHeight="1" x14ac:dyDescent="0.15">
      <c r="A13" s="7">
        <v>1002</v>
      </c>
      <c r="B13" s="12" t="s">
        <v>45</v>
      </c>
      <c r="C13" s="14" t="s">
        <v>602</v>
      </c>
      <c r="D13" s="16" t="s">
        <v>412</v>
      </c>
      <c r="E13" s="18" t="str">
        <f t="shared" si="0"/>
        <v>女</v>
      </c>
      <c r="F13" s="18" t="str">
        <f t="shared" si="1"/>
        <v>1976</v>
      </c>
      <c r="G13" s="18" t="str">
        <f t="shared" si="2"/>
        <v>10</v>
      </c>
      <c r="H13" s="18" t="str">
        <f t="shared" si="3"/>
        <v>27</v>
      </c>
      <c r="I13" s="19">
        <f t="shared" si="4"/>
        <v>28060</v>
      </c>
      <c r="J13" s="13">
        <v>28060</v>
      </c>
      <c r="K13" s="14">
        <f t="shared" ca="1" si="5"/>
        <v>45</v>
      </c>
      <c r="L13" s="14">
        <v>42</v>
      </c>
      <c r="M13" s="14"/>
      <c r="N13" s="2" t="s">
        <v>21</v>
      </c>
      <c r="O13" s="3" t="s">
        <v>13</v>
      </c>
      <c r="P13" s="3" t="str">
        <f t="shared" ref="P13:P19" si="9">P12</f>
        <v>高级管理</v>
      </c>
      <c r="Q13" s="3" t="s">
        <v>42</v>
      </c>
      <c r="R13" s="3" t="s">
        <v>46</v>
      </c>
      <c r="S13" s="3" t="s">
        <v>44</v>
      </c>
      <c r="T13" s="8">
        <v>43183.087510353675</v>
      </c>
      <c r="U13" s="13">
        <f t="shared" si="7"/>
        <v>43275</v>
      </c>
      <c r="V13" s="14"/>
      <c r="W13" s="3">
        <v>2</v>
      </c>
      <c r="X13" s="13">
        <f t="shared" si="8"/>
        <v>44006</v>
      </c>
      <c r="Y13" s="9">
        <v>42576</v>
      </c>
    </row>
    <row r="14" spans="1:25" s="10" customFormat="1" ht="19.5" customHeight="1" x14ac:dyDescent="0.15">
      <c r="A14" s="7">
        <v>1003</v>
      </c>
      <c r="B14" s="12" t="s">
        <v>47</v>
      </c>
      <c r="C14" s="14" t="s">
        <v>602</v>
      </c>
      <c r="D14" s="16" t="s">
        <v>413</v>
      </c>
      <c r="E14" s="18" t="str">
        <f t="shared" si="0"/>
        <v>女</v>
      </c>
      <c r="F14" s="18" t="str">
        <f t="shared" si="1"/>
        <v>1987</v>
      </c>
      <c r="G14" s="18" t="str">
        <f t="shared" si="2"/>
        <v>01</v>
      </c>
      <c r="H14" s="18" t="str">
        <f t="shared" si="3"/>
        <v>03</v>
      </c>
      <c r="I14" s="19">
        <f t="shared" si="4"/>
        <v>31780</v>
      </c>
      <c r="J14" s="13">
        <v>31780</v>
      </c>
      <c r="K14" s="14">
        <f t="shared" ca="1" si="5"/>
        <v>34</v>
      </c>
      <c r="L14" s="14">
        <v>31</v>
      </c>
      <c r="M14" s="14"/>
      <c r="N14" s="2" t="s">
        <v>21</v>
      </c>
      <c r="O14" s="3" t="s">
        <v>13</v>
      </c>
      <c r="P14" s="3" t="str">
        <f t="shared" si="9"/>
        <v>高级管理</v>
      </c>
      <c r="Q14" s="3" t="s">
        <v>42</v>
      </c>
      <c r="R14" s="3" t="s">
        <v>48</v>
      </c>
      <c r="S14" s="3" t="s">
        <v>49</v>
      </c>
      <c r="T14" s="8">
        <v>42778.698038663875</v>
      </c>
      <c r="U14" s="13">
        <f t="shared" si="7"/>
        <v>42867</v>
      </c>
      <c r="V14" s="14"/>
      <c r="W14" s="3">
        <v>2</v>
      </c>
      <c r="X14" s="13">
        <f t="shared" si="8"/>
        <v>43597</v>
      </c>
      <c r="Y14" s="9">
        <v>44158</v>
      </c>
    </row>
    <row r="15" spans="1:25" s="10" customFormat="1" ht="19.5" customHeight="1" x14ac:dyDescent="0.15">
      <c r="A15" s="7">
        <v>1022</v>
      </c>
      <c r="B15" s="12" t="s">
        <v>50</v>
      </c>
      <c r="C15" s="14" t="s">
        <v>601</v>
      </c>
      <c r="D15" s="16" t="s">
        <v>414</v>
      </c>
      <c r="E15" s="18" t="str">
        <f t="shared" si="0"/>
        <v>男</v>
      </c>
      <c r="F15" s="18" t="str">
        <f t="shared" si="1"/>
        <v>1992</v>
      </c>
      <c r="G15" s="18" t="str">
        <f t="shared" si="2"/>
        <v>04</v>
      </c>
      <c r="H15" s="18" t="str">
        <f t="shared" si="3"/>
        <v>11</v>
      </c>
      <c r="I15" s="19">
        <f t="shared" si="4"/>
        <v>33705</v>
      </c>
      <c r="J15" s="13">
        <v>33705</v>
      </c>
      <c r="K15" s="14">
        <f t="shared" ca="1" si="5"/>
        <v>29</v>
      </c>
      <c r="L15" s="14">
        <v>26</v>
      </c>
      <c r="M15" s="14"/>
      <c r="N15" s="2" t="s">
        <v>21</v>
      </c>
      <c r="O15" s="3" t="s">
        <v>13</v>
      </c>
      <c r="P15" s="3" t="str">
        <f t="shared" si="9"/>
        <v>高级管理</v>
      </c>
      <c r="Q15" s="3" t="s">
        <v>42</v>
      </c>
      <c r="R15" s="3" t="s">
        <v>51</v>
      </c>
      <c r="S15" s="3" t="s">
        <v>49</v>
      </c>
      <c r="T15" s="8">
        <v>42020.679781899984</v>
      </c>
      <c r="U15" s="13">
        <f t="shared" si="7"/>
        <v>42110</v>
      </c>
      <c r="V15" s="14"/>
      <c r="W15" s="3">
        <v>2</v>
      </c>
      <c r="X15" s="13">
        <f t="shared" si="8"/>
        <v>42841</v>
      </c>
      <c r="Y15" s="9">
        <v>34177</v>
      </c>
    </row>
    <row r="16" spans="1:25" s="10" customFormat="1" ht="19.5" customHeight="1" x14ac:dyDescent="0.15">
      <c r="A16" s="7">
        <v>1035</v>
      </c>
      <c r="B16" s="12" t="s">
        <v>52</v>
      </c>
      <c r="C16" s="14" t="s">
        <v>601</v>
      </c>
      <c r="D16" s="16" t="s">
        <v>415</v>
      </c>
      <c r="E16" s="18" t="str">
        <f t="shared" si="0"/>
        <v>男</v>
      </c>
      <c r="F16" s="18" t="str">
        <f t="shared" si="1"/>
        <v>1978</v>
      </c>
      <c r="G16" s="18" t="str">
        <f t="shared" si="2"/>
        <v>08</v>
      </c>
      <c r="H16" s="18" t="str">
        <f t="shared" si="3"/>
        <v>25</v>
      </c>
      <c r="I16" s="19">
        <f t="shared" si="4"/>
        <v>28727</v>
      </c>
      <c r="J16" s="13">
        <v>28727</v>
      </c>
      <c r="K16" s="14">
        <f t="shared" ca="1" si="5"/>
        <v>43</v>
      </c>
      <c r="L16" s="14">
        <v>40</v>
      </c>
      <c r="M16" s="14"/>
      <c r="N16" s="2" t="s">
        <v>21</v>
      </c>
      <c r="O16" s="3" t="s">
        <v>13</v>
      </c>
      <c r="P16" s="3" t="str">
        <f t="shared" si="9"/>
        <v>高级管理</v>
      </c>
      <c r="Q16" s="3" t="s">
        <v>42</v>
      </c>
      <c r="R16" s="3" t="s">
        <v>53</v>
      </c>
      <c r="S16" s="3" t="s">
        <v>49</v>
      </c>
      <c r="T16" s="8">
        <v>42672.261042046986</v>
      </c>
      <c r="U16" s="13">
        <f t="shared" si="7"/>
        <v>42764</v>
      </c>
      <c r="V16" s="14"/>
      <c r="W16" s="3">
        <v>2</v>
      </c>
      <c r="X16" s="13">
        <f t="shared" si="8"/>
        <v>43494</v>
      </c>
      <c r="Y16" s="9">
        <v>13392</v>
      </c>
    </row>
    <row r="17" spans="1:25" s="10" customFormat="1" ht="19.5" customHeight="1" x14ac:dyDescent="0.15">
      <c r="A17" s="7">
        <v>1150</v>
      </c>
      <c r="B17" s="12" t="s">
        <v>54</v>
      </c>
      <c r="C17" s="14" t="s">
        <v>602</v>
      </c>
      <c r="D17" s="16" t="s">
        <v>416</v>
      </c>
      <c r="E17" s="18" t="str">
        <f t="shared" si="0"/>
        <v>女</v>
      </c>
      <c r="F17" s="18" t="str">
        <f t="shared" si="1"/>
        <v>1993</v>
      </c>
      <c r="G17" s="18" t="str">
        <f t="shared" si="2"/>
        <v>04</v>
      </c>
      <c r="H17" s="18" t="str">
        <f t="shared" si="3"/>
        <v>25</v>
      </c>
      <c r="I17" s="19">
        <f t="shared" si="4"/>
        <v>34084</v>
      </c>
      <c r="J17" s="13">
        <v>34084</v>
      </c>
      <c r="K17" s="14">
        <f t="shared" ca="1" si="5"/>
        <v>28</v>
      </c>
      <c r="L17" s="14">
        <v>25</v>
      </c>
      <c r="M17" s="14"/>
      <c r="N17" s="2" t="s">
        <v>21</v>
      </c>
      <c r="O17" s="3" t="s">
        <v>13</v>
      </c>
      <c r="P17" s="3" t="str">
        <f t="shared" si="9"/>
        <v>高级管理</v>
      </c>
      <c r="Q17" s="3" t="s">
        <v>42</v>
      </c>
      <c r="R17" s="3" t="s">
        <v>55</v>
      </c>
      <c r="S17" s="3" t="s">
        <v>49</v>
      </c>
      <c r="T17" s="8">
        <v>42976.759411923369</v>
      </c>
      <c r="U17" s="13">
        <f t="shared" si="7"/>
        <v>43068</v>
      </c>
      <c r="V17" s="14"/>
      <c r="W17" s="3">
        <v>2</v>
      </c>
      <c r="X17" s="13">
        <f t="shared" si="8"/>
        <v>43798</v>
      </c>
      <c r="Y17" s="9">
        <v>28664</v>
      </c>
    </row>
    <row r="18" spans="1:25" s="10" customFormat="1" ht="19.5" customHeight="1" x14ac:dyDescent="0.15">
      <c r="A18" s="7">
        <v>1172</v>
      </c>
      <c r="B18" s="12" t="s">
        <v>56</v>
      </c>
      <c r="C18" s="14" t="s">
        <v>601</v>
      </c>
      <c r="D18" s="16" t="s">
        <v>417</v>
      </c>
      <c r="E18" s="18" t="str">
        <f t="shared" si="0"/>
        <v>男</v>
      </c>
      <c r="F18" s="18" t="str">
        <f t="shared" si="1"/>
        <v>1976</v>
      </c>
      <c r="G18" s="18" t="str">
        <f t="shared" si="2"/>
        <v>11</v>
      </c>
      <c r="H18" s="18" t="str">
        <f t="shared" si="3"/>
        <v>03</v>
      </c>
      <c r="I18" s="19">
        <f t="shared" si="4"/>
        <v>28067</v>
      </c>
      <c r="J18" s="13">
        <v>28067</v>
      </c>
      <c r="K18" s="14">
        <f t="shared" ca="1" si="5"/>
        <v>45</v>
      </c>
      <c r="L18" s="14">
        <v>42</v>
      </c>
      <c r="M18" s="14"/>
      <c r="N18" s="2" t="s">
        <v>21</v>
      </c>
      <c r="O18" s="3" t="s">
        <v>13</v>
      </c>
      <c r="P18" s="3" t="str">
        <f t="shared" si="9"/>
        <v>高级管理</v>
      </c>
      <c r="Q18" s="3" t="s">
        <v>42</v>
      </c>
      <c r="R18" s="3" t="s">
        <v>57</v>
      </c>
      <c r="S18" s="3" t="s">
        <v>44</v>
      </c>
      <c r="T18" s="8">
        <v>42141.511260253392</v>
      </c>
      <c r="U18" s="13">
        <f t="shared" si="7"/>
        <v>42233</v>
      </c>
      <c r="V18" s="14"/>
      <c r="W18" s="3">
        <v>2</v>
      </c>
      <c r="X18" s="13">
        <f t="shared" si="8"/>
        <v>42964</v>
      </c>
      <c r="Y18" s="9">
        <v>16928</v>
      </c>
    </row>
    <row r="19" spans="1:25" s="10" customFormat="1" ht="19.5" customHeight="1" x14ac:dyDescent="0.15">
      <c r="A19" s="7">
        <v>1236</v>
      </c>
      <c r="B19" s="12" t="s">
        <v>58</v>
      </c>
      <c r="C19" s="14" t="s">
        <v>601</v>
      </c>
      <c r="D19" s="16" t="s">
        <v>418</v>
      </c>
      <c r="E19" s="18" t="str">
        <f t="shared" si="0"/>
        <v>男</v>
      </c>
      <c r="F19" s="18" t="str">
        <f t="shared" si="1"/>
        <v>1986</v>
      </c>
      <c r="G19" s="18" t="str">
        <f t="shared" si="2"/>
        <v>04</v>
      </c>
      <c r="H19" s="18" t="str">
        <f t="shared" si="3"/>
        <v>05</v>
      </c>
      <c r="I19" s="19">
        <f t="shared" si="4"/>
        <v>31507</v>
      </c>
      <c r="J19" s="13">
        <v>31507</v>
      </c>
      <c r="K19" s="14">
        <f t="shared" ca="1" si="5"/>
        <v>35</v>
      </c>
      <c r="L19" s="14">
        <v>32</v>
      </c>
      <c r="M19" s="14"/>
      <c r="N19" s="2" t="s">
        <v>21</v>
      </c>
      <c r="O19" s="3" t="s">
        <v>13</v>
      </c>
      <c r="P19" s="3" t="str">
        <f t="shared" si="9"/>
        <v>高级管理</v>
      </c>
      <c r="Q19" s="3" t="s">
        <v>42</v>
      </c>
      <c r="R19" s="3" t="s">
        <v>59</v>
      </c>
      <c r="S19" s="3" t="s">
        <v>49</v>
      </c>
      <c r="T19" s="8">
        <v>43013.240610425273</v>
      </c>
      <c r="U19" s="13">
        <f t="shared" si="7"/>
        <v>43105</v>
      </c>
      <c r="V19" s="14"/>
      <c r="W19" s="3">
        <v>2</v>
      </c>
      <c r="X19" s="13">
        <f t="shared" si="8"/>
        <v>43835</v>
      </c>
      <c r="Y19" s="9">
        <v>8487</v>
      </c>
    </row>
    <row r="20" spans="1:25" s="10" customFormat="1" ht="19.5" customHeight="1" x14ac:dyDescent="0.15">
      <c r="A20" s="7">
        <v>1118</v>
      </c>
      <c r="B20" s="12" t="s">
        <v>60</v>
      </c>
      <c r="C20" s="14" t="s">
        <v>602</v>
      </c>
      <c r="D20" s="16" t="s">
        <v>419</v>
      </c>
      <c r="E20" s="18" t="str">
        <f t="shared" si="0"/>
        <v>女</v>
      </c>
      <c r="F20" s="18" t="str">
        <f t="shared" si="1"/>
        <v>1984</v>
      </c>
      <c r="G20" s="18" t="str">
        <f t="shared" si="2"/>
        <v>11</v>
      </c>
      <c r="H20" s="18" t="str">
        <f t="shared" si="3"/>
        <v>14</v>
      </c>
      <c r="I20" s="19">
        <f t="shared" si="4"/>
        <v>31000</v>
      </c>
      <c r="J20" s="13">
        <v>31000</v>
      </c>
      <c r="K20" s="14">
        <f t="shared" ca="1" si="5"/>
        <v>36</v>
      </c>
      <c r="L20" s="14">
        <v>34</v>
      </c>
      <c r="M20" s="14"/>
      <c r="N20" s="2" t="s">
        <v>21</v>
      </c>
      <c r="O20" s="3" t="s">
        <v>13</v>
      </c>
      <c r="P20" s="3" t="s">
        <v>61</v>
      </c>
      <c r="Q20" s="3" t="s">
        <v>62</v>
      </c>
      <c r="R20" s="3" t="s">
        <v>63</v>
      </c>
      <c r="S20" s="3" t="s">
        <v>17</v>
      </c>
      <c r="T20" s="8">
        <v>42432.77445215248</v>
      </c>
      <c r="U20" s="13">
        <f t="shared" si="7"/>
        <v>42524</v>
      </c>
      <c r="V20" s="14"/>
      <c r="W20" s="3">
        <v>2</v>
      </c>
      <c r="X20" s="13">
        <f t="shared" si="8"/>
        <v>43254</v>
      </c>
      <c r="Y20" s="9">
        <v>15178</v>
      </c>
    </row>
    <row r="21" spans="1:25" s="10" customFormat="1" ht="19.5" customHeight="1" x14ac:dyDescent="0.15">
      <c r="A21" s="7">
        <v>1119</v>
      </c>
      <c r="B21" s="12" t="s">
        <v>64</v>
      </c>
      <c r="C21" s="14" t="s">
        <v>601</v>
      </c>
      <c r="D21" s="16" t="s">
        <v>420</v>
      </c>
      <c r="E21" s="18" t="str">
        <f t="shared" si="0"/>
        <v>男</v>
      </c>
      <c r="F21" s="18" t="str">
        <f t="shared" si="1"/>
        <v>1994</v>
      </c>
      <c r="G21" s="18" t="str">
        <f t="shared" si="2"/>
        <v>12</v>
      </c>
      <c r="H21" s="18" t="str">
        <f t="shared" si="3"/>
        <v>20</v>
      </c>
      <c r="I21" s="19">
        <f t="shared" si="4"/>
        <v>34688</v>
      </c>
      <c r="J21" s="13">
        <v>34688</v>
      </c>
      <c r="K21" s="14">
        <f t="shared" ca="1" si="5"/>
        <v>26</v>
      </c>
      <c r="L21" s="14">
        <v>23</v>
      </c>
      <c r="M21" s="14"/>
      <c r="N21" s="2" t="s">
        <v>21</v>
      </c>
      <c r="O21" s="3" t="s">
        <v>13</v>
      </c>
      <c r="P21" s="3" t="str">
        <f t="shared" ref="P21:P52" si="10">P20</f>
        <v>服装生产系统</v>
      </c>
      <c r="Q21" s="3" t="s">
        <v>62</v>
      </c>
      <c r="R21" s="3" t="s">
        <v>65</v>
      </c>
      <c r="S21" s="3" t="s">
        <v>17</v>
      </c>
      <c r="T21" s="8">
        <v>43235.174280291496</v>
      </c>
      <c r="U21" s="13">
        <f t="shared" si="7"/>
        <v>43327</v>
      </c>
      <c r="V21" s="14"/>
      <c r="W21" s="3">
        <v>2</v>
      </c>
      <c r="X21" s="13">
        <f t="shared" si="8"/>
        <v>44058</v>
      </c>
      <c r="Y21" s="9">
        <v>57551</v>
      </c>
    </row>
    <row r="22" spans="1:25" s="10" customFormat="1" ht="19.5" customHeight="1" x14ac:dyDescent="0.15">
      <c r="A22" s="7">
        <v>1197</v>
      </c>
      <c r="B22" s="12" t="s">
        <v>66</v>
      </c>
      <c r="C22" s="14" t="s">
        <v>602</v>
      </c>
      <c r="D22" s="16" t="s">
        <v>421</v>
      </c>
      <c r="E22" s="18" t="str">
        <f t="shared" si="0"/>
        <v>女</v>
      </c>
      <c r="F22" s="18" t="str">
        <f t="shared" si="1"/>
        <v>1987</v>
      </c>
      <c r="G22" s="18" t="str">
        <f t="shared" si="2"/>
        <v>04</v>
      </c>
      <c r="H22" s="18" t="str">
        <f t="shared" si="3"/>
        <v>26</v>
      </c>
      <c r="I22" s="19">
        <f t="shared" si="4"/>
        <v>31893</v>
      </c>
      <c r="J22" s="13">
        <v>31893</v>
      </c>
      <c r="K22" s="14">
        <f t="shared" ca="1" si="5"/>
        <v>34</v>
      </c>
      <c r="L22" s="14">
        <v>31</v>
      </c>
      <c r="M22" s="14"/>
      <c r="N22" s="2" t="s">
        <v>21</v>
      </c>
      <c r="O22" s="3" t="s">
        <v>13</v>
      </c>
      <c r="P22" s="3" t="str">
        <f t="shared" si="10"/>
        <v>服装生产系统</v>
      </c>
      <c r="Q22" s="3" t="s">
        <v>62</v>
      </c>
      <c r="R22" s="3" t="s">
        <v>63</v>
      </c>
      <c r="S22" s="3" t="s">
        <v>17</v>
      </c>
      <c r="T22" s="8">
        <v>43114.322194832035</v>
      </c>
      <c r="U22" s="13">
        <f t="shared" si="7"/>
        <v>43204</v>
      </c>
      <c r="V22" s="14"/>
      <c r="W22" s="3">
        <v>2</v>
      </c>
      <c r="X22" s="13">
        <f t="shared" si="8"/>
        <v>43935</v>
      </c>
      <c r="Y22" s="9">
        <v>97454</v>
      </c>
    </row>
    <row r="23" spans="1:25" s="10" customFormat="1" ht="19.5" customHeight="1" x14ac:dyDescent="0.15">
      <c r="A23" s="7">
        <v>1199</v>
      </c>
      <c r="B23" s="12" t="s">
        <v>67</v>
      </c>
      <c r="C23" s="14" t="s">
        <v>602</v>
      </c>
      <c r="D23" s="16" t="s">
        <v>422</v>
      </c>
      <c r="E23" s="18" t="str">
        <f t="shared" si="0"/>
        <v>女</v>
      </c>
      <c r="F23" s="18" t="str">
        <f t="shared" si="1"/>
        <v>1984</v>
      </c>
      <c r="G23" s="18" t="str">
        <f t="shared" si="2"/>
        <v>09</v>
      </c>
      <c r="H23" s="18" t="str">
        <f t="shared" si="3"/>
        <v>13</v>
      </c>
      <c r="I23" s="19">
        <f t="shared" si="4"/>
        <v>30938</v>
      </c>
      <c r="J23" s="13">
        <v>30938</v>
      </c>
      <c r="K23" s="14">
        <f t="shared" ca="1" si="5"/>
        <v>37</v>
      </c>
      <c r="L23" s="14">
        <v>34</v>
      </c>
      <c r="M23" s="14"/>
      <c r="N23" s="2" t="s">
        <v>21</v>
      </c>
      <c r="O23" s="3" t="s">
        <v>13</v>
      </c>
      <c r="P23" s="3" t="str">
        <f t="shared" si="10"/>
        <v>服装生产系统</v>
      </c>
      <c r="Q23" s="3" t="s">
        <v>62</v>
      </c>
      <c r="R23" s="3" t="s">
        <v>65</v>
      </c>
      <c r="S23" s="3" t="s">
        <v>17</v>
      </c>
      <c r="T23" s="8">
        <v>42787.569492177769</v>
      </c>
      <c r="U23" s="13">
        <f t="shared" si="7"/>
        <v>42876</v>
      </c>
      <c r="V23" s="14"/>
      <c r="W23" s="3">
        <v>2</v>
      </c>
      <c r="X23" s="13">
        <f t="shared" si="8"/>
        <v>43606</v>
      </c>
      <c r="Y23" s="9">
        <v>62696</v>
      </c>
    </row>
    <row r="24" spans="1:25" s="10" customFormat="1" ht="19.5" customHeight="1" x14ac:dyDescent="0.15">
      <c r="A24" s="7">
        <v>1205</v>
      </c>
      <c r="B24" s="12" t="s">
        <v>68</v>
      </c>
      <c r="C24" s="14" t="s">
        <v>601</v>
      </c>
      <c r="D24" s="16" t="s">
        <v>423</v>
      </c>
      <c r="E24" s="18" t="str">
        <f t="shared" si="0"/>
        <v>男</v>
      </c>
      <c r="F24" s="18" t="str">
        <f t="shared" si="1"/>
        <v>1975</v>
      </c>
      <c r="G24" s="18" t="str">
        <f t="shared" si="2"/>
        <v>09</v>
      </c>
      <c r="H24" s="18" t="str">
        <f t="shared" si="3"/>
        <v>07</v>
      </c>
      <c r="I24" s="19">
        <f t="shared" si="4"/>
        <v>27644</v>
      </c>
      <c r="J24" s="13">
        <v>27644</v>
      </c>
      <c r="K24" s="14">
        <f t="shared" ca="1" si="5"/>
        <v>46</v>
      </c>
      <c r="L24" s="14">
        <v>43</v>
      </c>
      <c r="M24" s="14"/>
      <c r="N24" s="2" t="s">
        <v>21</v>
      </c>
      <c r="O24" s="3" t="s">
        <v>13</v>
      </c>
      <c r="P24" s="3" t="str">
        <f t="shared" si="10"/>
        <v>服装生产系统</v>
      </c>
      <c r="Q24" s="3" t="s">
        <v>62</v>
      </c>
      <c r="R24" s="3" t="s">
        <v>63</v>
      </c>
      <c r="S24" s="3" t="s">
        <v>17</v>
      </c>
      <c r="T24" s="8">
        <v>42416.315351824545</v>
      </c>
      <c r="U24" s="13">
        <f t="shared" si="7"/>
        <v>42506</v>
      </c>
      <c r="V24" s="14"/>
      <c r="W24" s="3">
        <v>2</v>
      </c>
      <c r="X24" s="13">
        <f t="shared" si="8"/>
        <v>43236</v>
      </c>
      <c r="Y24" s="9">
        <v>6553</v>
      </c>
    </row>
    <row r="25" spans="1:25" s="10" customFormat="1" ht="19.5" customHeight="1" x14ac:dyDescent="0.15">
      <c r="A25" s="7">
        <v>1206</v>
      </c>
      <c r="B25" s="12" t="s">
        <v>69</v>
      </c>
      <c r="C25" s="14" t="s">
        <v>601</v>
      </c>
      <c r="D25" s="16" t="s">
        <v>424</v>
      </c>
      <c r="E25" s="18" t="str">
        <f t="shared" si="0"/>
        <v>男</v>
      </c>
      <c r="F25" s="18" t="str">
        <f t="shared" si="1"/>
        <v>1976</v>
      </c>
      <c r="G25" s="18" t="str">
        <f t="shared" si="2"/>
        <v>07</v>
      </c>
      <c r="H25" s="18" t="str">
        <f t="shared" si="3"/>
        <v>22</v>
      </c>
      <c r="I25" s="19">
        <f t="shared" si="4"/>
        <v>27963</v>
      </c>
      <c r="J25" s="13">
        <v>27963</v>
      </c>
      <c r="K25" s="14">
        <f t="shared" ca="1" si="5"/>
        <v>45</v>
      </c>
      <c r="L25" s="14">
        <v>42</v>
      </c>
      <c r="M25" s="14"/>
      <c r="N25" s="2" t="s">
        <v>21</v>
      </c>
      <c r="O25" s="3" t="s">
        <v>13</v>
      </c>
      <c r="P25" s="3" t="str">
        <f t="shared" si="10"/>
        <v>服装生产系统</v>
      </c>
      <c r="Q25" s="3" t="s">
        <v>62</v>
      </c>
      <c r="R25" s="3" t="s">
        <v>65</v>
      </c>
      <c r="S25" s="3" t="s">
        <v>17</v>
      </c>
      <c r="T25" s="8">
        <v>42907.356632219868</v>
      </c>
      <c r="U25" s="13">
        <f t="shared" si="7"/>
        <v>42999</v>
      </c>
      <c r="V25" s="14"/>
      <c r="W25" s="3">
        <v>2</v>
      </c>
      <c r="X25" s="13">
        <f t="shared" si="8"/>
        <v>43729</v>
      </c>
      <c r="Y25" s="9">
        <v>45273</v>
      </c>
    </row>
    <row r="26" spans="1:25" s="10" customFormat="1" ht="19.5" customHeight="1" x14ac:dyDescent="0.15">
      <c r="A26" s="7">
        <v>1208</v>
      </c>
      <c r="B26" s="12" t="s">
        <v>70</v>
      </c>
      <c r="C26" s="14" t="s">
        <v>602</v>
      </c>
      <c r="D26" s="16" t="s">
        <v>425</v>
      </c>
      <c r="E26" s="18" t="str">
        <f t="shared" si="0"/>
        <v>女</v>
      </c>
      <c r="F26" s="18" t="str">
        <f t="shared" si="1"/>
        <v>1983</v>
      </c>
      <c r="G26" s="18" t="str">
        <f t="shared" si="2"/>
        <v>06</v>
      </c>
      <c r="H26" s="18" t="str">
        <f t="shared" si="3"/>
        <v>20</v>
      </c>
      <c r="I26" s="19">
        <f t="shared" si="4"/>
        <v>30487</v>
      </c>
      <c r="J26" s="13">
        <v>30487</v>
      </c>
      <c r="K26" s="14">
        <f t="shared" ca="1" si="5"/>
        <v>38</v>
      </c>
      <c r="L26" s="14">
        <v>35</v>
      </c>
      <c r="M26" s="14"/>
      <c r="N26" s="2" t="s">
        <v>21</v>
      </c>
      <c r="O26" s="3" t="s">
        <v>13</v>
      </c>
      <c r="P26" s="3" t="str">
        <f t="shared" si="10"/>
        <v>服装生产系统</v>
      </c>
      <c r="Q26" s="3" t="s">
        <v>62</v>
      </c>
      <c r="R26" s="3" t="s">
        <v>71</v>
      </c>
      <c r="S26" s="3" t="s">
        <v>17</v>
      </c>
      <c r="T26" s="8">
        <v>42717.322240910398</v>
      </c>
      <c r="U26" s="13">
        <f t="shared" si="7"/>
        <v>42807</v>
      </c>
      <c r="V26" s="14"/>
      <c r="W26" s="3">
        <v>2</v>
      </c>
      <c r="X26" s="13">
        <f t="shared" si="8"/>
        <v>43537</v>
      </c>
      <c r="Y26" s="9">
        <v>82013</v>
      </c>
    </row>
    <row r="27" spans="1:25" s="10" customFormat="1" ht="19.5" customHeight="1" x14ac:dyDescent="0.15">
      <c r="A27" s="7">
        <v>1291</v>
      </c>
      <c r="B27" s="12" t="s">
        <v>72</v>
      </c>
      <c r="C27" s="14" t="s">
        <v>601</v>
      </c>
      <c r="D27" s="16" t="s">
        <v>426</v>
      </c>
      <c r="E27" s="18" t="str">
        <f t="shared" si="0"/>
        <v>男</v>
      </c>
      <c r="F27" s="18" t="str">
        <f t="shared" si="1"/>
        <v>1978</v>
      </c>
      <c r="G27" s="18" t="str">
        <f t="shared" si="2"/>
        <v>08</v>
      </c>
      <c r="H27" s="18" t="str">
        <f t="shared" si="3"/>
        <v>14</v>
      </c>
      <c r="I27" s="19">
        <f t="shared" si="4"/>
        <v>28716</v>
      </c>
      <c r="J27" s="13">
        <v>28716</v>
      </c>
      <c r="K27" s="14">
        <f t="shared" ca="1" si="5"/>
        <v>43</v>
      </c>
      <c r="L27" s="14">
        <v>40</v>
      </c>
      <c r="M27" s="14"/>
      <c r="N27" s="2" t="s">
        <v>21</v>
      </c>
      <c r="O27" s="3" t="s">
        <v>13</v>
      </c>
      <c r="P27" s="3" t="str">
        <f t="shared" si="10"/>
        <v>服装生产系统</v>
      </c>
      <c r="Q27" s="3" t="s">
        <v>62</v>
      </c>
      <c r="R27" s="3" t="s">
        <v>73</v>
      </c>
      <c r="S27" s="3" t="s">
        <v>39</v>
      </c>
      <c r="T27" s="8">
        <v>42745.032258134714</v>
      </c>
      <c r="U27" s="13">
        <f t="shared" si="7"/>
        <v>42835</v>
      </c>
      <c r="V27" s="14"/>
      <c r="W27" s="3">
        <v>2</v>
      </c>
      <c r="X27" s="13">
        <f t="shared" si="8"/>
        <v>43565</v>
      </c>
      <c r="Y27" s="9">
        <v>23376</v>
      </c>
    </row>
    <row r="28" spans="1:25" s="10" customFormat="1" ht="19.5" customHeight="1" x14ac:dyDescent="0.15">
      <c r="A28" s="7">
        <v>1334</v>
      </c>
      <c r="B28" s="12" t="s">
        <v>74</v>
      </c>
      <c r="C28" s="14" t="s">
        <v>601</v>
      </c>
      <c r="D28" s="16" t="s">
        <v>427</v>
      </c>
      <c r="E28" s="18" t="str">
        <f t="shared" si="0"/>
        <v>男</v>
      </c>
      <c r="F28" s="18" t="str">
        <f t="shared" si="1"/>
        <v>1988</v>
      </c>
      <c r="G28" s="18" t="str">
        <f t="shared" si="2"/>
        <v>04</v>
      </c>
      <c r="H28" s="18" t="str">
        <f t="shared" si="3"/>
        <v>12</v>
      </c>
      <c r="I28" s="19">
        <f t="shared" si="4"/>
        <v>32245</v>
      </c>
      <c r="J28" s="13">
        <v>32245</v>
      </c>
      <c r="K28" s="14">
        <f t="shared" ca="1" si="5"/>
        <v>33</v>
      </c>
      <c r="L28" s="14">
        <v>30</v>
      </c>
      <c r="M28" s="14"/>
      <c r="N28" s="2" t="s">
        <v>21</v>
      </c>
      <c r="O28" s="3" t="s">
        <v>13</v>
      </c>
      <c r="P28" s="3" t="str">
        <f t="shared" si="10"/>
        <v>服装生产系统</v>
      </c>
      <c r="Q28" s="3" t="s">
        <v>62</v>
      </c>
      <c r="R28" s="3" t="s">
        <v>75</v>
      </c>
      <c r="S28" s="3" t="s">
        <v>17</v>
      </c>
      <c r="T28" s="8">
        <v>42817.519259342618</v>
      </c>
      <c r="U28" s="13">
        <f t="shared" si="7"/>
        <v>42909</v>
      </c>
      <c r="V28" s="14"/>
      <c r="W28" s="3">
        <v>2</v>
      </c>
      <c r="X28" s="13">
        <f t="shared" si="8"/>
        <v>43639</v>
      </c>
      <c r="Y28" s="9">
        <v>81282</v>
      </c>
    </row>
    <row r="29" spans="1:25" s="10" customFormat="1" ht="19.5" customHeight="1" x14ac:dyDescent="0.15">
      <c r="A29" s="7">
        <v>1046</v>
      </c>
      <c r="B29" s="12" t="s">
        <v>76</v>
      </c>
      <c r="C29" s="14" t="s">
        <v>602</v>
      </c>
      <c r="D29" s="16" t="s">
        <v>428</v>
      </c>
      <c r="E29" s="18" t="str">
        <f t="shared" si="0"/>
        <v>女</v>
      </c>
      <c r="F29" s="18" t="str">
        <f t="shared" si="1"/>
        <v>1993</v>
      </c>
      <c r="G29" s="18" t="str">
        <f t="shared" si="2"/>
        <v>04</v>
      </c>
      <c r="H29" s="18" t="str">
        <f t="shared" si="3"/>
        <v>22</v>
      </c>
      <c r="I29" s="19">
        <f t="shared" si="4"/>
        <v>34081</v>
      </c>
      <c r="J29" s="13">
        <v>34081</v>
      </c>
      <c r="K29" s="14">
        <f t="shared" ca="1" si="5"/>
        <v>28</v>
      </c>
      <c r="L29" s="14">
        <v>25</v>
      </c>
      <c r="M29" s="14"/>
      <c r="N29" s="2" t="s">
        <v>21</v>
      </c>
      <c r="O29" s="3" t="s">
        <v>13</v>
      </c>
      <c r="P29" s="3" t="str">
        <f t="shared" si="10"/>
        <v>服装生产系统</v>
      </c>
      <c r="Q29" s="3" t="s">
        <v>77</v>
      </c>
      <c r="R29" s="3" t="s">
        <v>75</v>
      </c>
      <c r="S29" s="3" t="s">
        <v>17</v>
      </c>
      <c r="T29" s="8">
        <v>42409.900464611055</v>
      </c>
      <c r="U29" s="13">
        <f t="shared" si="7"/>
        <v>42499</v>
      </c>
      <c r="V29" s="14"/>
      <c r="W29" s="3">
        <v>2</v>
      </c>
      <c r="X29" s="13">
        <f t="shared" si="8"/>
        <v>43229</v>
      </c>
      <c r="Y29" s="9">
        <v>99437</v>
      </c>
    </row>
    <row r="30" spans="1:25" s="10" customFormat="1" ht="19.5" customHeight="1" x14ac:dyDescent="0.15">
      <c r="A30" s="7">
        <v>1052</v>
      </c>
      <c r="B30" s="12" t="s">
        <v>78</v>
      </c>
      <c r="C30" s="14" t="s">
        <v>601</v>
      </c>
      <c r="D30" s="16" t="s">
        <v>429</v>
      </c>
      <c r="E30" s="18" t="str">
        <f t="shared" si="0"/>
        <v>男</v>
      </c>
      <c r="F30" s="18" t="str">
        <f t="shared" si="1"/>
        <v>1976</v>
      </c>
      <c r="G30" s="18" t="str">
        <f t="shared" si="2"/>
        <v>07</v>
      </c>
      <c r="H30" s="18" t="str">
        <f t="shared" si="3"/>
        <v>20</v>
      </c>
      <c r="I30" s="19">
        <f t="shared" si="4"/>
        <v>27961</v>
      </c>
      <c r="J30" s="13">
        <v>27961</v>
      </c>
      <c r="K30" s="14">
        <f t="shared" ca="1" si="5"/>
        <v>45</v>
      </c>
      <c r="L30" s="14">
        <v>42</v>
      </c>
      <c r="M30" s="14"/>
      <c r="N30" s="2" t="s">
        <v>21</v>
      </c>
      <c r="O30" s="3" t="s">
        <v>13</v>
      </c>
      <c r="P30" s="3" t="str">
        <f t="shared" si="10"/>
        <v>服装生产系统</v>
      </c>
      <c r="Q30" s="3" t="s">
        <v>77</v>
      </c>
      <c r="R30" s="3" t="s">
        <v>79</v>
      </c>
      <c r="S30" s="3" t="s">
        <v>17</v>
      </c>
      <c r="T30" s="8">
        <v>42360.443553998448</v>
      </c>
      <c r="U30" s="13">
        <f t="shared" si="7"/>
        <v>42451</v>
      </c>
      <c r="V30" s="14"/>
      <c r="W30" s="3">
        <v>2</v>
      </c>
      <c r="X30" s="13">
        <f t="shared" si="8"/>
        <v>43181</v>
      </c>
      <c r="Y30" s="9">
        <v>98519</v>
      </c>
    </row>
    <row r="31" spans="1:25" s="10" customFormat="1" ht="19.5" customHeight="1" x14ac:dyDescent="0.15">
      <c r="A31" s="7">
        <v>1057</v>
      </c>
      <c r="B31" s="12" t="s">
        <v>80</v>
      </c>
      <c r="C31" s="14" t="s">
        <v>601</v>
      </c>
      <c r="D31" s="16" t="s">
        <v>430</v>
      </c>
      <c r="E31" s="18" t="str">
        <f t="shared" si="0"/>
        <v>男</v>
      </c>
      <c r="F31" s="18" t="str">
        <f t="shared" si="1"/>
        <v>1987</v>
      </c>
      <c r="G31" s="18" t="str">
        <f t="shared" si="2"/>
        <v>03</v>
      </c>
      <c r="H31" s="18" t="str">
        <f t="shared" si="3"/>
        <v>11</v>
      </c>
      <c r="I31" s="19">
        <f t="shared" si="4"/>
        <v>31847</v>
      </c>
      <c r="J31" s="13">
        <v>31847</v>
      </c>
      <c r="K31" s="14">
        <f t="shared" ca="1" si="5"/>
        <v>34</v>
      </c>
      <c r="L31" s="14">
        <v>31</v>
      </c>
      <c r="M31" s="14"/>
      <c r="N31" s="2" t="s">
        <v>21</v>
      </c>
      <c r="O31" s="3" t="s">
        <v>13</v>
      </c>
      <c r="P31" s="3" t="str">
        <f t="shared" si="10"/>
        <v>服装生产系统</v>
      </c>
      <c r="Q31" s="3" t="s">
        <v>77</v>
      </c>
      <c r="R31" s="3" t="s">
        <v>79</v>
      </c>
      <c r="S31" s="3" t="s">
        <v>17</v>
      </c>
      <c r="T31" s="8">
        <v>42829.035339169975</v>
      </c>
      <c r="U31" s="13">
        <f t="shared" si="7"/>
        <v>42920</v>
      </c>
      <c r="V31" s="14"/>
      <c r="W31" s="3">
        <v>2</v>
      </c>
      <c r="X31" s="13">
        <f t="shared" si="8"/>
        <v>43650</v>
      </c>
      <c r="Y31" s="9">
        <v>87073</v>
      </c>
    </row>
    <row r="32" spans="1:25" s="10" customFormat="1" ht="19.5" customHeight="1" x14ac:dyDescent="0.15">
      <c r="A32" s="7">
        <v>1058</v>
      </c>
      <c r="B32" s="12" t="s">
        <v>81</v>
      </c>
      <c r="C32" s="14" t="s">
        <v>601</v>
      </c>
      <c r="D32" s="16" t="s">
        <v>407</v>
      </c>
      <c r="E32" s="18" t="str">
        <f t="shared" si="0"/>
        <v>男</v>
      </c>
      <c r="F32" s="18" t="str">
        <f t="shared" si="1"/>
        <v>1973</v>
      </c>
      <c r="G32" s="18" t="str">
        <f t="shared" si="2"/>
        <v>07</v>
      </c>
      <c r="H32" s="18" t="str">
        <f t="shared" si="3"/>
        <v>10</v>
      </c>
      <c r="I32" s="19">
        <f t="shared" si="4"/>
        <v>26855</v>
      </c>
      <c r="J32" s="13">
        <v>26855</v>
      </c>
      <c r="K32" s="14">
        <f t="shared" ca="1" si="5"/>
        <v>48</v>
      </c>
      <c r="L32" s="14">
        <v>45</v>
      </c>
      <c r="M32" s="14"/>
      <c r="N32" s="2" t="s">
        <v>21</v>
      </c>
      <c r="O32" s="3" t="s">
        <v>13</v>
      </c>
      <c r="P32" s="3" t="str">
        <f t="shared" si="10"/>
        <v>服装生产系统</v>
      </c>
      <c r="Q32" s="3" t="s">
        <v>77</v>
      </c>
      <c r="R32" s="3" t="s">
        <v>79</v>
      </c>
      <c r="S32" s="3" t="s">
        <v>17</v>
      </c>
      <c r="T32" s="8">
        <v>43310.953935575591</v>
      </c>
      <c r="U32" s="13">
        <f t="shared" si="7"/>
        <v>43402</v>
      </c>
      <c r="V32" s="14"/>
      <c r="W32" s="3">
        <v>2</v>
      </c>
      <c r="X32" s="13">
        <f t="shared" si="8"/>
        <v>44133</v>
      </c>
      <c r="Y32" s="9">
        <v>3185</v>
      </c>
    </row>
    <row r="33" spans="1:25" s="10" customFormat="1" ht="19.5" customHeight="1" x14ac:dyDescent="0.15">
      <c r="A33" s="7">
        <v>1061</v>
      </c>
      <c r="B33" s="12" t="s">
        <v>82</v>
      </c>
      <c r="C33" s="14" t="s">
        <v>602</v>
      </c>
      <c r="D33" s="16" t="s">
        <v>431</v>
      </c>
      <c r="E33" s="18" t="str">
        <f t="shared" si="0"/>
        <v>女</v>
      </c>
      <c r="F33" s="18" t="str">
        <f t="shared" si="1"/>
        <v>1988</v>
      </c>
      <c r="G33" s="18" t="str">
        <f t="shared" si="2"/>
        <v>07</v>
      </c>
      <c r="H33" s="18" t="str">
        <f t="shared" si="3"/>
        <v>03</v>
      </c>
      <c r="I33" s="19">
        <f t="shared" si="4"/>
        <v>32327</v>
      </c>
      <c r="J33" s="13">
        <v>32327</v>
      </c>
      <c r="K33" s="14">
        <f t="shared" ca="1" si="5"/>
        <v>33</v>
      </c>
      <c r="L33" s="14">
        <v>30</v>
      </c>
      <c r="M33" s="14"/>
      <c r="N33" s="2" t="s">
        <v>21</v>
      </c>
      <c r="O33" s="3" t="s">
        <v>13</v>
      </c>
      <c r="P33" s="3" t="str">
        <f t="shared" si="10"/>
        <v>服装生产系统</v>
      </c>
      <c r="Q33" s="3" t="s">
        <v>77</v>
      </c>
      <c r="R33" s="3" t="s">
        <v>83</v>
      </c>
      <c r="S33" s="3" t="s">
        <v>17</v>
      </c>
      <c r="T33" s="8">
        <v>42901.839127653824</v>
      </c>
      <c r="U33" s="13">
        <f t="shared" si="7"/>
        <v>42993</v>
      </c>
      <c r="V33" s="14"/>
      <c r="W33" s="3">
        <v>2</v>
      </c>
      <c r="X33" s="13">
        <f t="shared" si="8"/>
        <v>43723</v>
      </c>
      <c r="Y33" s="9">
        <v>67816</v>
      </c>
    </row>
    <row r="34" spans="1:25" s="10" customFormat="1" ht="19.5" customHeight="1" x14ac:dyDescent="0.15">
      <c r="A34" s="7">
        <v>1098</v>
      </c>
      <c r="B34" s="12" t="s">
        <v>84</v>
      </c>
      <c r="C34" s="14" t="s">
        <v>601</v>
      </c>
      <c r="D34" s="16" t="s">
        <v>432</v>
      </c>
      <c r="E34" s="18" t="str">
        <f t="shared" si="0"/>
        <v>男</v>
      </c>
      <c r="F34" s="18" t="str">
        <f t="shared" si="1"/>
        <v>1984</v>
      </c>
      <c r="G34" s="18" t="str">
        <f t="shared" si="2"/>
        <v>06</v>
      </c>
      <c r="H34" s="18" t="str">
        <f t="shared" si="3"/>
        <v>25</v>
      </c>
      <c r="I34" s="19">
        <f t="shared" si="4"/>
        <v>30858</v>
      </c>
      <c r="J34" s="13">
        <v>30858</v>
      </c>
      <c r="K34" s="14">
        <f t="shared" ca="1" si="5"/>
        <v>37</v>
      </c>
      <c r="L34" s="14">
        <v>34</v>
      </c>
      <c r="M34" s="14"/>
      <c r="N34" s="2" t="s">
        <v>21</v>
      </c>
      <c r="O34" s="3" t="s">
        <v>13</v>
      </c>
      <c r="P34" s="3" t="str">
        <f t="shared" si="10"/>
        <v>服装生产系统</v>
      </c>
      <c r="Q34" s="3" t="s">
        <v>77</v>
      </c>
      <c r="R34" s="3" t="s">
        <v>83</v>
      </c>
      <c r="S34" s="3" t="s">
        <v>17</v>
      </c>
      <c r="T34" s="8">
        <v>43338.786400676006</v>
      </c>
      <c r="U34" s="13">
        <f t="shared" si="7"/>
        <v>43430</v>
      </c>
      <c r="V34" s="14"/>
      <c r="W34" s="3">
        <v>2</v>
      </c>
      <c r="X34" s="13">
        <f t="shared" si="8"/>
        <v>44161</v>
      </c>
      <c r="Y34" s="9">
        <v>96069</v>
      </c>
    </row>
    <row r="35" spans="1:25" s="10" customFormat="1" ht="19.5" customHeight="1" x14ac:dyDescent="0.15">
      <c r="A35" s="7">
        <v>1106</v>
      </c>
      <c r="B35" s="12" t="s">
        <v>85</v>
      </c>
      <c r="C35" s="14" t="s">
        <v>601</v>
      </c>
      <c r="D35" s="16" t="s">
        <v>433</v>
      </c>
      <c r="E35" s="18" t="str">
        <f t="shared" si="0"/>
        <v>男</v>
      </c>
      <c r="F35" s="18" t="str">
        <f t="shared" si="1"/>
        <v>1981</v>
      </c>
      <c r="G35" s="18" t="str">
        <f t="shared" si="2"/>
        <v>09</v>
      </c>
      <c r="H35" s="18" t="str">
        <f t="shared" si="3"/>
        <v>09</v>
      </c>
      <c r="I35" s="19">
        <f t="shared" si="4"/>
        <v>29838</v>
      </c>
      <c r="J35" s="13">
        <v>29838</v>
      </c>
      <c r="K35" s="14">
        <f t="shared" ca="1" si="5"/>
        <v>40</v>
      </c>
      <c r="L35" s="14">
        <v>37</v>
      </c>
      <c r="M35" s="14"/>
      <c r="N35" s="2" t="s">
        <v>21</v>
      </c>
      <c r="O35" s="3" t="s">
        <v>13</v>
      </c>
      <c r="P35" s="3" t="str">
        <f t="shared" si="10"/>
        <v>服装生产系统</v>
      </c>
      <c r="Q35" s="3" t="s">
        <v>77</v>
      </c>
      <c r="R35" s="3" t="s">
        <v>79</v>
      </c>
      <c r="S35" s="3" t="s">
        <v>17</v>
      </c>
      <c r="T35" s="8">
        <v>42328.051921146835</v>
      </c>
      <c r="U35" s="13">
        <f t="shared" si="7"/>
        <v>42420</v>
      </c>
      <c r="V35" s="14"/>
      <c r="W35" s="3">
        <v>2</v>
      </c>
      <c r="X35" s="13">
        <f t="shared" si="8"/>
        <v>43151</v>
      </c>
      <c r="Y35" s="9">
        <v>13042</v>
      </c>
    </row>
    <row r="36" spans="1:25" s="10" customFormat="1" ht="19.5" customHeight="1" x14ac:dyDescent="0.15">
      <c r="A36" s="7">
        <v>1107</v>
      </c>
      <c r="B36" s="12" t="s">
        <v>86</v>
      </c>
      <c r="C36" s="14" t="s">
        <v>602</v>
      </c>
      <c r="D36" s="16" t="s">
        <v>434</v>
      </c>
      <c r="E36" s="18" t="str">
        <f t="shared" si="0"/>
        <v>女</v>
      </c>
      <c r="F36" s="18" t="str">
        <f t="shared" si="1"/>
        <v>1987</v>
      </c>
      <c r="G36" s="18" t="str">
        <f t="shared" si="2"/>
        <v>12</v>
      </c>
      <c r="H36" s="18" t="str">
        <f t="shared" si="3"/>
        <v>18</v>
      </c>
      <c r="I36" s="19">
        <f t="shared" si="4"/>
        <v>32129</v>
      </c>
      <c r="J36" s="13">
        <v>32129</v>
      </c>
      <c r="K36" s="14">
        <f t="shared" ca="1" si="5"/>
        <v>33</v>
      </c>
      <c r="L36" s="14">
        <v>30</v>
      </c>
      <c r="M36" s="14"/>
      <c r="N36" s="2" t="s">
        <v>21</v>
      </c>
      <c r="O36" s="3" t="s">
        <v>13</v>
      </c>
      <c r="P36" s="3" t="str">
        <f t="shared" si="10"/>
        <v>服装生产系统</v>
      </c>
      <c r="Q36" s="3" t="s">
        <v>77</v>
      </c>
      <c r="R36" s="3" t="s">
        <v>79</v>
      </c>
      <c r="S36" s="3" t="s">
        <v>17</v>
      </c>
      <c r="T36" s="8">
        <v>43400.637764727078</v>
      </c>
      <c r="U36" s="13">
        <f t="shared" si="7"/>
        <v>43492</v>
      </c>
      <c r="V36" s="14"/>
      <c r="W36" s="3">
        <v>2</v>
      </c>
      <c r="X36" s="13">
        <f t="shared" si="8"/>
        <v>44223</v>
      </c>
      <c r="Y36" s="9">
        <v>59782</v>
      </c>
    </row>
    <row r="37" spans="1:25" s="10" customFormat="1" ht="19.5" customHeight="1" x14ac:dyDescent="0.15">
      <c r="A37" s="7">
        <v>1108</v>
      </c>
      <c r="B37" s="12" t="s">
        <v>87</v>
      </c>
      <c r="C37" s="14" t="s">
        <v>601</v>
      </c>
      <c r="D37" s="16" t="s">
        <v>435</v>
      </c>
      <c r="E37" s="18" t="str">
        <f t="shared" si="0"/>
        <v>男</v>
      </c>
      <c r="F37" s="18" t="str">
        <f t="shared" si="1"/>
        <v>1994</v>
      </c>
      <c r="G37" s="18" t="str">
        <f t="shared" si="2"/>
        <v>11</v>
      </c>
      <c r="H37" s="18" t="str">
        <f t="shared" si="3"/>
        <v>30</v>
      </c>
      <c r="I37" s="19">
        <f t="shared" si="4"/>
        <v>34668</v>
      </c>
      <c r="J37" s="13">
        <v>34668</v>
      </c>
      <c r="K37" s="14">
        <f t="shared" ca="1" si="5"/>
        <v>26</v>
      </c>
      <c r="L37" s="14">
        <v>23</v>
      </c>
      <c r="M37" s="14"/>
      <c r="N37" s="2" t="s">
        <v>21</v>
      </c>
      <c r="O37" s="3" t="s">
        <v>13</v>
      </c>
      <c r="P37" s="3" t="str">
        <f t="shared" si="10"/>
        <v>服装生产系统</v>
      </c>
      <c r="Q37" s="3" t="s">
        <v>77</v>
      </c>
      <c r="R37" s="3" t="s">
        <v>75</v>
      </c>
      <c r="S37" s="3" t="s">
        <v>17</v>
      </c>
      <c r="T37" s="8">
        <v>43148.279066632393</v>
      </c>
      <c r="U37" s="13">
        <f t="shared" si="7"/>
        <v>43237</v>
      </c>
      <c r="V37" s="14"/>
      <c r="W37" s="3">
        <v>2</v>
      </c>
      <c r="X37" s="13">
        <f t="shared" si="8"/>
        <v>43968</v>
      </c>
      <c r="Y37" s="9">
        <v>38515</v>
      </c>
    </row>
    <row r="38" spans="1:25" s="10" customFormat="1" ht="19.5" customHeight="1" x14ac:dyDescent="0.15">
      <c r="A38" s="7">
        <v>1116</v>
      </c>
      <c r="B38" s="12" t="s">
        <v>88</v>
      </c>
      <c r="C38" s="14" t="s">
        <v>601</v>
      </c>
      <c r="D38" s="16" t="s">
        <v>436</v>
      </c>
      <c r="E38" s="18" t="str">
        <f t="shared" si="0"/>
        <v>男</v>
      </c>
      <c r="F38" s="18" t="str">
        <f t="shared" si="1"/>
        <v>1981</v>
      </c>
      <c r="G38" s="18" t="str">
        <f t="shared" si="2"/>
        <v>12</v>
      </c>
      <c r="H38" s="18" t="str">
        <f t="shared" si="3"/>
        <v>23</v>
      </c>
      <c r="I38" s="19">
        <f t="shared" si="4"/>
        <v>29943</v>
      </c>
      <c r="J38" s="13">
        <v>29943</v>
      </c>
      <c r="K38" s="14">
        <f t="shared" ca="1" si="5"/>
        <v>39</v>
      </c>
      <c r="L38" s="14">
        <v>36</v>
      </c>
      <c r="M38" s="14"/>
      <c r="N38" s="2" t="s">
        <v>21</v>
      </c>
      <c r="O38" s="3" t="s">
        <v>13</v>
      </c>
      <c r="P38" s="3" t="str">
        <f t="shared" si="10"/>
        <v>服装生产系统</v>
      </c>
      <c r="Q38" s="3" t="s">
        <v>77</v>
      </c>
      <c r="R38" s="3" t="s">
        <v>83</v>
      </c>
      <c r="S38" s="3" t="s">
        <v>17</v>
      </c>
      <c r="T38" s="8">
        <v>42505.50697477963</v>
      </c>
      <c r="U38" s="13">
        <f t="shared" si="7"/>
        <v>42597</v>
      </c>
      <c r="V38" s="14"/>
      <c r="W38" s="3">
        <v>2</v>
      </c>
      <c r="X38" s="13">
        <f t="shared" si="8"/>
        <v>43327</v>
      </c>
      <c r="Y38" s="9">
        <v>86782</v>
      </c>
    </row>
    <row r="39" spans="1:25" s="10" customFormat="1" ht="19.5" customHeight="1" x14ac:dyDescent="0.15">
      <c r="A39" s="7">
        <v>1183</v>
      </c>
      <c r="B39" s="12" t="s">
        <v>89</v>
      </c>
      <c r="C39" s="14" t="s">
        <v>602</v>
      </c>
      <c r="D39" s="16" t="s">
        <v>437</v>
      </c>
      <c r="E39" s="18" t="str">
        <f t="shared" si="0"/>
        <v>女</v>
      </c>
      <c r="F39" s="18" t="str">
        <f t="shared" si="1"/>
        <v>1980</v>
      </c>
      <c r="G39" s="18" t="str">
        <f t="shared" si="2"/>
        <v>06</v>
      </c>
      <c r="H39" s="18" t="str">
        <f t="shared" si="3"/>
        <v>25</v>
      </c>
      <c r="I39" s="19">
        <f t="shared" si="4"/>
        <v>29397</v>
      </c>
      <c r="J39" s="13">
        <v>29397</v>
      </c>
      <c r="K39" s="14">
        <f t="shared" ca="1" si="5"/>
        <v>41</v>
      </c>
      <c r="L39" s="14">
        <v>38</v>
      </c>
      <c r="M39" s="14"/>
      <c r="N39" s="2" t="s">
        <v>21</v>
      </c>
      <c r="O39" s="3" t="s">
        <v>13</v>
      </c>
      <c r="P39" s="3" t="str">
        <f t="shared" si="10"/>
        <v>服装生产系统</v>
      </c>
      <c r="Q39" s="3" t="s">
        <v>77</v>
      </c>
      <c r="R39" s="3" t="s">
        <v>90</v>
      </c>
      <c r="S39" s="3" t="s">
        <v>23</v>
      </c>
      <c r="T39" s="8">
        <v>42736.264468208443</v>
      </c>
      <c r="U39" s="13">
        <f t="shared" si="7"/>
        <v>42826</v>
      </c>
      <c r="V39" s="14"/>
      <c r="W39" s="3">
        <v>2</v>
      </c>
      <c r="X39" s="13">
        <f t="shared" si="8"/>
        <v>43556</v>
      </c>
      <c r="Y39" s="9">
        <v>46948</v>
      </c>
    </row>
    <row r="40" spans="1:25" s="10" customFormat="1" ht="19.5" customHeight="1" x14ac:dyDescent="0.15">
      <c r="A40" s="7">
        <v>1196</v>
      </c>
      <c r="B40" s="12" t="s">
        <v>91</v>
      </c>
      <c r="C40" s="14" t="s">
        <v>601</v>
      </c>
      <c r="D40" s="16" t="s">
        <v>438</v>
      </c>
      <c r="E40" s="18" t="str">
        <f t="shared" si="0"/>
        <v>男</v>
      </c>
      <c r="F40" s="18" t="str">
        <f t="shared" si="1"/>
        <v>1976</v>
      </c>
      <c r="G40" s="18" t="str">
        <f t="shared" si="2"/>
        <v>06</v>
      </c>
      <c r="H40" s="18" t="str">
        <f t="shared" si="3"/>
        <v>22</v>
      </c>
      <c r="I40" s="19">
        <f t="shared" si="4"/>
        <v>27933</v>
      </c>
      <c r="J40" s="13">
        <v>27933</v>
      </c>
      <c r="K40" s="14">
        <f t="shared" ca="1" si="5"/>
        <v>45</v>
      </c>
      <c r="L40" s="14">
        <v>42</v>
      </c>
      <c r="M40" s="14"/>
      <c r="N40" s="2" t="s">
        <v>21</v>
      </c>
      <c r="O40" s="3" t="s">
        <v>13</v>
      </c>
      <c r="P40" s="3" t="str">
        <f t="shared" si="10"/>
        <v>服装生产系统</v>
      </c>
      <c r="Q40" s="3" t="s">
        <v>77</v>
      </c>
      <c r="R40" s="3" t="s">
        <v>92</v>
      </c>
      <c r="S40" s="3" t="s">
        <v>39</v>
      </c>
      <c r="T40" s="8">
        <v>42518.971639334617</v>
      </c>
      <c r="U40" s="13">
        <f t="shared" si="7"/>
        <v>42610</v>
      </c>
      <c r="V40" s="14"/>
      <c r="W40" s="3">
        <v>2</v>
      </c>
      <c r="X40" s="13">
        <f t="shared" si="8"/>
        <v>43340</v>
      </c>
      <c r="Y40" s="9">
        <v>42328</v>
      </c>
    </row>
    <row r="41" spans="1:25" s="10" customFormat="1" ht="19.5" customHeight="1" x14ac:dyDescent="0.15">
      <c r="A41" s="7">
        <v>1200</v>
      </c>
      <c r="B41" s="12" t="s">
        <v>93</v>
      </c>
      <c r="C41" s="14" t="s">
        <v>602</v>
      </c>
      <c r="D41" s="16" t="s">
        <v>439</v>
      </c>
      <c r="E41" s="18" t="str">
        <f t="shared" si="0"/>
        <v>女</v>
      </c>
      <c r="F41" s="18" t="str">
        <f t="shared" si="1"/>
        <v>1986</v>
      </c>
      <c r="G41" s="18" t="str">
        <f t="shared" si="2"/>
        <v>06</v>
      </c>
      <c r="H41" s="18" t="str">
        <f t="shared" si="3"/>
        <v>10</v>
      </c>
      <c r="I41" s="19">
        <f t="shared" si="4"/>
        <v>31573</v>
      </c>
      <c r="J41" s="13">
        <v>31573</v>
      </c>
      <c r="K41" s="14">
        <f t="shared" ca="1" si="5"/>
        <v>35</v>
      </c>
      <c r="L41" s="14">
        <v>32</v>
      </c>
      <c r="M41" s="14"/>
      <c r="N41" s="2" t="s">
        <v>21</v>
      </c>
      <c r="O41" s="3" t="s">
        <v>13</v>
      </c>
      <c r="P41" s="3" t="str">
        <f t="shared" si="10"/>
        <v>服装生产系统</v>
      </c>
      <c r="Q41" s="3" t="s">
        <v>77</v>
      </c>
      <c r="R41" s="3" t="s">
        <v>79</v>
      </c>
      <c r="S41" s="3" t="s">
        <v>17</v>
      </c>
      <c r="T41" s="8">
        <v>42056.718012112557</v>
      </c>
      <c r="U41" s="13">
        <f t="shared" si="7"/>
        <v>42145</v>
      </c>
      <c r="V41" s="14"/>
      <c r="W41" s="3">
        <v>2</v>
      </c>
      <c r="X41" s="13">
        <f t="shared" si="8"/>
        <v>42876</v>
      </c>
      <c r="Y41" s="9">
        <v>23525</v>
      </c>
    </row>
    <row r="42" spans="1:25" s="10" customFormat="1" ht="19.5" customHeight="1" x14ac:dyDescent="0.15">
      <c r="A42" s="7">
        <v>1202</v>
      </c>
      <c r="B42" s="12" t="s">
        <v>94</v>
      </c>
      <c r="C42" s="14" t="s">
        <v>601</v>
      </c>
      <c r="D42" s="16" t="s">
        <v>440</v>
      </c>
      <c r="E42" s="18" t="str">
        <f t="shared" si="0"/>
        <v>男</v>
      </c>
      <c r="F42" s="18" t="str">
        <f t="shared" si="1"/>
        <v>1981</v>
      </c>
      <c r="G42" s="18" t="str">
        <f t="shared" si="2"/>
        <v>03</v>
      </c>
      <c r="H42" s="18" t="str">
        <f t="shared" si="3"/>
        <v>29</v>
      </c>
      <c r="I42" s="19">
        <f t="shared" si="4"/>
        <v>29674</v>
      </c>
      <c r="J42" s="13">
        <v>29674</v>
      </c>
      <c r="K42" s="14">
        <f t="shared" ca="1" si="5"/>
        <v>40</v>
      </c>
      <c r="L42" s="14">
        <v>37</v>
      </c>
      <c r="M42" s="14"/>
      <c r="N42" s="2" t="s">
        <v>21</v>
      </c>
      <c r="O42" s="3" t="s">
        <v>13</v>
      </c>
      <c r="P42" s="3" t="str">
        <f t="shared" si="10"/>
        <v>服装生产系统</v>
      </c>
      <c r="Q42" s="3" t="s">
        <v>77</v>
      </c>
      <c r="R42" s="3" t="s">
        <v>95</v>
      </c>
      <c r="S42" s="3" t="s">
        <v>17</v>
      </c>
      <c r="T42" s="8">
        <v>42179.241767972475</v>
      </c>
      <c r="U42" s="13">
        <f t="shared" si="7"/>
        <v>42271</v>
      </c>
      <c r="V42" s="14"/>
      <c r="W42" s="3">
        <v>2</v>
      </c>
      <c r="X42" s="13">
        <f t="shared" si="8"/>
        <v>43002</v>
      </c>
      <c r="Y42" s="9">
        <v>61014</v>
      </c>
    </row>
    <row r="43" spans="1:25" s="10" customFormat="1" ht="19.5" customHeight="1" x14ac:dyDescent="0.15">
      <c r="A43" s="7">
        <v>1203</v>
      </c>
      <c r="B43" s="12" t="s">
        <v>96</v>
      </c>
      <c r="C43" s="14" t="s">
        <v>602</v>
      </c>
      <c r="D43" s="16" t="s">
        <v>441</v>
      </c>
      <c r="E43" s="18" t="str">
        <f t="shared" si="0"/>
        <v>女</v>
      </c>
      <c r="F43" s="18" t="str">
        <f t="shared" si="1"/>
        <v>1992</v>
      </c>
      <c r="G43" s="18" t="str">
        <f t="shared" si="2"/>
        <v>07</v>
      </c>
      <c r="H43" s="18" t="str">
        <f t="shared" si="3"/>
        <v>21</v>
      </c>
      <c r="I43" s="19">
        <f t="shared" si="4"/>
        <v>33806</v>
      </c>
      <c r="J43" s="13">
        <v>33806</v>
      </c>
      <c r="K43" s="14">
        <f t="shared" ca="1" si="5"/>
        <v>29</v>
      </c>
      <c r="L43" s="14">
        <v>26</v>
      </c>
      <c r="M43" s="14"/>
      <c r="N43" s="2" t="s">
        <v>21</v>
      </c>
      <c r="O43" s="3" t="s">
        <v>13</v>
      </c>
      <c r="P43" s="3" t="str">
        <f t="shared" si="10"/>
        <v>服装生产系统</v>
      </c>
      <c r="Q43" s="3" t="s">
        <v>77</v>
      </c>
      <c r="R43" s="3" t="s">
        <v>79</v>
      </c>
      <c r="S43" s="3" t="s">
        <v>17</v>
      </c>
      <c r="T43" s="8">
        <v>42480.863001356862</v>
      </c>
      <c r="U43" s="13">
        <f t="shared" si="7"/>
        <v>42571</v>
      </c>
      <c r="V43" s="14"/>
      <c r="W43" s="3">
        <v>2</v>
      </c>
      <c r="X43" s="13">
        <f t="shared" si="8"/>
        <v>43301</v>
      </c>
      <c r="Y43" s="9">
        <v>15429</v>
      </c>
    </row>
    <row r="44" spans="1:25" s="10" customFormat="1" ht="19.5" customHeight="1" x14ac:dyDescent="0.15">
      <c r="A44" s="7">
        <v>1204</v>
      </c>
      <c r="B44" s="12" t="s">
        <v>97</v>
      </c>
      <c r="C44" s="14" t="s">
        <v>601</v>
      </c>
      <c r="D44" s="16" t="s">
        <v>442</v>
      </c>
      <c r="E44" s="18" t="str">
        <f t="shared" si="0"/>
        <v>男</v>
      </c>
      <c r="F44" s="18" t="str">
        <f t="shared" si="1"/>
        <v>1980</v>
      </c>
      <c r="G44" s="18" t="str">
        <f t="shared" si="2"/>
        <v>06</v>
      </c>
      <c r="H44" s="18" t="str">
        <f t="shared" si="3"/>
        <v>15</v>
      </c>
      <c r="I44" s="19">
        <f t="shared" si="4"/>
        <v>29387</v>
      </c>
      <c r="J44" s="13">
        <v>29387</v>
      </c>
      <c r="K44" s="14">
        <f t="shared" ca="1" si="5"/>
        <v>41</v>
      </c>
      <c r="L44" s="14">
        <v>38</v>
      </c>
      <c r="M44" s="14"/>
      <c r="N44" s="2" t="s">
        <v>21</v>
      </c>
      <c r="O44" s="3" t="s">
        <v>13</v>
      </c>
      <c r="P44" s="3" t="str">
        <f t="shared" si="10"/>
        <v>服装生产系统</v>
      </c>
      <c r="Q44" s="3" t="s">
        <v>77</v>
      </c>
      <c r="R44" s="3" t="s">
        <v>79</v>
      </c>
      <c r="S44" s="3" t="s">
        <v>17</v>
      </c>
      <c r="T44" s="8">
        <v>42934.457449145899</v>
      </c>
      <c r="U44" s="13">
        <f t="shared" si="7"/>
        <v>43026</v>
      </c>
      <c r="V44" s="14"/>
      <c r="W44" s="3">
        <v>2</v>
      </c>
      <c r="X44" s="13">
        <f t="shared" si="8"/>
        <v>43756</v>
      </c>
      <c r="Y44" s="9">
        <v>59419</v>
      </c>
    </row>
    <row r="45" spans="1:25" s="10" customFormat="1" ht="19.5" customHeight="1" x14ac:dyDescent="0.15">
      <c r="A45" s="7">
        <v>1210</v>
      </c>
      <c r="B45" s="12" t="s">
        <v>98</v>
      </c>
      <c r="C45" s="14" t="s">
        <v>601</v>
      </c>
      <c r="D45" s="16" t="s">
        <v>443</v>
      </c>
      <c r="E45" s="18" t="str">
        <f t="shared" si="0"/>
        <v>男</v>
      </c>
      <c r="F45" s="18" t="str">
        <f t="shared" si="1"/>
        <v>1975</v>
      </c>
      <c r="G45" s="18" t="str">
        <f t="shared" si="2"/>
        <v>08</v>
      </c>
      <c r="H45" s="18" t="str">
        <f t="shared" si="3"/>
        <v>14</v>
      </c>
      <c r="I45" s="19">
        <f t="shared" si="4"/>
        <v>27620</v>
      </c>
      <c r="J45" s="13">
        <v>27620</v>
      </c>
      <c r="K45" s="14">
        <f t="shared" ca="1" si="5"/>
        <v>46</v>
      </c>
      <c r="L45" s="14">
        <v>43</v>
      </c>
      <c r="M45" s="14"/>
      <c r="N45" s="2" t="s">
        <v>21</v>
      </c>
      <c r="O45" s="3" t="s">
        <v>13</v>
      </c>
      <c r="P45" s="3" t="str">
        <f t="shared" si="10"/>
        <v>服装生产系统</v>
      </c>
      <c r="Q45" s="3" t="s">
        <v>77</v>
      </c>
      <c r="R45" s="3" t="s">
        <v>79</v>
      </c>
      <c r="S45" s="3" t="s">
        <v>17</v>
      </c>
      <c r="T45" s="8">
        <v>42889.35617504103</v>
      </c>
      <c r="U45" s="13">
        <f t="shared" si="7"/>
        <v>42981</v>
      </c>
      <c r="V45" s="14"/>
      <c r="W45" s="3">
        <v>2</v>
      </c>
      <c r="X45" s="13">
        <f t="shared" si="8"/>
        <v>43711</v>
      </c>
      <c r="Y45" s="9">
        <v>58668</v>
      </c>
    </row>
    <row r="46" spans="1:25" s="10" customFormat="1" ht="19.5" customHeight="1" x14ac:dyDescent="0.15">
      <c r="A46" s="7">
        <v>1339</v>
      </c>
      <c r="B46" s="12" t="s">
        <v>99</v>
      </c>
      <c r="C46" s="14" t="s">
        <v>602</v>
      </c>
      <c r="D46" s="16" t="s">
        <v>444</v>
      </c>
      <c r="E46" s="18" t="str">
        <f t="shared" si="0"/>
        <v>女</v>
      </c>
      <c r="F46" s="18" t="str">
        <f t="shared" si="1"/>
        <v>1982</v>
      </c>
      <c r="G46" s="18" t="str">
        <f t="shared" si="2"/>
        <v>08</v>
      </c>
      <c r="H46" s="18" t="str">
        <f t="shared" si="3"/>
        <v>23</v>
      </c>
      <c r="I46" s="19">
        <f t="shared" si="4"/>
        <v>30186</v>
      </c>
      <c r="J46" s="13">
        <v>30186</v>
      </c>
      <c r="K46" s="14">
        <f t="shared" ca="1" si="5"/>
        <v>39</v>
      </c>
      <c r="L46" s="14">
        <v>36</v>
      </c>
      <c r="M46" s="14"/>
      <c r="N46" s="2" t="s">
        <v>21</v>
      </c>
      <c r="O46" s="3" t="s">
        <v>13</v>
      </c>
      <c r="P46" s="3" t="str">
        <f t="shared" si="10"/>
        <v>服装生产系统</v>
      </c>
      <c r="Q46" s="3" t="s">
        <v>77</v>
      </c>
      <c r="R46" s="3" t="s">
        <v>79</v>
      </c>
      <c r="S46" s="3" t="s">
        <v>17</v>
      </c>
      <c r="T46" s="8">
        <v>42163.018657886409</v>
      </c>
      <c r="U46" s="13">
        <f t="shared" si="7"/>
        <v>42255</v>
      </c>
      <c r="V46" s="14"/>
      <c r="W46" s="3">
        <v>2</v>
      </c>
      <c r="X46" s="13">
        <f t="shared" si="8"/>
        <v>42986</v>
      </c>
      <c r="Y46" s="9">
        <v>19019</v>
      </c>
    </row>
    <row r="47" spans="1:25" s="10" customFormat="1" ht="19.5" customHeight="1" x14ac:dyDescent="0.15">
      <c r="A47" s="7">
        <v>1340</v>
      </c>
      <c r="B47" s="12" t="s">
        <v>100</v>
      </c>
      <c r="C47" s="14" t="s">
        <v>601</v>
      </c>
      <c r="D47" s="16" t="s">
        <v>445</v>
      </c>
      <c r="E47" s="18" t="str">
        <f t="shared" si="0"/>
        <v>男</v>
      </c>
      <c r="F47" s="18" t="str">
        <f t="shared" si="1"/>
        <v>1988</v>
      </c>
      <c r="G47" s="18" t="str">
        <f t="shared" si="2"/>
        <v>07</v>
      </c>
      <c r="H47" s="18" t="str">
        <f t="shared" si="3"/>
        <v>21</v>
      </c>
      <c r="I47" s="19">
        <f t="shared" si="4"/>
        <v>32345</v>
      </c>
      <c r="J47" s="13">
        <v>32345</v>
      </c>
      <c r="K47" s="14">
        <f t="shared" ca="1" si="5"/>
        <v>33</v>
      </c>
      <c r="L47" s="14">
        <v>30</v>
      </c>
      <c r="M47" s="14"/>
      <c r="N47" s="2" t="s">
        <v>21</v>
      </c>
      <c r="O47" s="3" t="s">
        <v>13</v>
      </c>
      <c r="P47" s="3" t="str">
        <f t="shared" si="10"/>
        <v>服装生产系统</v>
      </c>
      <c r="Q47" s="3" t="s">
        <v>77</v>
      </c>
      <c r="R47" s="3" t="s">
        <v>79</v>
      </c>
      <c r="S47" s="3" t="s">
        <v>17</v>
      </c>
      <c r="T47" s="8">
        <v>42599.203946264257</v>
      </c>
      <c r="U47" s="13">
        <f t="shared" si="7"/>
        <v>42691</v>
      </c>
      <c r="V47" s="14"/>
      <c r="W47" s="3">
        <v>2</v>
      </c>
      <c r="X47" s="13">
        <f t="shared" si="8"/>
        <v>43421</v>
      </c>
      <c r="Y47" s="9">
        <v>15903</v>
      </c>
    </row>
    <row r="48" spans="1:25" s="10" customFormat="1" ht="19.5" customHeight="1" x14ac:dyDescent="0.15">
      <c r="A48" s="7">
        <v>1050</v>
      </c>
      <c r="B48" s="12" t="s">
        <v>101</v>
      </c>
      <c r="C48" s="14" t="s">
        <v>602</v>
      </c>
      <c r="D48" s="16" t="s">
        <v>446</v>
      </c>
      <c r="E48" s="18" t="str">
        <f t="shared" si="0"/>
        <v>女</v>
      </c>
      <c r="F48" s="18" t="str">
        <f t="shared" si="1"/>
        <v>1989</v>
      </c>
      <c r="G48" s="18" t="str">
        <f t="shared" si="2"/>
        <v>03</v>
      </c>
      <c r="H48" s="18" t="str">
        <f t="shared" si="3"/>
        <v>15</v>
      </c>
      <c r="I48" s="19">
        <f t="shared" si="4"/>
        <v>32582</v>
      </c>
      <c r="J48" s="13">
        <v>32582</v>
      </c>
      <c r="K48" s="14">
        <f t="shared" ca="1" si="5"/>
        <v>32</v>
      </c>
      <c r="L48" s="14">
        <v>29</v>
      </c>
      <c r="M48" s="14"/>
      <c r="N48" s="2" t="s">
        <v>21</v>
      </c>
      <c r="O48" s="3" t="s">
        <v>13</v>
      </c>
      <c r="P48" s="3" t="str">
        <f t="shared" si="10"/>
        <v>服装生产系统</v>
      </c>
      <c r="Q48" s="3" t="s">
        <v>102</v>
      </c>
      <c r="R48" s="3" t="s">
        <v>103</v>
      </c>
      <c r="S48" s="3" t="s">
        <v>23</v>
      </c>
      <c r="T48" s="8">
        <v>43204.196770033908</v>
      </c>
      <c r="U48" s="13">
        <f t="shared" si="7"/>
        <v>43295</v>
      </c>
      <c r="V48" s="14"/>
      <c r="W48" s="3">
        <v>2</v>
      </c>
      <c r="X48" s="13">
        <f t="shared" si="8"/>
        <v>44026</v>
      </c>
      <c r="Y48" s="9">
        <v>40854</v>
      </c>
    </row>
    <row r="49" spans="1:25" s="10" customFormat="1" ht="19.5" customHeight="1" x14ac:dyDescent="0.15">
      <c r="A49" s="7">
        <v>1059</v>
      </c>
      <c r="B49" s="12" t="s">
        <v>104</v>
      </c>
      <c r="C49" s="14" t="s">
        <v>601</v>
      </c>
      <c r="D49" s="16" t="s">
        <v>447</v>
      </c>
      <c r="E49" s="18" t="str">
        <f t="shared" si="0"/>
        <v>男</v>
      </c>
      <c r="F49" s="18" t="str">
        <f t="shared" si="1"/>
        <v>1987</v>
      </c>
      <c r="G49" s="18" t="str">
        <f t="shared" si="2"/>
        <v>12</v>
      </c>
      <c r="H49" s="18" t="str">
        <f t="shared" si="3"/>
        <v>05</v>
      </c>
      <c r="I49" s="19">
        <f t="shared" si="4"/>
        <v>32116</v>
      </c>
      <c r="J49" s="13">
        <v>32116</v>
      </c>
      <c r="K49" s="14">
        <f t="shared" ca="1" si="5"/>
        <v>33</v>
      </c>
      <c r="L49" s="14">
        <v>30</v>
      </c>
      <c r="M49" s="14"/>
      <c r="N49" s="2" t="s">
        <v>21</v>
      </c>
      <c r="O49" s="3" t="s">
        <v>13</v>
      </c>
      <c r="P49" s="3" t="str">
        <f t="shared" si="10"/>
        <v>服装生产系统</v>
      </c>
      <c r="Q49" s="3" t="s">
        <v>105</v>
      </c>
      <c r="R49" s="3" t="s">
        <v>106</v>
      </c>
      <c r="S49" s="3" t="s">
        <v>17</v>
      </c>
      <c r="T49" s="8">
        <v>42232.566977896611</v>
      </c>
      <c r="U49" s="13">
        <f t="shared" si="7"/>
        <v>42324</v>
      </c>
      <c r="V49" s="14"/>
      <c r="W49" s="3">
        <v>2</v>
      </c>
      <c r="X49" s="13">
        <f t="shared" si="8"/>
        <v>43055</v>
      </c>
      <c r="Y49" s="9">
        <v>76506</v>
      </c>
    </row>
    <row r="50" spans="1:25" s="10" customFormat="1" ht="19.5" customHeight="1" x14ac:dyDescent="0.15">
      <c r="A50" s="7">
        <v>1062</v>
      </c>
      <c r="B50" s="12" t="s">
        <v>107</v>
      </c>
      <c r="C50" s="14" t="s">
        <v>601</v>
      </c>
      <c r="D50" s="16" t="s">
        <v>448</v>
      </c>
      <c r="E50" s="18" t="str">
        <f t="shared" si="0"/>
        <v>男</v>
      </c>
      <c r="F50" s="18" t="str">
        <f t="shared" si="1"/>
        <v>1981</v>
      </c>
      <c r="G50" s="18" t="str">
        <f t="shared" si="2"/>
        <v>10</v>
      </c>
      <c r="H50" s="18" t="str">
        <f t="shared" si="3"/>
        <v>20</v>
      </c>
      <c r="I50" s="19">
        <f t="shared" si="4"/>
        <v>29879</v>
      </c>
      <c r="J50" s="13">
        <v>29879</v>
      </c>
      <c r="K50" s="14">
        <f t="shared" ca="1" si="5"/>
        <v>40</v>
      </c>
      <c r="L50" s="14">
        <v>37</v>
      </c>
      <c r="M50" s="14"/>
      <c r="N50" s="2" t="s">
        <v>21</v>
      </c>
      <c r="O50" s="3" t="s">
        <v>13</v>
      </c>
      <c r="P50" s="3" t="str">
        <f t="shared" si="10"/>
        <v>服装生产系统</v>
      </c>
      <c r="Q50" s="3" t="s">
        <v>105</v>
      </c>
      <c r="R50" s="3" t="s">
        <v>106</v>
      </c>
      <c r="S50" s="3" t="s">
        <v>17</v>
      </c>
      <c r="T50" s="8">
        <v>42145.329230246607</v>
      </c>
      <c r="U50" s="13">
        <f t="shared" si="7"/>
        <v>42237</v>
      </c>
      <c r="V50" s="14"/>
      <c r="W50" s="3">
        <v>2</v>
      </c>
      <c r="X50" s="13">
        <f t="shared" si="8"/>
        <v>42968</v>
      </c>
      <c r="Y50" s="9">
        <v>25524</v>
      </c>
    </row>
    <row r="51" spans="1:25" s="10" customFormat="1" ht="19.5" customHeight="1" x14ac:dyDescent="0.15">
      <c r="A51" s="7">
        <v>1115</v>
      </c>
      <c r="B51" s="12" t="s">
        <v>108</v>
      </c>
      <c r="C51" s="14" t="s">
        <v>601</v>
      </c>
      <c r="D51" s="16" t="s">
        <v>449</v>
      </c>
      <c r="E51" s="18" t="str">
        <f t="shared" si="0"/>
        <v>男</v>
      </c>
      <c r="F51" s="18" t="str">
        <f t="shared" si="1"/>
        <v>1985</v>
      </c>
      <c r="G51" s="18" t="str">
        <f t="shared" si="2"/>
        <v>11</v>
      </c>
      <c r="H51" s="18" t="str">
        <f t="shared" si="3"/>
        <v>18</v>
      </c>
      <c r="I51" s="19">
        <f t="shared" si="4"/>
        <v>31369</v>
      </c>
      <c r="J51" s="13">
        <v>31369</v>
      </c>
      <c r="K51" s="14">
        <f t="shared" ca="1" si="5"/>
        <v>35</v>
      </c>
      <c r="L51" s="14">
        <v>33</v>
      </c>
      <c r="M51" s="14"/>
      <c r="N51" s="2" t="s">
        <v>21</v>
      </c>
      <c r="O51" s="3" t="s">
        <v>13</v>
      </c>
      <c r="P51" s="3" t="str">
        <f t="shared" si="10"/>
        <v>服装生产系统</v>
      </c>
      <c r="Q51" s="3" t="s">
        <v>105</v>
      </c>
      <c r="R51" s="3" t="s">
        <v>106</v>
      </c>
      <c r="S51" s="3" t="s">
        <v>17</v>
      </c>
      <c r="T51" s="8">
        <v>42424.31074720015</v>
      </c>
      <c r="U51" s="13">
        <f t="shared" si="7"/>
        <v>42514</v>
      </c>
      <c r="V51" s="14"/>
      <c r="W51" s="3">
        <v>2</v>
      </c>
      <c r="X51" s="13">
        <f t="shared" si="8"/>
        <v>43244</v>
      </c>
      <c r="Y51" s="9">
        <v>8748</v>
      </c>
    </row>
    <row r="52" spans="1:25" s="10" customFormat="1" ht="19.5" customHeight="1" x14ac:dyDescent="0.15">
      <c r="A52" s="7">
        <v>1179</v>
      </c>
      <c r="B52" s="12" t="s">
        <v>109</v>
      </c>
      <c r="C52" s="14" t="s">
        <v>601</v>
      </c>
      <c r="D52" s="16" t="s">
        <v>450</v>
      </c>
      <c r="E52" s="18" t="str">
        <f t="shared" si="0"/>
        <v>男</v>
      </c>
      <c r="F52" s="18" t="str">
        <f t="shared" si="1"/>
        <v>1991</v>
      </c>
      <c r="G52" s="18" t="str">
        <f t="shared" si="2"/>
        <v>04</v>
      </c>
      <c r="H52" s="18" t="str">
        <f t="shared" si="3"/>
        <v>07</v>
      </c>
      <c r="I52" s="19">
        <f t="shared" si="4"/>
        <v>33335</v>
      </c>
      <c r="J52" s="13">
        <v>33335</v>
      </c>
      <c r="K52" s="14">
        <f t="shared" ca="1" si="5"/>
        <v>30</v>
      </c>
      <c r="L52" s="14">
        <v>27</v>
      </c>
      <c r="M52" s="14"/>
      <c r="N52" s="2" t="s">
        <v>21</v>
      </c>
      <c r="O52" s="3" t="s">
        <v>13</v>
      </c>
      <c r="P52" s="3" t="str">
        <f t="shared" si="10"/>
        <v>服装生产系统</v>
      </c>
      <c r="Q52" s="3" t="s">
        <v>105</v>
      </c>
      <c r="R52" s="3" t="s">
        <v>106</v>
      </c>
      <c r="S52" s="3" t="s">
        <v>17</v>
      </c>
      <c r="T52" s="8">
        <v>42694.042375915647</v>
      </c>
      <c r="U52" s="13">
        <f t="shared" si="7"/>
        <v>42786</v>
      </c>
      <c r="V52" s="14"/>
      <c r="W52" s="3">
        <v>2</v>
      </c>
      <c r="X52" s="13">
        <f t="shared" si="8"/>
        <v>43516</v>
      </c>
      <c r="Y52" s="9">
        <v>54979</v>
      </c>
    </row>
    <row r="53" spans="1:25" s="10" customFormat="1" ht="19.5" customHeight="1" x14ac:dyDescent="0.15">
      <c r="A53" s="7">
        <v>1182</v>
      </c>
      <c r="B53" s="12" t="s">
        <v>110</v>
      </c>
      <c r="C53" s="14" t="s">
        <v>601</v>
      </c>
      <c r="D53" s="16" t="s">
        <v>451</v>
      </c>
      <c r="E53" s="18" t="str">
        <f t="shared" si="0"/>
        <v>男</v>
      </c>
      <c r="F53" s="18" t="str">
        <f t="shared" si="1"/>
        <v>1992</v>
      </c>
      <c r="G53" s="18" t="str">
        <f t="shared" si="2"/>
        <v>06</v>
      </c>
      <c r="H53" s="18" t="str">
        <f t="shared" si="3"/>
        <v>04</v>
      </c>
      <c r="I53" s="19">
        <f t="shared" si="4"/>
        <v>33759</v>
      </c>
      <c r="J53" s="13">
        <v>33759</v>
      </c>
      <c r="K53" s="14">
        <f t="shared" ca="1" si="5"/>
        <v>29</v>
      </c>
      <c r="L53" s="14">
        <v>26</v>
      </c>
      <c r="M53" s="14"/>
      <c r="N53" s="2" t="s">
        <v>21</v>
      </c>
      <c r="O53" s="3" t="s">
        <v>111</v>
      </c>
      <c r="P53" s="3" t="str">
        <f t="shared" ref="P53:P71" si="11">P52</f>
        <v>服装生产系统</v>
      </c>
      <c r="Q53" s="3" t="s">
        <v>105</v>
      </c>
      <c r="R53" s="3" t="s">
        <v>106</v>
      </c>
      <c r="S53" s="3" t="s">
        <v>17</v>
      </c>
      <c r="T53" s="8">
        <v>42864.829993190462</v>
      </c>
      <c r="U53" s="13">
        <f t="shared" si="7"/>
        <v>42956</v>
      </c>
      <c r="V53" s="14"/>
      <c r="W53" s="3">
        <v>2</v>
      </c>
      <c r="X53" s="13">
        <f t="shared" si="8"/>
        <v>43686</v>
      </c>
      <c r="Y53" s="9">
        <v>52266</v>
      </c>
    </row>
    <row r="54" spans="1:25" s="10" customFormat="1" ht="19.5" customHeight="1" x14ac:dyDescent="0.15">
      <c r="A54" s="7">
        <v>1187</v>
      </c>
      <c r="B54" s="12" t="s">
        <v>112</v>
      </c>
      <c r="C54" s="14" t="s">
        <v>601</v>
      </c>
      <c r="D54" s="16" t="s">
        <v>452</v>
      </c>
      <c r="E54" s="18" t="str">
        <f t="shared" si="0"/>
        <v>男</v>
      </c>
      <c r="F54" s="18" t="str">
        <f t="shared" si="1"/>
        <v>1985</v>
      </c>
      <c r="G54" s="18" t="str">
        <f t="shared" si="2"/>
        <v>07</v>
      </c>
      <c r="H54" s="18" t="str">
        <f t="shared" si="3"/>
        <v>01</v>
      </c>
      <c r="I54" s="19">
        <f t="shared" si="4"/>
        <v>31229</v>
      </c>
      <c r="J54" s="13">
        <v>31229</v>
      </c>
      <c r="K54" s="14">
        <f t="shared" ca="1" si="5"/>
        <v>36</v>
      </c>
      <c r="L54" s="14">
        <v>33</v>
      </c>
      <c r="M54" s="14"/>
      <c r="N54" s="2" t="s">
        <v>21</v>
      </c>
      <c r="O54" s="3" t="s">
        <v>13</v>
      </c>
      <c r="P54" s="3" t="str">
        <f t="shared" si="11"/>
        <v>服装生产系统</v>
      </c>
      <c r="Q54" s="3" t="s">
        <v>105</v>
      </c>
      <c r="R54" s="3" t="s">
        <v>106</v>
      </c>
      <c r="S54" s="3" t="s">
        <v>17</v>
      </c>
      <c r="T54" s="8">
        <v>42509.407751076309</v>
      </c>
      <c r="U54" s="13">
        <f t="shared" si="7"/>
        <v>42601</v>
      </c>
      <c r="V54" s="14"/>
      <c r="W54" s="3">
        <v>2</v>
      </c>
      <c r="X54" s="13">
        <f t="shared" si="8"/>
        <v>43331</v>
      </c>
      <c r="Y54" s="9">
        <v>63045</v>
      </c>
    </row>
    <row r="55" spans="1:25" s="10" customFormat="1" ht="19.5" customHeight="1" x14ac:dyDescent="0.15">
      <c r="A55" s="7">
        <v>1188</v>
      </c>
      <c r="B55" s="12" t="s">
        <v>113</v>
      </c>
      <c r="C55" s="14" t="s">
        <v>602</v>
      </c>
      <c r="D55" s="16" t="s">
        <v>453</v>
      </c>
      <c r="E55" s="18" t="str">
        <f t="shared" si="0"/>
        <v>女</v>
      </c>
      <c r="F55" s="18" t="str">
        <f t="shared" si="1"/>
        <v>1994</v>
      </c>
      <c r="G55" s="18" t="str">
        <f t="shared" si="2"/>
        <v>01</v>
      </c>
      <c r="H55" s="18" t="str">
        <f t="shared" si="3"/>
        <v>21</v>
      </c>
      <c r="I55" s="19">
        <f t="shared" si="4"/>
        <v>34355</v>
      </c>
      <c r="J55" s="13">
        <v>34355</v>
      </c>
      <c r="K55" s="14">
        <f t="shared" ca="1" si="5"/>
        <v>27</v>
      </c>
      <c r="L55" s="14">
        <v>24</v>
      </c>
      <c r="M55" s="14"/>
      <c r="N55" s="2" t="s">
        <v>21</v>
      </c>
      <c r="O55" s="3" t="s">
        <v>13</v>
      </c>
      <c r="P55" s="3" t="str">
        <f t="shared" si="11"/>
        <v>服装生产系统</v>
      </c>
      <c r="Q55" s="3" t="s">
        <v>105</v>
      </c>
      <c r="R55" s="3" t="s">
        <v>106</v>
      </c>
      <c r="S55" s="3" t="s">
        <v>17</v>
      </c>
      <c r="T55" s="8">
        <v>42566.321603616379</v>
      </c>
      <c r="U55" s="13">
        <f t="shared" si="7"/>
        <v>42658</v>
      </c>
      <c r="V55" s="14"/>
      <c r="W55" s="3">
        <v>2</v>
      </c>
      <c r="X55" s="13">
        <f t="shared" si="8"/>
        <v>43388</v>
      </c>
      <c r="Y55" s="9">
        <v>6519</v>
      </c>
    </row>
    <row r="56" spans="1:25" s="10" customFormat="1" ht="19.5" customHeight="1" x14ac:dyDescent="0.15">
      <c r="A56" s="7">
        <v>1192</v>
      </c>
      <c r="B56" s="12" t="s">
        <v>114</v>
      </c>
      <c r="C56" s="14" t="s">
        <v>601</v>
      </c>
      <c r="D56" s="16" t="s">
        <v>454</v>
      </c>
      <c r="E56" s="18" t="str">
        <f t="shared" si="0"/>
        <v>男</v>
      </c>
      <c r="F56" s="18" t="str">
        <f t="shared" si="1"/>
        <v>1979</v>
      </c>
      <c r="G56" s="18" t="str">
        <f t="shared" si="2"/>
        <v>05</v>
      </c>
      <c r="H56" s="18" t="str">
        <f t="shared" si="3"/>
        <v>10</v>
      </c>
      <c r="I56" s="19">
        <f t="shared" si="4"/>
        <v>28985</v>
      </c>
      <c r="J56" s="13">
        <v>28985</v>
      </c>
      <c r="K56" s="14">
        <f t="shared" ca="1" si="5"/>
        <v>42</v>
      </c>
      <c r="L56" s="14">
        <v>39</v>
      </c>
      <c r="M56" s="14"/>
      <c r="N56" s="2" t="s">
        <v>21</v>
      </c>
      <c r="O56" s="3" t="s">
        <v>13</v>
      </c>
      <c r="P56" s="3" t="str">
        <f t="shared" si="11"/>
        <v>服装生产系统</v>
      </c>
      <c r="Q56" s="3" t="s">
        <v>105</v>
      </c>
      <c r="R56" s="3" t="s">
        <v>106</v>
      </c>
      <c r="S56" s="3" t="s">
        <v>17</v>
      </c>
      <c r="T56" s="8">
        <v>42631.328169325039</v>
      </c>
      <c r="U56" s="13">
        <f t="shared" si="7"/>
        <v>42722</v>
      </c>
      <c r="V56" s="14"/>
      <c r="W56" s="3">
        <v>2</v>
      </c>
      <c r="X56" s="13">
        <f t="shared" si="8"/>
        <v>43452</v>
      </c>
      <c r="Y56" s="9">
        <v>87263</v>
      </c>
    </row>
    <row r="57" spans="1:25" s="10" customFormat="1" ht="19.5" customHeight="1" x14ac:dyDescent="0.15">
      <c r="A57" s="7">
        <v>1194</v>
      </c>
      <c r="B57" s="12" t="s">
        <v>115</v>
      </c>
      <c r="C57" s="14" t="s">
        <v>602</v>
      </c>
      <c r="D57" s="16" t="s">
        <v>455</v>
      </c>
      <c r="E57" s="18" t="str">
        <f t="shared" si="0"/>
        <v>女</v>
      </c>
      <c r="F57" s="18" t="str">
        <f t="shared" si="1"/>
        <v>1975</v>
      </c>
      <c r="G57" s="18" t="str">
        <f t="shared" si="2"/>
        <v>11</v>
      </c>
      <c r="H57" s="18" t="str">
        <f t="shared" si="3"/>
        <v>01</v>
      </c>
      <c r="I57" s="19">
        <f t="shared" si="4"/>
        <v>27699</v>
      </c>
      <c r="J57" s="13">
        <v>27699</v>
      </c>
      <c r="K57" s="14">
        <f t="shared" ca="1" si="5"/>
        <v>46</v>
      </c>
      <c r="L57" s="14">
        <v>43</v>
      </c>
      <c r="M57" s="14"/>
      <c r="N57" s="2" t="s">
        <v>21</v>
      </c>
      <c r="O57" s="3" t="s">
        <v>13</v>
      </c>
      <c r="P57" s="3" t="str">
        <f t="shared" si="11"/>
        <v>服装生产系统</v>
      </c>
      <c r="Q57" s="3" t="s">
        <v>105</v>
      </c>
      <c r="R57" s="3" t="s">
        <v>106</v>
      </c>
      <c r="S57" s="3" t="s">
        <v>17</v>
      </c>
      <c r="T57" s="8">
        <v>42466.863357445298</v>
      </c>
      <c r="U57" s="13">
        <f t="shared" si="7"/>
        <v>42557</v>
      </c>
      <c r="V57" s="14"/>
      <c r="W57" s="3">
        <v>2</v>
      </c>
      <c r="X57" s="13">
        <f t="shared" si="8"/>
        <v>43287</v>
      </c>
      <c r="Y57" s="9">
        <v>24942</v>
      </c>
    </row>
    <row r="58" spans="1:25" s="10" customFormat="1" ht="19.5" customHeight="1" x14ac:dyDescent="0.15">
      <c r="A58" s="7">
        <v>1342</v>
      </c>
      <c r="B58" s="12" t="s">
        <v>116</v>
      </c>
      <c r="C58" s="14" t="s">
        <v>602</v>
      </c>
      <c r="D58" s="16" t="s">
        <v>456</v>
      </c>
      <c r="E58" s="18" t="str">
        <f t="shared" si="0"/>
        <v>女</v>
      </c>
      <c r="F58" s="18" t="str">
        <f t="shared" si="1"/>
        <v>1990</v>
      </c>
      <c r="G58" s="18" t="str">
        <f t="shared" si="2"/>
        <v>07</v>
      </c>
      <c r="H58" s="18" t="str">
        <f t="shared" si="3"/>
        <v>08</v>
      </c>
      <c r="I58" s="19">
        <f t="shared" si="4"/>
        <v>33062</v>
      </c>
      <c r="J58" s="13">
        <v>33062</v>
      </c>
      <c r="K58" s="14">
        <f t="shared" ca="1" si="5"/>
        <v>31</v>
      </c>
      <c r="L58" s="14">
        <v>28</v>
      </c>
      <c r="M58" s="14"/>
      <c r="N58" s="2" t="s">
        <v>21</v>
      </c>
      <c r="O58" s="3" t="s">
        <v>13</v>
      </c>
      <c r="P58" s="3" t="str">
        <f t="shared" si="11"/>
        <v>服装生产系统</v>
      </c>
      <c r="Q58" s="3" t="s">
        <v>105</v>
      </c>
      <c r="R58" s="3" t="s">
        <v>106</v>
      </c>
      <c r="S58" s="3" t="s">
        <v>17</v>
      </c>
      <c r="T58" s="8">
        <v>42756.1084181263</v>
      </c>
      <c r="U58" s="13">
        <f t="shared" si="7"/>
        <v>42846</v>
      </c>
      <c r="V58" s="14"/>
      <c r="W58" s="3">
        <v>2</v>
      </c>
      <c r="X58" s="13">
        <f t="shared" si="8"/>
        <v>43576</v>
      </c>
      <c r="Y58" s="9">
        <v>81698</v>
      </c>
    </row>
    <row r="59" spans="1:25" s="10" customFormat="1" ht="19.5" customHeight="1" x14ac:dyDescent="0.15">
      <c r="A59" s="7">
        <v>1201</v>
      </c>
      <c r="B59" s="12" t="s">
        <v>117</v>
      </c>
      <c r="C59" s="14" t="s">
        <v>602</v>
      </c>
      <c r="D59" s="16" t="s">
        <v>457</v>
      </c>
      <c r="E59" s="18" t="str">
        <f t="shared" si="0"/>
        <v>女</v>
      </c>
      <c r="F59" s="18" t="str">
        <f t="shared" si="1"/>
        <v>1983</v>
      </c>
      <c r="G59" s="18" t="str">
        <f t="shared" si="2"/>
        <v>05</v>
      </c>
      <c r="H59" s="18" t="str">
        <f t="shared" si="3"/>
        <v>14</v>
      </c>
      <c r="I59" s="19">
        <f t="shared" si="4"/>
        <v>30450</v>
      </c>
      <c r="J59" s="13">
        <v>30450</v>
      </c>
      <c r="K59" s="14">
        <f t="shared" ca="1" si="5"/>
        <v>38</v>
      </c>
      <c r="L59" s="14">
        <v>35</v>
      </c>
      <c r="M59" s="14"/>
      <c r="N59" s="2" t="s">
        <v>21</v>
      </c>
      <c r="O59" s="3" t="s">
        <v>13</v>
      </c>
      <c r="P59" s="3" t="str">
        <f t="shared" si="11"/>
        <v>服装生产系统</v>
      </c>
      <c r="Q59" s="3" t="s">
        <v>118</v>
      </c>
      <c r="R59" s="3" t="s">
        <v>118</v>
      </c>
      <c r="S59" s="3" t="s">
        <v>17</v>
      </c>
      <c r="T59" s="8">
        <v>42286.282025561522</v>
      </c>
      <c r="U59" s="13">
        <f t="shared" si="7"/>
        <v>42378</v>
      </c>
      <c r="V59" s="14"/>
      <c r="W59" s="3">
        <v>2</v>
      </c>
      <c r="X59" s="13">
        <f t="shared" si="8"/>
        <v>43109</v>
      </c>
      <c r="Y59" s="9">
        <v>80428</v>
      </c>
    </row>
    <row r="60" spans="1:25" s="10" customFormat="1" ht="19.5" customHeight="1" x14ac:dyDescent="0.15">
      <c r="A60" s="7">
        <v>1104</v>
      </c>
      <c r="B60" s="12" t="s">
        <v>119</v>
      </c>
      <c r="C60" s="14" t="s">
        <v>601</v>
      </c>
      <c r="D60" s="16" t="s">
        <v>458</v>
      </c>
      <c r="E60" s="18" t="str">
        <f t="shared" si="0"/>
        <v>男</v>
      </c>
      <c r="F60" s="18" t="str">
        <f t="shared" si="1"/>
        <v>1977</v>
      </c>
      <c r="G60" s="18" t="str">
        <f t="shared" si="2"/>
        <v>07</v>
      </c>
      <c r="H60" s="18" t="str">
        <f t="shared" si="3"/>
        <v>23</v>
      </c>
      <c r="I60" s="19">
        <f t="shared" si="4"/>
        <v>28329</v>
      </c>
      <c r="J60" s="13">
        <v>28329</v>
      </c>
      <c r="K60" s="14">
        <f t="shared" ca="1" si="5"/>
        <v>44</v>
      </c>
      <c r="L60" s="14">
        <v>41</v>
      </c>
      <c r="M60" s="14"/>
      <c r="N60" s="2" t="s">
        <v>21</v>
      </c>
      <c r="O60" s="3" t="s">
        <v>13</v>
      </c>
      <c r="P60" s="3" t="str">
        <f t="shared" si="11"/>
        <v>服装生产系统</v>
      </c>
      <c r="Q60" s="3" t="s">
        <v>120</v>
      </c>
      <c r="R60" s="3" t="s">
        <v>121</v>
      </c>
      <c r="S60" s="3" t="s">
        <v>17</v>
      </c>
      <c r="T60" s="8">
        <v>42782.737762104865</v>
      </c>
      <c r="U60" s="13">
        <f t="shared" si="7"/>
        <v>42871</v>
      </c>
      <c r="V60" s="14"/>
      <c r="W60" s="3">
        <v>2</v>
      </c>
      <c r="X60" s="13">
        <f t="shared" si="8"/>
        <v>43601</v>
      </c>
      <c r="Y60" s="9">
        <v>57023</v>
      </c>
    </row>
    <row r="61" spans="1:25" s="10" customFormat="1" ht="19.5" customHeight="1" x14ac:dyDescent="0.15">
      <c r="A61" s="7">
        <v>1181</v>
      </c>
      <c r="B61" s="12" t="s">
        <v>122</v>
      </c>
      <c r="C61" s="14" t="s">
        <v>601</v>
      </c>
      <c r="D61" s="16" t="s">
        <v>459</v>
      </c>
      <c r="E61" s="18" t="str">
        <f t="shared" si="0"/>
        <v>男</v>
      </c>
      <c r="F61" s="18" t="str">
        <f t="shared" si="1"/>
        <v>1990</v>
      </c>
      <c r="G61" s="18" t="str">
        <f t="shared" si="2"/>
        <v>02</v>
      </c>
      <c r="H61" s="18" t="str">
        <f t="shared" si="3"/>
        <v>27</v>
      </c>
      <c r="I61" s="19">
        <f t="shared" si="4"/>
        <v>32931</v>
      </c>
      <c r="J61" s="13">
        <v>32931</v>
      </c>
      <c r="K61" s="14">
        <f t="shared" ca="1" si="5"/>
        <v>31</v>
      </c>
      <c r="L61" s="14">
        <v>28</v>
      </c>
      <c r="M61" s="14"/>
      <c r="N61" s="2" t="s">
        <v>21</v>
      </c>
      <c r="O61" s="3" t="s">
        <v>13</v>
      </c>
      <c r="P61" s="3" t="str">
        <f t="shared" si="11"/>
        <v>服装生产系统</v>
      </c>
      <c r="Q61" s="3" t="s">
        <v>120</v>
      </c>
      <c r="R61" s="3" t="s">
        <v>123</v>
      </c>
      <c r="S61" s="3" t="s">
        <v>23</v>
      </c>
      <c r="T61" s="8">
        <v>42663.893655209402</v>
      </c>
      <c r="U61" s="13">
        <f t="shared" si="7"/>
        <v>42755</v>
      </c>
      <c r="V61" s="14"/>
      <c r="W61" s="3">
        <v>2</v>
      </c>
      <c r="X61" s="13">
        <f t="shared" si="8"/>
        <v>43485</v>
      </c>
      <c r="Y61" s="9">
        <v>2426</v>
      </c>
    </row>
    <row r="62" spans="1:25" s="10" customFormat="1" ht="19.5" customHeight="1" x14ac:dyDescent="0.15">
      <c r="A62" s="7">
        <v>1212</v>
      </c>
      <c r="B62" s="12" t="s">
        <v>124</v>
      </c>
      <c r="C62" s="14" t="s">
        <v>601</v>
      </c>
      <c r="D62" s="16" t="s">
        <v>460</v>
      </c>
      <c r="E62" s="18" t="str">
        <f t="shared" si="0"/>
        <v>男</v>
      </c>
      <c r="F62" s="18" t="str">
        <f t="shared" si="1"/>
        <v>1980</v>
      </c>
      <c r="G62" s="18" t="str">
        <f t="shared" si="2"/>
        <v>09</v>
      </c>
      <c r="H62" s="18" t="str">
        <f t="shared" si="3"/>
        <v>15</v>
      </c>
      <c r="I62" s="19">
        <f t="shared" si="4"/>
        <v>29479</v>
      </c>
      <c r="J62" s="13">
        <v>29479</v>
      </c>
      <c r="K62" s="14">
        <f t="shared" ca="1" si="5"/>
        <v>41</v>
      </c>
      <c r="L62" s="14">
        <v>38</v>
      </c>
      <c r="M62" s="14"/>
      <c r="N62" s="2" t="s">
        <v>21</v>
      </c>
      <c r="O62" s="3" t="s">
        <v>13</v>
      </c>
      <c r="P62" s="3" t="str">
        <f t="shared" si="11"/>
        <v>服装生产系统</v>
      </c>
      <c r="Q62" s="3" t="s">
        <v>120</v>
      </c>
      <c r="R62" s="3" t="s">
        <v>125</v>
      </c>
      <c r="S62" s="3" t="s">
        <v>17</v>
      </c>
      <c r="T62" s="8">
        <v>43139.3237857368</v>
      </c>
      <c r="U62" s="13">
        <f t="shared" si="7"/>
        <v>43228</v>
      </c>
      <c r="V62" s="14"/>
      <c r="W62" s="3">
        <v>2</v>
      </c>
      <c r="X62" s="13">
        <f t="shared" si="8"/>
        <v>43959</v>
      </c>
      <c r="Y62" s="9">
        <v>89466</v>
      </c>
    </row>
    <row r="63" spans="1:25" s="10" customFormat="1" ht="19.5" customHeight="1" x14ac:dyDescent="0.15">
      <c r="A63" s="7">
        <v>1214</v>
      </c>
      <c r="B63" s="12" t="s">
        <v>126</v>
      </c>
      <c r="C63" s="14" t="s">
        <v>601</v>
      </c>
      <c r="D63" s="16" t="s">
        <v>461</v>
      </c>
      <c r="E63" s="18" t="str">
        <f t="shared" si="0"/>
        <v>男</v>
      </c>
      <c r="F63" s="18" t="str">
        <f t="shared" si="1"/>
        <v>1989</v>
      </c>
      <c r="G63" s="18" t="str">
        <f t="shared" si="2"/>
        <v>03</v>
      </c>
      <c r="H63" s="18" t="str">
        <f t="shared" si="3"/>
        <v>09</v>
      </c>
      <c r="I63" s="19">
        <f t="shared" si="4"/>
        <v>32576</v>
      </c>
      <c r="J63" s="13">
        <v>32576</v>
      </c>
      <c r="K63" s="14">
        <f t="shared" ca="1" si="5"/>
        <v>32</v>
      </c>
      <c r="L63" s="14">
        <v>29</v>
      </c>
      <c r="M63" s="14"/>
      <c r="N63" s="2" t="s">
        <v>21</v>
      </c>
      <c r="O63" s="3" t="s">
        <v>13</v>
      </c>
      <c r="P63" s="3" t="str">
        <f t="shared" si="11"/>
        <v>服装生产系统</v>
      </c>
      <c r="Q63" s="3" t="s">
        <v>120</v>
      </c>
      <c r="R63" s="3" t="s">
        <v>127</v>
      </c>
      <c r="S63" s="3" t="s">
        <v>17</v>
      </c>
      <c r="T63" s="8">
        <v>42086.411002053239</v>
      </c>
      <c r="U63" s="13">
        <f t="shared" si="7"/>
        <v>42178</v>
      </c>
      <c r="V63" s="14"/>
      <c r="W63" s="3">
        <v>2</v>
      </c>
      <c r="X63" s="13">
        <f t="shared" si="8"/>
        <v>42909</v>
      </c>
      <c r="Y63" s="9">
        <v>53303</v>
      </c>
    </row>
    <row r="64" spans="1:25" s="10" customFormat="1" ht="19.5" customHeight="1" x14ac:dyDescent="0.15">
      <c r="A64" s="7">
        <v>1307</v>
      </c>
      <c r="B64" s="12" t="s">
        <v>128</v>
      </c>
      <c r="C64" s="14" t="s">
        <v>601</v>
      </c>
      <c r="D64" s="16" t="s">
        <v>462</v>
      </c>
      <c r="E64" s="18" t="str">
        <f t="shared" si="0"/>
        <v>男</v>
      </c>
      <c r="F64" s="18" t="str">
        <f t="shared" si="1"/>
        <v>1972</v>
      </c>
      <c r="G64" s="18" t="str">
        <f t="shared" si="2"/>
        <v>06</v>
      </c>
      <c r="H64" s="18" t="str">
        <f t="shared" si="3"/>
        <v>24</v>
      </c>
      <c r="I64" s="19">
        <f t="shared" si="4"/>
        <v>26474</v>
      </c>
      <c r="J64" s="13">
        <v>26474</v>
      </c>
      <c r="K64" s="14">
        <f t="shared" ca="1" si="5"/>
        <v>49</v>
      </c>
      <c r="L64" s="14">
        <v>46</v>
      </c>
      <c r="M64" s="14"/>
      <c r="N64" s="2" t="s">
        <v>21</v>
      </c>
      <c r="O64" s="3" t="s">
        <v>13</v>
      </c>
      <c r="P64" s="3" t="str">
        <f t="shared" si="11"/>
        <v>服装生产系统</v>
      </c>
      <c r="Q64" s="3" t="s">
        <v>120</v>
      </c>
      <c r="R64" s="3" t="s">
        <v>129</v>
      </c>
      <c r="S64" s="3" t="s">
        <v>39</v>
      </c>
      <c r="T64" s="8">
        <v>43176.275895736908</v>
      </c>
      <c r="U64" s="13">
        <f t="shared" si="7"/>
        <v>43268</v>
      </c>
      <c r="V64" s="14"/>
      <c r="W64" s="3">
        <v>2</v>
      </c>
      <c r="X64" s="13">
        <f t="shared" si="8"/>
        <v>43999</v>
      </c>
      <c r="Y64" s="9">
        <v>15689</v>
      </c>
    </row>
    <row r="65" spans="1:25" s="10" customFormat="1" ht="19.5" customHeight="1" x14ac:dyDescent="0.15">
      <c r="A65" s="7">
        <v>1045</v>
      </c>
      <c r="B65" s="12" t="s">
        <v>130</v>
      </c>
      <c r="C65" s="14" t="s">
        <v>602</v>
      </c>
      <c r="D65" s="16" t="s">
        <v>463</v>
      </c>
      <c r="E65" s="18" t="str">
        <f t="shared" si="0"/>
        <v>女</v>
      </c>
      <c r="F65" s="18" t="str">
        <f t="shared" si="1"/>
        <v>1988</v>
      </c>
      <c r="G65" s="18" t="str">
        <f t="shared" si="2"/>
        <v>11</v>
      </c>
      <c r="H65" s="18" t="str">
        <f t="shared" si="3"/>
        <v>26</v>
      </c>
      <c r="I65" s="19">
        <f t="shared" si="4"/>
        <v>32473</v>
      </c>
      <c r="J65" s="13">
        <v>32473</v>
      </c>
      <c r="K65" s="14">
        <f t="shared" ca="1" si="5"/>
        <v>32</v>
      </c>
      <c r="L65" s="14">
        <v>29</v>
      </c>
      <c r="M65" s="14"/>
      <c r="N65" s="2" t="s">
        <v>21</v>
      </c>
      <c r="O65" s="3" t="s">
        <v>13</v>
      </c>
      <c r="P65" s="3" t="str">
        <f t="shared" si="11"/>
        <v>服装生产系统</v>
      </c>
      <c r="Q65" s="3" t="s">
        <v>131</v>
      </c>
      <c r="R65" s="3" t="s">
        <v>132</v>
      </c>
      <c r="S65" s="3" t="s">
        <v>17</v>
      </c>
      <c r="T65" s="8">
        <v>42334.667674094504</v>
      </c>
      <c r="U65" s="13">
        <f t="shared" si="7"/>
        <v>42426</v>
      </c>
      <c r="V65" s="14"/>
      <c r="W65" s="3">
        <v>2</v>
      </c>
      <c r="X65" s="13">
        <f t="shared" si="8"/>
        <v>43157</v>
      </c>
      <c r="Y65" s="9">
        <v>36649</v>
      </c>
    </row>
    <row r="66" spans="1:25" s="10" customFormat="1" ht="19.5" customHeight="1" x14ac:dyDescent="0.15">
      <c r="A66" s="7">
        <v>1053</v>
      </c>
      <c r="B66" s="12" t="s">
        <v>133</v>
      </c>
      <c r="C66" s="14" t="s">
        <v>601</v>
      </c>
      <c r="D66" s="16" t="s">
        <v>464</v>
      </c>
      <c r="E66" s="18" t="str">
        <f t="shared" si="0"/>
        <v>男</v>
      </c>
      <c r="F66" s="18" t="str">
        <f t="shared" si="1"/>
        <v>1983</v>
      </c>
      <c r="G66" s="18" t="str">
        <f t="shared" si="2"/>
        <v>11</v>
      </c>
      <c r="H66" s="18" t="str">
        <f t="shared" si="3"/>
        <v>01</v>
      </c>
      <c r="I66" s="19">
        <f t="shared" si="4"/>
        <v>30621</v>
      </c>
      <c r="J66" s="13">
        <v>30621</v>
      </c>
      <c r="K66" s="14">
        <f t="shared" ca="1" si="5"/>
        <v>38</v>
      </c>
      <c r="L66" s="14">
        <v>35</v>
      </c>
      <c r="M66" s="14"/>
      <c r="N66" s="2" t="s">
        <v>21</v>
      </c>
      <c r="O66" s="3" t="s">
        <v>13</v>
      </c>
      <c r="P66" s="3" t="str">
        <f t="shared" si="11"/>
        <v>服装生产系统</v>
      </c>
      <c r="Q66" s="3" t="s">
        <v>131</v>
      </c>
      <c r="R66" s="3" t="s">
        <v>125</v>
      </c>
      <c r="S66" s="3" t="s">
        <v>17</v>
      </c>
      <c r="T66" s="8">
        <v>43177.227278432299</v>
      </c>
      <c r="U66" s="13">
        <f t="shared" si="7"/>
        <v>43269</v>
      </c>
      <c r="V66" s="14"/>
      <c r="W66" s="3">
        <v>2</v>
      </c>
      <c r="X66" s="13">
        <f t="shared" si="8"/>
        <v>44000</v>
      </c>
      <c r="Y66" s="9">
        <v>22051</v>
      </c>
    </row>
    <row r="67" spans="1:25" s="10" customFormat="1" ht="19.5" customHeight="1" x14ac:dyDescent="0.15">
      <c r="A67" s="7">
        <v>1105</v>
      </c>
      <c r="B67" s="12" t="s">
        <v>134</v>
      </c>
      <c r="C67" s="14" t="s">
        <v>601</v>
      </c>
      <c r="D67" s="16" t="s">
        <v>465</v>
      </c>
      <c r="E67" s="18" t="str">
        <f t="shared" ref="E67:E130" si="12">IF(MOD(MID(D67,17,1),2)=1,"男","女")</f>
        <v>男</v>
      </c>
      <c r="F67" s="18" t="str">
        <f t="shared" ref="F67:F130" si="13">MID(D67,7,4)</f>
        <v>1977</v>
      </c>
      <c r="G67" s="18" t="str">
        <f t="shared" ref="G67:G130" si="14">MID(D67,11,2)</f>
        <v>10</v>
      </c>
      <c r="H67" s="18" t="str">
        <f t="shared" ref="H67:H130" si="15">MID(D67,13,2)</f>
        <v>13</v>
      </c>
      <c r="I67" s="19">
        <f t="shared" ref="I67:I130" si="16">DATE(F67,G67,H67)</f>
        <v>28411</v>
      </c>
      <c r="J67" s="13">
        <v>28411</v>
      </c>
      <c r="K67" s="14">
        <f t="shared" ref="K67:K130" ca="1" si="17">DATEDIF(I67,TODAY(),"y")</f>
        <v>44</v>
      </c>
      <c r="L67" s="14">
        <v>41</v>
      </c>
      <c r="M67" s="14"/>
      <c r="N67" s="2" t="s">
        <v>21</v>
      </c>
      <c r="O67" s="3" t="s">
        <v>13</v>
      </c>
      <c r="P67" s="3" t="str">
        <f t="shared" si="11"/>
        <v>服装生产系统</v>
      </c>
      <c r="Q67" s="3" t="s">
        <v>131</v>
      </c>
      <c r="R67" s="3" t="s">
        <v>132</v>
      </c>
      <c r="S67" s="3" t="s">
        <v>17</v>
      </c>
      <c r="T67" s="8">
        <v>43107.38801633742</v>
      </c>
      <c r="U67" s="13">
        <f t="shared" ref="U67:U130" si="18">EDATE(T67,3)</f>
        <v>43197</v>
      </c>
      <c r="V67" s="14"/>
      <c r="W67" s="3">
        <v>2</v>
      </c>
      <c r="X67" s="13">
        <f t="shared" ref="X67:X130" si="19">EDATE(U67,W67*12)</f>
        <v>43928</v>
      </c>
      <c r="Y67" s="9">
        <v>81345</v>
      </c>
    </row>
    <row r="68" spans="1:25" s="10" customFormat="1" ht="19.5" customHeight="1" x14ac:dyDescent="0.15">
      <c r="A68" s="7">
        <v>1113</v>
      </c>
      <c r="B68" s="12" t="s">
        <v>135</v>
      </c>
      <c r="C68" s="14" t="s">
        <v>602</v>
      </c>
      <c r="D68" s="16" t="s">
        <v>466</v>
      </c>
      <c r="E68" s="18" t="str">
        <f t="shared" si="12"/>
        <v>女</v>
      </c>
      <c r="F68" s="18" t="str">
        <f t="shared" si="13"/>
        <v>1987</v>
      </c>
      <c r="G68" s="18" t="str">
        <f t="shared" si="14"/>
        <v>03</v>
      </c>
      <c r="H68" s="18" t="str">
        <f t="shared" si="15"/>
        <v>08</v>
      </c>
      <c r="I68" s="19">
        <f t="shared" si="16"/>
        <v>31844</v>
      </c>
      <c r="J68" s="13">
        <v>31844</v>
      </c>
      <c r="K68" s="14">
        <f t="shared" ca="1" si="17"/>
        <v>34</v>
      </c>
      <c r="L68" s="14">
        <v>31</v>
      </c>
      <c r="M68" s="14"/>
      <c r="N68" s="2" t="s">
        <v>21</v>
      </c>
      <c r="O68" s="3" t="s">
        <v>13</v>
      </c>
      <c r="P68" s="3" t="str">
        <f t="shared" si="11"/>
        <v>服装生产系统</v>
      </c>
      <c r="Q68" s="3" t="s">
        <v>131</v>
      </c>
      <c r="R68" s="3" t="s">
        <v>136</v>
      </c>
      <c r="S68" s="3" t="s">
        <v>39</v>
      </c>
      <c r="T68" s="8">
        <v>42542.824855247934</v>
      </c>
      <c r="U68" s="13">
        <f t="shared" si="18"/>
        <v>42634</v>
      </c>
      <c r="V68" s="14"/>
      <c r="W68" s="3">
        <v>2</v>
      </c>
      <c r="X68" s="13">
        <f t="shared" si="19"/>
        <v>43364</v>
      </c>
      <c r="Y68" s="9">
        <v>61704</v>
      </c>
    </row>
    <row r="69" spans="1:25" s="10" customFormat="1" ht="19.5" customHeight="1" x14ac:dyDescent="0.15">
      <c r="A69" s="7">
        <v>1175</v>
      </c>
      <c r="B69" s="12" t="s">
        <v>137</v>
      </c>
      <c r="C69" s="14" t="s">
        <v>601</v>
      </c>
      <c r="D69" s="16" t="s">
        <v>467</v>
      </c>
      <c r="E69" s="18" t="str">
        <f t="shared" si="12"/>
        <v>男</v>
      </c>
      <c r="F69" s="18" t="str">
        <f t="shared" si="13"/>
        <v>1979</v>
      </c>
      <c r="G69" s="18" t="str">
        <f t="shared" si="14"/>
        <v>10</v>
      </c>
      <c r="H69" s="18" t="str">
        <f t="shared" si="15"/>
        <v>31</v>
      </c>
      <c r="I69" s="19">
        <f t="shared" si="16"/>
        <v>29159</v>
      </c>
      <c r="J69" s="13">
        <v>29159</v>
      </c>
      <c r="K69" s="14">
        <f t="shared" ca="1" si="17"/>
        <v>42</v>
      </c>
      <c r="L69" s="14">
        <v>39</v>
      </c>
      <c r="M69" s="14"/>
      <c r="N69" s="2" t="s">
        <v>21</v>
      </c>
      <c r="O69" s="3" t="s">
        <v>13</v>
      </c>
      <c r="P69" s="3" t="str">
        <f t="shared" si="11"/>
        <v>服装生产系统</v>
      </c>
      <c r="Q69" s="3" t="s">
        <v>131</v>
      </c>
      <c r="R69" s="3" t="s">
        <v>138</v>
      </c>
      <c r="S69" s="3" t="s">
        <v>23</v>
      </c>
      <c r="T69" s="8">
        <v>42437.700966930781</v>
      </c>
      <c r="U69" s="13">
        <f t="shared" si="18"/>
        <v>42529</v>
      </c>
      <c r="V69" s="14"/>
      <c r="W69" s="3">
        <v>2</v>
      </c>
      <c r="X69" s="13">
        <f t="shared" si="19"/>
        <v>43259</v>
      </c>
      <c r="Y69" s="9">
        <v>11487</v>
      </c>
    </row>
    <row r="70" spans="1:25" s="10" customFormat="1" ht="19.5" customHeight="1" x14ac:dyDescent="0.15">
      <c r="A70" s="7">
        <v>1178</v>
      </c>
      <c r="B70" s="12" t="s">
        <v>139</v>
      </c>
      <c r="C70" s="14" t="s">
        <v>602</v>
      </c>
      <c r="D70" s="16" t="s">
        <v>468</v>
      </c>
      <c r="E70" s="18" t="str">
        <f t="shared" si="12"/>
        <v>女</v>
      </c>
      <c r="F70" s="18" t="str">
        <f t="shared" si="13"/>
        <v>1989</v>
      </c>
      <c r="G70" s="18" t="str">
        <f t="shared" si="14"/>
        <v>11</v>
      </c>
      <c r="H70" s="18" t="str">
        <f t="shared" si="15"/>
        <v>21</v>
      </c>
      <c r="I70" s="19">
        <f t="shared" si="16"/>
        <v>32833</v>
      </c>
      <c r="J70" s="13">
        <v>32833</v>
      </c>
      <c r="K70" s="14">
        <f t="shared" ca="1" si="17"/>
        <v>31</v>
      </c>
      <c r="L70" s="14">
        <v>29</v>
      </c>
      <c r="M70" s="14"/>
      <c r="N70" s="2" t="s">
        <v>21</v>
      </c>
      <c r="O70" s="3" t="s">
        <v>13</v>
      </c>
      <c r="P70" s="3" t="str">
        <f t="shared" si="11"/>
        <v>服装生产系统</v>
      </c>
      <c r="Q70" s="3" t="s">
        <v>131</v>
      </c>
      <c r="R70" s="3" t="s">
        <v>140</v>
      </c>
      <c r="S70" s="3" t="s">
        <v>17</v>
      </c>
      <c r="T70" s="8">
        <v>42613.105755664677</v>
      </c>
      <c r="U70" s="13">
        <f t="shared" si="18"/>
        <v>42704</v>
      </c>
      <c r="V70" s="14"/>
      <c r="W70" s="3">
        <v>2</v>
      </c>
      <c r="X70" s="13">
        <f t="shared" si="19"/>
        <v>43434</v>
      </c>
      <c r="Y70" s="9">
        <v>39121</v>
      </c>
    </row>
    <row r="71" spans="1:25" s="10" customFormat="1" ht="19.5" customHeight="1" x14ac:dyDescent="0.15">
      <c r="A71" s="7">
        <v>1185</v>
      </c>
      <c r="B71" s="12" t="s">
        <v>141</v>
      </c>
      <c r="C71" s="14" t="s">
        <v>602</v>
      </c>
      <c r="D71" s="16" t="s">
        <v>469</v>
      </c>
      <c r="E71" s="18" t="str">
        <f t="shared" si="12"/>
        <v>女</v>
      </c>
      <c r="F71" s="18" t="str">
        <f t="shared" si="13"/>
        <v>1987</v>
      </c>
      <c r="G71" s="18" t="str">
        <f t="shared" si="14"/>
        <v>02</v>
      </c>
      <c r="H71" s="18" t="str">
        <f t="shared" si="15"/>
        <v>18</v>
      </c>
      <c r="I71" s="19">
        <f t="shared" si="16"/>
        <v>31826</v>
      </c>
      <c r="J71" s="13">
        <v>31826</v>
      </c>
      <c r="K71" s="14">
        <f t="shared" ca="1" si="17"/>
        <v>34</v>
      </c>
      <c r="L71" s="14">
        <v>31</v>
      </c>
      <c r="M71" s="14"/>
      <c r="N71" s="2" t="s">
        <v>21</v>
      </c>
      <c r="O71" s="3" t="s">
        <v>13</v>
      </c>
      <c r="P71" s="3" t="str">
        <f t="shared" si="11"/>
        <v>服装生产系统</v>
      </c>
      <c r="Q71" s="3" t="s">
        <v>131</v>
      </c>
      <c r="R71" s="3" t="s">
        <v>142</v>
      </c>
      <c r="S71" s="3" t="s">
        <v>17</v>
      </c>
      <c r="T71" s="8">
        <v>42756.920681951786</v>
      </c>
      <c r="U71" s="13">
        <f t="shared" si="18"/>
        <v>42846</v>
      </c>
      <c r="V71" s="14"/>
      <c r="W71" s="3">
        <v>2</v>
      </c>
      <c r="X71" s="13">
        <f t="shared" si="19"/>
        <v>43576</v>
      </c>
      <c r="Y71" s="9">
        <v>12627</v>
      </c>
    </row>
    <row r="72" spans="1:25" s="10" customFormat="1" ht="19.5" customHeight="1" x14ac:dyDescent="0.15">
      <c r="A72" s="7">
        <v>1070</v>
      </c>
      <c r="B72" s="12" t="s">
        <v>143</v>
      </c>
      <c r="C72" s="14" t="s">
        <v>602</v>
      </c>
      <c r="D72" s="16" t="s">
        <v>470</v>
      </c>
      <c r="E72" s="18" t="str">
        <f t="shared" si="12"/>
        <v>女</v>
      </c>
      <c r="F72" s="18" t="str">
        <f t="shared" si="13"/>
        <v>1986</v>
      </c>
      <c r="G72" s="18" t="str">
        <f t="shared" si="14"/>
        <v>05</v>
      </c>
      <c r="H72" s="18" t="str">
        <f t="shared" si="15"/>
        <v>15</v>
      </c>
      <c r="I72" s="19">
        <f t="shared" si="16"/>
        <v>31547</v>
      </c>
      <c r="J72" s="13">
        <v>31547</v>
      </c>
      <c r="K72" s="14">
        <f t="shared" ca="1" si="17"/>
        <v>35</v>
      </c>
      <c r="L72" s="14">
        <v>32</v>
      </c>
      <c r="M72" s="14"/>
      <c r="N72" s="2" t="s">
        <v>21</v>
      </c>
      <c r="O72" s="3" t="s">
        <v>13</v>
      </c>
      <c r="P72" s="3" t="s">
        <v>144</v>
      </c>
      <c r="Q72" s="3" t="s">
        <v>144</v>
      </c>
      <c r="R72" s="3" t="s">
        <v>145</v>
      </c>
      <c r="S72" s="3" t="s">
        <v>17</v>
      </c>
      <c r="T72" s="8">
        <v>42426.484276690506</v>
      </c>
      <c r="U72" s="13">
        <f t="shared" si="18"/>
        <v>42516</v>
      </c>
      <c r="V72" s="14"/>
      <c r="W72" s="3">
        <v>2</v>
      </c>
      <c r="X72" s="13">
        <f t="shared" si="19"/>
        <v>43246</v>
      </c>
      <c r="Y72" s="9">
        <v>29574</v>
      </c>
    </row>
    <row r="73" spans="1:25" s="10" customFormat="1" ht="19.5" customHeight="1" x14ac:dyDescent="0.15">
      <c r="A73" s="7">
        <v>1073</v>
      </c>
      <c r="B73" s="12" t="s">
        <v>146</v>
      </c>
      <c r="C73" s="14" t="s">
        <v>602</v>
      </c>
      <c r="D73" s="16" t="s">
        <v>471</v>
      </c>
      <c r="E73" s="18" t="str">
        <f t="shared" si="12"/>
        <v>女</v>
      </c>
      <c r="F73" s="18" t="str">
        <f t="shared" si="13"/>
        <v>1992</v>
      </c>
      <c r="G73" s="18" t="str">
        <f t="shared" si="14"/>
        <v>02</v>
      </c>
      <c r="H73" s="18" t="str">
        <f t="shared" si="15"/>
        <v>15</v>
      </c>
      <c r="I73" s="19">
        <f t="shared" si="16"/>
        <v>33649</v>
      </c>
      <c r="J73" s="13">
        <v>33649</v>
      </c>
      <c r="K73" s="14">
        <f t="shared" ca="1" si="17"/>
        <v>29</v>
      </c>
      <c r="L73" s="14">
        <v>26</v>
      </c>
      <c r="M73" s="14"/>
      <c r="N73" s="2" t="s">
        <v>21</v>
      </c>
      <c r="O73" s="3" t="s">
        <v>13</v>
      </c>
      <c r="P73" s="3" t="str">
        <f t="shared" ref="P73:P78" si="20">P72</f>
        <v>物流部</v>
      </c>
      <c r="Q73" s="3" t="s">
        <v>144</v>
      </c>
      <c r="R73" s="3" t="s">
        <v>145</v>
      </c>
      <c r="S73" s="3" t="s">
        <v>17</v>
      </c>
      <c r="T73" s="8">
        <v>43277.368067894837</v>
      </c>
      <c r="U73" s="13">
        <f t="shared" si="18"/>
        <v>43369</v>
      </c>
      <c r="V73" s="14"/>
      <c r="W73" s="3">
        <v>2</v>
      </c>
      <c r="X73" s="13">
        <f t="shared" si="19"/>
        <v>44100</v>
      </c>
      <c r="Y73" s="9">
        <v>58531</v>
      </c>
    </row>
    <row r="74" spans="1:25" s="10" customFormat="1" ht="19.5" customHeight="1" x14ac:dyDescent="0.15">
      <c r="A74" s="7">
        <v>1282</v>
      </c>
      <c r="B74" s="12" t="s">
        <v>147</v>
      </c>
      <c r="C74" s="14" t="s">
        <v>602</v>
      </c>
      <c r="D74" s="16" t="s">
        <v>472</v>
      </c>
      <c r="E74" s="18" t="str">
        <f t="shared" si="12"/>
        <v>女</v>
      </c>
      <c r="F74" s="18" t="str">
        <f t="shared" si="13"/>
        <v>1987</v>
      </c>
      <c r="G74" s="18" t="str">
        <f t="shared" si="14"/>
        <v>10</v>
      </c>
      <c r="H74" s="18" t="str">
        <f t="shared" si="15"/>
        <v>16</v>
      </c>
      <c r="I74" s="19">
        <f t="shared" si="16"/>
        <v>32066</v>
      </c>
      <c r="J74" s="13">
        <v>32066</v>
      </c>
      <c r="K74" s="14">
        <f t="shared" ca="1" si="17"/>
        <v>34</v>
      </c>
      <c r="L74" s="14">
        <v>31</v>
      </c>
      <c r="M74" s="14"/>
      <c r="N74" s="2" t="s">
        <v>21</v>
      </c>
      <c r="O74" s="3" t="s">
        <v>13</v>
      </c>
      <c r="P74" s="3" t="str">
        <f t="shared" si="20"/>
        <v>物流部</v>
      </c>
      <c r="Q74" s="3" t="s">
        <v>144</v>
      </c>
      <c r="R74" s="3" t="s">
        <v>148</v>
      </c>
      <c r="S74" s="3" t="s">
        <v>17</v>
      </c>
      <c r="T74" s="8">
        <v>43102.042934634628</v>
      </c>
      <c r="U74" s="13">
        <f t="shared" si="18"/>
        <v>43192</v>
      </c>
      <c r="V74" s="14"/>
      <c r="W74" s="3">
        <v>2</v>
      </c>
      <c r="X74" s="13">
        <f t="shared" si="19"/>
        <v>43923</v>
      </c>
      <c r="Y74" s="9">
        <v>16813</v>
      </c>
    </row>
    <row r="75" spans="1:25" s="10" customFormat="1" ht="19.5" customHeight="1" x14ac:dyDescent="0.15">
      <c r="A75" s="7">
        <v>1322</v>
      </c>
      <c r="B75" s="12" t="s">
        <v>149</v>
      </c>
      <c r="C75" s="14" t="s">
        <v>601</v>
      </c>
      <c r="D75" s="16" t="s">
        <v>473</v>
      </c>
      <c r="E75" s="18" t="str">
        <f t="shared" si="12"/>
        <v>男</v>
      </c>
      <c r="F75" s="18" t="str">
        <f t="shared" si="13"/>
        <v>1978</v>
      </c>
      <c r="G75" s="18" t="str">
        <f t="shared" si="14"/>
        <v>08</v>
      </c>
      <c r="H75" s="18" t="str">
        <f t="shared" si="15"/>
        <v>11</v>
      </c>
      <c r="I75" s="19">
        <f t="shared" si="16"/>
        <v>28713</v>
      </c>
      <c r="J75" s="13">
        <v>28713</v>
      </c>
      <c r="K75" s="14">
        <f t="shared" ca="1" si="17"/>
        <v>43</v>
      </c>
      <c r="L75" s="14">
        <v>40</v>
      </c>
      <c r="M75" s="14"/>
      <c r="N75" s="2" t="s">
        <v>21</v>
      </c>
      <c r="O75" s="3" t="s">
        <v>13</v>
      </c>
      <c r="P75" s="3" t="str">
        <f t="shared" si="20"/>
        <v>物流部</v>
      </c>
      <c r="Q75" s="3" t="s">
        <v>144</v>
      </c>
      <c r="R75" s="3" t="s">
        <v>150</v>
      </c>
      <c r="S75" s="3" t="s">
        <v>17</v>
      </c>
      <c r="T75" s="8">
        <v>42871.43384484727</v>
      </c>
      <c r="U75" s="13">
        <f t="shared" si="18"/>
        <v>42963</v>
      </c>
      <c r="V75" s="14"/>
      <c r="W75" s="3">
        <v>2</v>
      </c>
      <c r="X75" s="13">
        <f t="shared" si="19"/>
        <v>43693</v>
      </c>
      <c r="Y75" s="9">
        <v>5517</v>
      </c>
    </row>
    <row r="76" spans="1:25" s="10" customFormat="1" ht="19.5" customHeight="1" x14ac:dyDescent="0.15">
      <c r="A76" s="7">
        <v>1325</v>
      </c>
      <c r="B76" s="12" t="s">
        <v>151</v>
      </c>
      <c r="C76" s="14" t="s">
        <v>602</v>
      </c>
      <c r="D76" s="16" t="s">
        <v>474</v>
      </c>
      <c r="E76" s="18" t="str">
        <f t="shared" si="12"/>
        <v>女</v>
      </c>
      <c r="F76" s="18" t="str">
        <f t="shared" si="13"/>
        <v>1975</v>
      </c>
      <c r="G76" s="18" t="str">
        <f t="shared" si="14"/>
        <v>11</v>
      </c>
      <c r="H76" s="18" t="str">
        <f t="shared" si="15"/>
        <v>01</v>
      </c>
      <c r="I76" s="19">
        <f t="shared" si="16"/>
        <v>27699</v>
      </c>
      <c r="J76" s="13">
        <v>27699</v>
      </c>
      <c r="K76" s="14">
        <f t="shared" ca="1" si="17"/>
        <v>46</v>
      </c>
      <c r="L76" s="14">
        <v>43</v>
      </c>
      <c r="M76" s="14"/>
      <c r="N76" s="2" t="s">
        <v>21</v>
      </c>
      <c r="O76" s="3" t="s">
        <v>13</v>
      </c>
      <c r="P76" s="3" t="str">
        <f t="shared" si="20"/>
        <v>物流部</v>
      </c>
      <c r="Q76" s="3" t="s">
        <v>144</v>
      </c>
      <c r="R76" s="3" t="s">
        <v>148</v>
      </c>
      <c r="S76" s="3" t="s">
        <v>17</v>
      </c>
      <c r="T76" s="8">
        <v>43024.568395043105</v>
      </c>
      <c r="U76" s="13">
        <f t="shared" si="18"/>
        <v>43116</v>
      </c>
      <c r="V76" s="14"/>
      <c r="W76" s="3">
        <v>2</v>
      </c>
      <c r="X76" s="13">
        <f t="shared" si="19"/>
        <v>43846</v>
      </c>
      <c r="Y76" s="9">
        <v>99813</v>
      </c>
    </row>
    <row r="77" spans="1:25" s="10" customFormat="1" ht="19.5" customHeight="1" x14ac:dyDescent="0.15">
      <c r="A77" s="7">
        <v>1327</v>
      </c>
      <c r="B77" s="12" t="s">
        <v>152</v>
      </c>
      <c r="C77" s="14" t="s">
        <v>601</v>
      </c>
      <c r="D77" s="16" t="s">
        <v>475</v>
      </c>
      <c r="E77" s="18" t="str">
        <f t="shared" si="12"/>
        <v>男</v>
      </c>
      <c r="F77" s="18" t="str">
        <f t="shared" si="13"/>
        <v>1982</v>
      </c>
      <c r="G77" s="18" t="str">
        <f t="shared" si="14"/>
        <v>10</v>
      </c>
      <c r="H77" s="18" t="str">
        <f t="shared" si="15"/>
        <v>03</v>
      </c>
      <c r="I77" s="19">
        <f t="shared" si="16"/>
        <v>30227</v>
      </c>
      <c r="J77" s="13">
        <v>30227</v>
      </c>
      <c r="K77" s="14">
        <f t="shared" ca="1" si="17"/>
        <v>39</v>
      </c>
      <c r="L77" s="14">
        <v>36</v>
      </c>
      <c r="M77" s="14"/>
      <c r="N77" s="2" t="s">
        <v>21</v>
      </c>
      <c r="O77" s="3" t="s">
        <v>13</v>
      </c>
      <c r="P77" s="3" t="str">
        <f t="shared" si="20"/>
        <v>物流部</v>
      </c>
      <c r="Q77" s="3" t="s">
        <v>144</v>
      </c>
      <c r="R77" s="3" t="s">
        <v>153</v>
      </c>
      <c r="S77" s="3" t="s">
        <v>17</v>
      </c>
      <c r="T77" s="8">
        <v>42727.65180210027</v>
      </c>
      <c r="U77" s="13">
        <f t="shared" si="18"/>
        <v>42817</v>
      </c>
      <c r="V77" s="14"/>
      <c r="W77" s="3">
        <v>2</v>
      </c>
      <c r="X77" s="13">
        <f t="shared" si="19"/>
        <v>43547</v>
      </c>
      <c r="Y77" s="9">
        <v>65190</v>
      </c>
    </row>
    <row r="78" spans="1:25" s="10" customFormat="1" ht="19.5" customHeight="1" x14ac:dyDescent="0.15">
      <c r="A78" s="7">
        <v>1332</v>
      </c>
      <c r="B78" s="12" t="s">
        <v>154</v>
      </c>
      <c r="C78" s="14" t="s">
        <v>601</v>
      </c>
      <c r="D78" s="16" t="s">
        <v>476</v>
      </c>
      <c r="E78" s="18" t="str">
        <f t="shared" si="12"/>
        <v>男</v>
      </c>
      <c r="F78" s="18" t="str">
        <f t="shared" si="13"/>
        <v>1983</v>
      </c>
      <c r="G78" s="18" t="str">
        <f t="shared" si="14"/>
        <v>08</v>
      </c>
      <c r="H78" s="18" t="str">
        <f t="shared" si="15"/>
        <v>08</v>
      </c>
      <c r="I78" s="19">
        <f t="shared" si="16"/>
        <v>30536</v>
      </c>
      <c r="J78" s="13">
        <v>30536</v>
      </c>
      <c r="K78" s="14">
        <f t="shared" ca="1" si="17"/>
        <v>38</v>
      </c>
      <c r="L78" s="14">
        <v>35</v>
      </c>
      <c r="M78" s="14"/>
      <c r="N78" s="2" t="s">
        <v>21</v>
      </c>
      <c r="O78" s="3" t="s">
        <v>13</v>
      </c>
      <c r="P78" s="3" t="str">
        <f t="shared" si="20"/>
        <v>物流部</v>
      </c>
      <c r="Q78" s="3" t="s">
        <v>144</v>
      </c>
      <c r="R78" s="3" t="s">
        <v>155</v>
      </c>
      <c r="S78" s="3" t="s">
        <v>17</v>
      </c>
      <c r="T78" s="8">
        <v>42201.077415248503</v>
      </c>
      <c r="U78" s="13">
        <f t="shared" si="18"/>
        <v>42293</v>
      </c>
      <c r="V78" s="14"/>
      <c r="W78" s="3">
        <v>2</v>
      </c>
      <c r="X78" s="13">
        <f t="shared" si="19"/>
        <v>43024</v>
      </c>
      <c r="Y78" s="9">
        <v>97983</v>
      </c>
    </row>
    <row r="79" spans="1:25" s="10" customFormat="1" ht="19.5" customHeight="1" x14ac:dyDescent="0.15">
      <c r="A79" s="7">
        <v>1036</v>
      </c>
      <c r="B79" s="12" t="s">
        <v>156</v>
      </c>
      <c r="C79" s="14" t="s">
        <v>601</v>
      </c>
      <c r="D79" s="16" t="s">
        <v>477</v>
      </c>
      <c r="E79" s="18" t="str">
        <f t="shared" si="12"/>
        <v>男</v>
      </c>
      <c r="F79" s="18" t="str">
        <f t="shared" si="13"/>
        <v>1976</v>
      </c>
      <c r="G79" s="18" t="str">
        <f t="shared" si="14"/>
        <v>01</v>
      </c>
      <c r="H79" s="18" t="str">
        <f t="shared" si="15"/>
        <v>05</v>
      </c>
      <c r="I79" s="19">
        <f t="shared" si="16"/>
        <v>27764</v>
      </c>
      <c r="J79" s="13">
        <v>27764</v>
      </c>
      <c r="K79" s="14">
        <f t="shared" ca="1" si="17"/>
        <v>45</v>
      </c>
      <c r="L79" s="14">
        <v>42</v>
      </c>
      <c r="M79" s="14"/>
      <c r="N79" s="2" t="s">
        <v>21</v>
      </c>
      <c r="O79" s="3" t="s">
        <v>13</v>
      </c>
      <c r="P79" s="3" t="s">
        <v>157</v>
      </c>
      <c r="Q79" s="3" t="s">
        <v>158</v>
      </c>
      <c r="R79" s="3" t="s">
        <v>159</v>
      </c>
      <c r="S79" s="3" t="s">
        <v>39</v>
      </c>
      <c r="T79" s="8">
        <v>42379.595901732937</v>
      </c>
      <c r="U79" s="13">
        <f t="shared" si="18"/>
        <v>42470</v>
      </c>
      <c r="V79" s="14"/>
      <c r="W79" s="3">
        <v>2</v>
      </c>
      <c r="X79" s="13">
        <f t="shared" si="19"/>
        <v>43200</v>
      </c>
      <c r="Y79" s="9">
        <v>65706</v>
      </c>
    </row>
    <row r="80" spans="1:25" s="10" customFormat="1" ht="19.5" customHeight="1" x14ac:dyDescent="0.15">
      <c r="A80" s="7">
        <v>1048</v>
      </c>
      <c r="B80" s="12" t="s">
        <v>160</v>
      </c>
      <c r="C80" s="14" t="s">
        <v>602</v>
      </c>
      <c r="D80" s="16" t="s">
        <v>478</v>
      </c>
      <c r="E80" s="18" t="str">
        <f t="shared" si="12"/>
        <v>女</v>
      </c>
      <c r="F80" s="18" t="str">
        <f t="shared" si="13"/>
        <v>1981</v>
      </c>
      <c r="G80" s="18" t="str">
        <f t="shared" si="14"/>
        <v>10</v>
      </c>
      <c r="H80" s="18" t="str">
        <f t="shared" si="15"/>
        <v>14</v>
      </c>
      <c r="I80" s="19">
        <f t="shared" si="16"/>
        <v>29873</v>
      </c>
      <c r="J80" s="13">
        <v>29873</v>
      </c>
      <c r="K80" s="14">
        <f t="shared" ca="1" si="17"/>
        <v>40</v>
      </c>
      <c r="L80" s="14">
        <v>37</v>
      </c>
      <c r="M80" s="14"/>
      <c r="N80" s="2" t="s">
        <v>21</v>
      </c>
      <c r="O80" s="3" t="s">
        <v>13</v>
      </c>
      <c r="P80" s="3" t="str">
        <f t="shared" ref="P80:P100" si="21">P79</f>
        <v>鞋和器材生产系统</v>
      </c>
      <c r="Q80" s="3" t="s">
        <v>158</v>
      </c>
      <c r="R80" s="3" t="s">
        <v>161</v>
      </c>
      <c r="S80" s="3" t="s">
        <v>17</v>
      </c>
      <c r="T80" s="8">
        <v>43379.642371798043</v>
      </c>
      <c r="U80" s="13">
        <f t="shared" si="18"/>
        <v>43471</v>
      </c>
      <c r="V80" s="14"/>
      <c r="W80" s="3">
        <v>2</v>
      </c>
      <c r="X80" s="13">
        <f t="shared" si="19"/>
        <v>44202</v>
      </c>
      <c r="Y80" s="9">
        <v>55286</v>
      </c>
    </row>
    <row r="81" spans="1:25" s="10" customFormat="1" ht="19.5" customHeight="1" x14ac:dyDescent="0.15">
      <c r="A81" s="7">
        <v>1097</v>
      </c>
      <c r="B81" s="12" t="s">
        <v>162</v>
      </c>
      <c r="C81" s="14" t="s">
        <v>601</v>
      </c>
      <c r="D81" s="16" t="s">
        <v>479</v>
      </c>
      <c r="E81" s="18" t="str">
        <f t="shared" si="12"/>
        <v>男</v>
      </c>
      <c r="F81" s="18" t="str">
        <f t="shared" si="13"/>
        <v>1989</v>
      </c>
      <c r="G81" s="18" t="str">
        <f t="shared" si="14"/>
        <v>06</v>
      </c>
      <c r="H81" s="18" t="str">
        <f t="shared" si="15"/>
        <v>16</v>
      </c>
      <c r="I81" s="19">
        <f t="shared" si="16"/>
        <v>32675</v>
      </c>
      <c r="J81" s="13">
        <v>32675</v>
      </c>
      <c r="K81" s="14">
        <f t="shared" ca="1" si="17"/>
        <v>32</v>
      </c>
      <c r="L81" s="14">
        <v>29</v>
      </c>
      <c r="M81" s="14"/>
      <c r="N81" s="2" t="s">
        <v>21</v>
      </c>
      <c r="O81" s="3" t="s">
        <v>13</v>
      </c>
      <c r="P81" s="3" t="str">
        <f t="shared" si="21"/>
        <v>鞋和器材生产系统</v>
      </c>
      <c r="Q81" s="3" t="s">
        <v>158</v>
      </c>
      <c r="R81" s="3" t="s">
        <v>163</v>
      </c>
      <c r="S81" s="3" t="s">
        <v>23</v>
      </c>
      <c r="T81" s="8">
        <v>42233.546029144178</v>
      </c>
      <c r="U81" s="13">
        <f t="shared" si="18"/>
        <v>42325</v>
      </c>
      <c r="V81" s="14"/>
      <c r="W81" s="3">
        <v>2</v>
      </c>
      <c r="X81" s="13">
        <f t="shared" si="19"/>
        <v>43056</v>
      </c>
      <c r="Y81" s="9">
        <v>23140</v>
      </c>
    </row>
    <row r="82" spans="1:25" s="10" customFormat="1" ht="19.5" customHeight="1" x14ac:dyDescent="0.15">
      <c r="A82" s="7">
        <v>1099</v>
      </c>
      <c r="B82" s="12" t="s">
        <v>164</v>
      </c>
      <c r="C82" s="14" t="s">
        <v>601</v>
      </c>
      <c r="D82" s="16" t="s">
        <v>480</v>
      </c>
      <c r="E82" s="18" t="str">
        <f t="shared" si="12"/>
        <v>男</v>
      </c>
      <c r="F82" s="18" t="str">
        <f t="shared" si="13"/>
        <v>1978</v>
      </c>
      <c r="G82" s="18" t="str">
        <f t="shared" si="14"/>
        <v>11</v>
      </c>
      <c r="H82" s="18" t="str">
        <f t="shared" si="15"/>
        <v>17</v>
      </c>
      <c r="I82" s="19">
        <f t="shared" si="16"/>
        <v>28811</v>
      </c>
      <c r="J82" s="13">
        <v>28811</v>
      </c>
      <c r="K82" s="14">
        <f t="shared" ca="1" si="17"/>
        <v>42</v>
      </c>
      <c r="L82" s="14">
        <v>40</v>
      </c>
      <c r="M82" s="14"/>
      <c r="N82" s="2" t="s">
        <v>21</v>
      </c>
      <c r="O82" s="3" t="s">
        <v>13</v>
      </c>
      <c r="P82" s="3" t="str">
        <f t="shared" si="21"/>
        <v>鞋和器材生产系统</v>
      </c>
      <c r="Q82" s="3" t="s">
        <v>158</v>
      </c>
      <c r="R82" s="3" t="s">
        <v>165</v>
      </c>
      <c r="S82" s="3" t="s">
        <v>17</v>
      </c>
      <c r="T82" s="8">
        <v>42523.704961885742</v>
      </c>
      <c r="U82" s="13">
        <f t="shared" si="18"/>
        <v>42615</v>
      </c>
      <c r="V82" s="14"/>
      <c r="W82" s="3">
        <v>2</v>
      </c>
      <c r="X82" s="13">
        <f t="shared" si="19"/>
        <v>43345</v>
      </c>
      <c r="Y82" s="9">
        <v>9488</v>
      </c>
    </row>
    <row r="83" spans="1:25" s="10" customFormat="1" ht="19.5" customHeight="1" x14ac:dyDescent="0.15">
      <c r="A83" s="7">
        <v>1071</v>
      </c>
      <c r="B83" s="12" t="s">
        <v>166</v>
      </c>
      <c r="C83" s="14" t="s">
        <v>602</v>
      </c>
      <c r="D83" s="16" t="s">
        <v>481</v>
      </c>
      <c r="E83" s="18" t="str">
        <f t="shared" si="12"/>
        <v>女</v>
      </c>
      <c r="F83" s="18" t="str">
        <f t="shared" si="13"/>
        <v>1990</v>
      </c>
      <c r="G83" s="18" t="str">
        <f t="shared" si="14"/>
        <v>10</v>
      </c>
      <c r="H83" s="18" t="str">
        <f t="shared" si="15"/>
        <v>25</v>
      </c>
      <c r="I83" s="19">
        <f t="shared" si="16"/>
        <v>33171</v>
      </c>
      <c r="J83" s="13">
        <v>33171</v>
      </c>
      <c r="K83" s="14">
        <f t="shared" ca="1" si="17"/>
        <v>31</v>
      </c>
      <c r="L83" s="14">
        <v>28</v>
      </c>
      <c r="M83" s="14"/>
      <c r="N83" s="2" t="s">
        <v>21</v>
      </c>
      <c r="O83" s="3" t="s">
        <v>13</v>
      </c>
      <c r="P83" s="3" t="str">
        <f t="shared" si="21"/>
        <v>鞋和器材生产系统</v>
      </c>
      <c r="Q83" s="3" t="s">
        <v>167</v>
      </c>
      <c r="R83" s="3" t="s">
        <v>168</v>
      </c>
      <c r="S83" s="3" t="s">
        <v>17</v>
      </c>
      <c r="T83" s="8">
        <v>42837.939292040617</v>
      </c>
      <c r="U83" s="13">
        <f t="shared" si="18"/>
        <v>42928</v>
      </c>
      <c r="V83" s="14"/>
      <c r="W83" s="3">
        <v>2</v>
      </c>
      <c r="X83" s="13">
        <f t="shared" si="19"/>
        <v>43658</v>
      </c>
      <c r="Y83" s="9">
        <v>36361</v>
      </c>
    </row>
    <row r="84" spans="1:25" s="10" customFormat="1" ht="19.5" customHeight="1" x14ac:dyDescent="0.15">
      <c r="A84" s="7">
        <v>1280</v>
      </c>
      <c r="B84" s="12" t="s">
        <v>169</v>
      </c>
      <c r="C84" s="14" t="s">
        <v>601</v>
      </c>
      <c r="D84" s="16" t="s">
        <v>482</v>
      </c>
      <c r="E84" s="18" t="str">
        <f t="shared" si="12"/>
        <v>男</v>
      </c>
      <c r="F84" s="18" t="str">
        <f t="shared" si="13"/>
        <v>1991</v>
      </c>
      <c r="G84" s="18" t="str">
        <f t="shared" si="14"/>
        <v>03</v>
      </c>
      <c r="H84" s="18" t="str">
        <f t="shared" si="15"/>
        <v>02</v>
      </c>
      <c r="I84" s="19">
        <f t="shared" si="16"/>
        <v>33299</v>
      </c>
      <c r="J84" s="13">
        <v>33299</v>
      </c>
      <c r="K84" s="14">
        <f t="shared" ca="1" si="17"/>
        <v>30</v>
      </c>
      <c r="L84" s="14">
        <v>27</v>
      </c>
      <c r="M84" s="14"/>
      <c r="N84" s="2" t="s">
        <v>21</v>
      </c>
      <c r="O84" s="3" t="s">
        <v>13</v>
      </c>
      <c r="P84" s="3" t="str">
        <f t="shared" si="21"/>
        <v>鞋和器材生产系统</v>
      </c>
      <c r="Q84" s="3" t="s">
        <v>167</v>
      </c>
      <c r="R84" s="3" t="s">
        <v>170</v>
      </c>
      <c r="S84" s="3" t="s">
        <v>17</v>
      </c>
      <c r="T84" s="8">
        <v>42292.243008155732</v>
      </c>
      <c r="U84" s="13">
        <f t="shared" si="18"/>
        <v>42384</v>
      </c>
      <c r="V84" s="14"/>
      <c r="W84" s="3">
        <v>2</v>
      </c>
      <c r="X84" s="13">
        <f t="shared" si="19"/>
        <v>43115</v>
      </c>
      <c r="Y84" s="9">
        <v>80970</v>
      </c>
    </row>
    <row r="85" spans="1:25" s="10" customFormat="1" ht="19.5" customHeight="1" x14ac:dyDescent="0.15">
      <c r="A85" s="7">
        <v>1047</v>
      </c>
      <c r="B85" s="12" t="s">
        <v>171</v>
      </c>
      <c r="C85" s="14" t="s">
        <v>602</v>
      </c>
      <c r="D85" s="16" t="s">
        <v>483</v>
      </c>
      <c r="E85" s="18" t="str">
        <f t="shared" si="12"/>
        <v>女</v>
      </c>
      <c r="F85" s="18" t="str">
        <f t="shared" si="13"/>
        <v>1984</v>
      </c>
      <c r="G85" s="18" t="str">
        <f t="shared" si="14"/>
        <v>03</v>
      </c>
      <c r="H85" s="18" t="str">
        <f t="shared" si="15"/>
        <v>10</v>
      </c>
      <c r="I85" s="19">
        <f t="shared" si="16"/>
        <v>30751</v>
      </c>
      <c r="J85" s="13">
        <v>30751</v>
      </c>
      <c r="K85" s="14">
        <f t="shared" ca="1" si="17"/>
        <v>37</v>
      </c>
      <c r="L85" s="14">
        <v>34</v>
      </c>
      <c r="M85" s="14"/>
      <c r="N85" s="2" t="s">
        <v>21</v>
      </c>
      <c r="O85" s="3" t="s">
        <v>13</v>
      </c>
      <c r="P85" s="3" t="str">
        <f t="shared" si="21"/>
        <v>鞋和器材生产系统</v>
      </c>
      <c r="Q85" s="3" t="s">
        <v>172</v>
      </c>
      <c r="R85" s="3" t="s">
        <v>173</v>
      </c>
      <c r="S85" s="3" t="s">
        <v>17</v>
      </c>
      <c r="T85" s="8">
        <v>42243.049916324635</v>
      </c>
      <c r="U85" s="13">
        <f t="shared" si="18"/>
        <v>42335</v>
      </c>
      <c r="V85" s="14"/>
      <c r="W85" s="3">
        <v>2</v>
      </c>
      <c r="X85" s="13">
        <f t="shared" si="19"/>
        <v>43066</v>
      </c>
      <c r="Y85" s="9">
        <v>84045</v>
      </c>
    </row>
    <row r="86" spans="1:25" s="10" customFormat="1" ht="19.5" customHeight="1" x14ac:dyDescent="0.15">
      <c r="A86" s="7">
        <v>1074</v>
      </c>
      <c r="B86" s="12" t="s">
        <v>174</v>
      </c>
      <c r="C86" s="14" t="s">
        <v>602</v>
      </c>
      <c r="D86" s="16" t="s">
        <v>484</v>
      </c>
      <c r="E86" s="18" t="str">
        <f t="shared" si="12"/>
        <v>女</v>
      </c>
      <c r="F86" s="18" t="str">
        <f t="shared" si="13"/>
        <v>1987</v>
      </c>
      <c r="G86" s="18" t="str">
        <f t="shared" si="14"/>
        <v>05</v>
      </c>
      <c r="H86" s="18" t="str">
        <f t="shared" si="15"/>
        <v>02</v>
      </c>
      <c r="I86" s="19">
        <f t="shared" si="16"/>
        <v>31899</v>
      </c>
      <c r="J86" s="13">
        <v>31899</v>
      </c>
      <c r="K86" s="14">
        <f t="shared" ca="1" si="17"/>
        <v>34</v>
      </c>
      <c r="L86" s="14">
        <v>31</v>
      </c>
      <c r="M86" s="14"/>
      <c r="N86" s="2" t="s">
        <v>21</v>
      </c>
      <c r="O86" s="3" t="s">
        <v>13</v>
      </c>
      <c r="P86" s="3" t="str">
        <f t="shared" si="21"/>
        <v>鞋和器材生产系统</v>
      </c>
      <c r="Q86" s="3" t="s">
        <v>172</v>
      </c>
      <c r="R86" s="3" t="s">
        <v>175</v>
      </c>
      <c r="S86" s="3" t="s">
        <v>39</v>
      </c>
      <c r="T86" s="8">
        <v>42182.684097561563</v>
      </c>
      <c r="U86" s="13">
        <f t="shared" si="18"/>
        <v>42274</v>
      </c>
      <c r="V86" s="14"/>
      <c r="W86" s="3">
        <v>2</v>
      </c>
      <c r="X86" s="13">
        <f t="shared" si="19"/>
        <v>43005</v>
      </c>
      <c r="Y86" s="9">
        <v>84943</v>
      </c>
    </row>
    <row r="87" spans="1:25" s="10" customFormat="1" ht="19.5" customHeight="1" x14ac:dyDescent="0.15">
      <c r="A87" s="7">
        <v>1075</v>
      </c>
      <c r="B87" s="12" t="s">
        <v>176</v>
      </c>
      <c r="C87" s="14" t="s">
        <v>602</v>
      </c>
      <c r="D87" s="16" t="s">
        <v>485</v>
      </c>
      <c r="E87" s="18" t="str">
        <f t="shared" si="12"/>
        <v>女</v>
      </c>
      <c r="F87" s="18" t="str">
        <f t="shared" si="13"/>
        <v>1983</v>
      </c>
      <c r="G87" s="18" t="str">
        <f t="shared" si="14"/>
        <v>12</v>
      </c>
      <c r="H87" s="18" t="str">
        <f t="shared" si="15"/>
        <v>31</v>
      </c>
      <c r="I87" s="19">
        <f t="shared" si="16"/>
        <v>30681</v>
      </c>
      <c r="J87" s="13">
        <v>30681</v>
      </c>
      <c r="K87" s="14">
        <f t="shared" ca="1" si="17"/>
        <v>37</v>
      </c>
      <c r="L87" s="14">
        <v>34</v>
      </c>
      <c r="M87" s="14"/>
      <c r="N87" s="2" t="s">
        <v>21</v>
      </c>
      <c r="O87" s="3" t="s">
        <v>13</v>
      </c>
      <c r="P87" s="3" t="str">
        <f t="shared" si="21"/>
        <v>鞋和器材生产系统</v>
      </c>
      <c r="Q87" s="3" t="s">
        <v>172</v>
      </c>
      <c r="R87" s="3" t="s">
        <v>173</v>
      </c>
      <c r="S87" s="3" t="s">
        <v>17</v>
      </c>
      <c r="T87" s="8">
        <v>42688.375376642092</v>
      </c>
      <c r="U87" s="13">
        <f t="shared" si="18"/>
        <v>42780</v>
      </c>
      <c r="V87" s="14"/>
      <c r="W87" s="3">
        <v>2</v>
      </c>
      <c r="X87" s="13">
        <f t="shared" si="19"/>
        <v>43510</v>
      </c>
      <c r="Y87" s="9">
        <v>61752</v>
      </c>
    </row>
    <row r="88" spans="1:25" s="10" customFormat="1" ht="19.5" customHeight="1" x14ac:dyDescent="0.15">
      <c r="A88" s="7">
        <v>1080</v>
      </c>
      <c r="B88" s="12" t="s">
        <v>177</v>
      </c>
      <c r="C88" s="14" t="s">
        <v>602</v>
      </c>
      <c r="D88" s="16" t="s">
        <v>486</v>
      </c>
      <c r="E88" s="18" t="str">
        <f t="shared" si="12"/>
        <v>女</v>
      </c>
      <c r="F88" s="18" t="str">
        <f t="shared" si="13"/>
        <v>1980</v>
      </c>
      <c r="G88" s="18" t="str">
        <f t="shared" si="14"/>
        <v>10</v>
      </c>
      <c r="H88" s="18" t="str">
        <f t="shared" si="15"/>
        <v>25</v>
      </c>
      <c r="I88" s="19">
        <f t="shared" si="16"/>
        <v>29519</v>
      </c>
      <c r="J88" s="13">
        <v>29519</v>
      </c>
      <c r="K88" s="14">
        <f t="shared" ca="1" si="17"/>
        <v>41</v>
      </c>
      <c r="L88" s="14">
        <v>38</v>
      </c>
      <c r="M88" s="14"/>
      <c r="N88" s="2" t="s">
        <v>21</v>
      </c>
      <c r="O88" s="3" t="s">
        <v>13</v>
      </c>
      <c r="P88" s="3" t="str">
        <f t="shared" si="21"/>
        <v>鞋和器材生产系统</v>
      </c>
      <c r="Q88" s="3" t="s">
        <v>172</v>
      </c>
      <c r="R88" s="3" t="s">
        <v>178</v>
      </c>
      <c r="S88" s="3" t="s">
        <v>17</v>
      </c>
      <c r="T88" s="8">
        <v>43392.366978054983</v>
      </c>
      <c r="U88" s="13">
        <f t="shared" si="18"/>
        <v>43484</v>
      </c>
      <c r="V88" s="14"/>
      <c r="W88" s="3">
        <v>2</v>
      </c>
      <c r="X88" s="13">
        <f t="shared" si="19"/>
        <v>44215</v>
      </c>
      <c r="Y88" s="9">
        <v>88980</v>
      </c>
    </row>
    <row r="89" spans="1:25" s="10" customFormat="1" ht="19.5" customHeight="1" x14ac:dyDescent="0.15">
      <c r="A89" s="7">
        <v>1082</v>
      </c>
      <c r="B89" s="12" t="s">
        <v>179</v>
      </c>
      <c r="C89" s="14" t="s">
        <v>602</v>
      </c>
      <c r="D89" s="16" t="s">
        <v>487</v>
      </c>
      <c r="E89" s="18" t="str">
        <f t="shared" si="12"/>
        <v>女</v>
      </c>
      <c r="F89" s="18" t="str">
        <f t="shared" si="13"/>
        <v>1992</v>
      </c>
      <c r="G89" s="18" t="str">
        <f t="shared" si="14"/>
        <v>08</v>
      </c>
      <c r="H89" s="18" t="str">
        <f t="shared" si="15"/>
        <v>13</v>
      </c>
      <c r="I89" s="19">
        <f t="shared" si="16"/>
        <v>33829</v>
      </c>
      <c r="J89" s="13">
        <v>33829</v>
      </c>
      <c r="K89" s="14">
        <f t="shared" ca="1" si="17"/>
        <v>29</v>
      </c>
      <c r="L89" s="14">
        <v>26</v>
      </c>
      <c r="M89" s="14"/>
      <c r="N89" s="2" t="s">
        <v>21</v>
      </c>
      <c r="O89" s="3" t="s">
        <v>13</v>
      </c>
      <c r="P89" s="3" t="str">
        <f t="shared" si="21"/>
        <v>鞋和器材生产系统</v>
      </c>
      <c r="Q89" s="3" t="s">
        <v>172</v>
      </c>
      <c r="R89" s="3" t="s">
        <v>173</v>
      </c>
      <c r="S89" s="3" t="s">
        <v>17</v>
      </c>
      <c r="T89" s="8">
        <v>42982.667942710941</v>
      </c>
      <c r="U89" s="13">
        <f t="shared" si="18"/>
        <v>43073</v>
      </c>
      <c r="V89" s="14"/>
      <c r="W89" s="3">
        <v>2</v>
      </c>
      <c r="X89" s="13">
        <f t="shared" si="19"/>
        <v>43803</v>
      </c>
      <c r="Y89" s="9">
        <v>38271</v>
      </c>
    </row>
    <row r="90" spans="1:25" s="10" customFormat="1" ht="19.5" customHeight="1" x14ac:dyDescent="0.15">
      <c r="A90" s="7">
        <v>1083</v>
      </c>
      <c r="B90" s="12" t="s">
        <v>180</v>
      </c>
      <c r="C90" s="14" t="s">
        <v>602</v>
      </c>
      <c r="D90" s="16" t="s">
        <v>488</v>
      </c>
      <c r="E90" s="18" t="str">
        <f t="shared" si="12"/>
        <v>女</v>
      </c>
      <c r="F90" s="18" t="str">
        <f t="shared" si="13"/>
        <v>1985</v>
      </c>
      <c r="G90" s="18" t="str">
        <f t="shared" si="14"/>
        <v>06</v>
      </c>
      <c r="H90" s="18" t="str">
        <f t="shared" si="15"/>
        <v>30</v>
      </c>
      <c r="I90" s="19">
        <f t="shared" si="16"/>
        <v>31228</v>
      </c>
      <c r="J90" s="13">
        <v>31228</v>
      </c>
      <c r="K90" s="14">
        <f t="shared" ca="1" si="17"/>
        <v>36</v>
      </c>
      <c r="L90" s="14">
        <v>33</v>
      </c>
      <c r="M90" s="14"/>
      <c r="N90" s="2" t="s">
        <v>21</v>
      </c>
      <c r="O90" s="3" t="s">
        <v>13</v>
      </c>
      <c r="P90" s="3" t="str">
        <f t="shared" si="21"/>
        <v>鞋和器材生产系统</v>
      </c>
      <c r="Q90" s="3" t="s">
        <v>172</v>
      </c>
      <c r="R90" s="3" t="s">
        <v>181</v>
      </c>
      <c r="S90" s="3" t="s">
        <v>17</v>
      </c>
      <c r="T90" s="8">
        <v>42119.247807643434</v>
      </c>
      <c r="U90" s="13">
        <f t="shared" si="18"/>
        <v>42210</v>
      </c>
      <c r="V90" s="14"/>
      <c r="W90" s="3">
        <v>2</v>
      </c>
      <c r="X90" s="13">
        <f t="shared" si="19"/>
        <v>42941</v>
      </c>
      <c r="Y90" s="9">
        <v>71315</v>
      </c>
    </row>
    <row r="91" spans="1:25" s="10" customFormat="1" ht="19.5" customHeight="1" x14ac:dyDescent="0.15">
      <c r="A91" s="7">
        <v>1303</v>
      </c>
      <c r="B91" s="12" t="s">
        <v>182</v>
      </c>
      <c r="C91" s="14" t="s">
        <v>602</v>
      </c>
      <c r="D91" s="16" t="s">
        <v>489</v>
      </c>
      <c r="E91" s="18" t="str">
        <f t="shared" si="12"/>
        <v>女</v>
      </c>
      <c r="F91" s="18" t="str">
        <f t="shared" si="13"/>
        <v>1977</v>
      </c>
      <c r="G91" s="18" t="str">
        <f t="shared" si="14"/>
        <v>07</v>
      </c>
      <c r="H91" s="18" t="str">
        <f t="shared" si="15"/>
        <v>06</v>
      </c>
      <c r="I91" s="19">
        <f t="shared" si="16"/>
        <v>28312</v>
      </c>
      <c r="J91" s="13">
        <v>28312</v>
      </c>
      <c r="K91" s="14">
        <f t="shared" ca="1" si="17"/>
        <v>44</v>
      </c>
      <c r="L91" s="14">
        <v>41</v>
      </c>
      <c r="M91" s="14"/>
      <c r="N91" s="2" t="s">
        <v>21</v>
      </c>
      <c r="O91" s="3" t="s">
        <v>13</v>
      </c>
      <c r="P91" s="3" t="str">
        <f t="shared" si="21"/>
        <v>鞋和器材生产系统</v>
      </c>
      <c r="Q91" s="3" t="s">
        <v>172</v>
      </c>
      <c r="R91" s="3" t="s">
        <v>183</v>
      </c>
      <c r="S91" s="3" t="s">
        <v>17</v>
      </c>
      <c r="T91" s="8">
        <v>42432.670537031925</v>
      </c>
      <c r="U91" s="13">
        <f t="shared" si="18"/>
        <v>42524</v>
      </c>
      <c r="V91" s="14"/>
      <c r="W91" s="3">
        <v>2</v>
      </c>
      <c r="X91" s="13">
        <f t="shared" si="19"/>
        <v>43254</v>
      </c>
      <c r="Y91" s="9">
        <v>63831</v>
      </c>
    </row>
    <row r="92" spans="1:25" s="10" customFormat="1" ht="19.5" customHeight="1" x14ac:dyDescent="0.15">
      <c r="A92" s="7">
        <v>1068</v>
      </c>
      <c r="B92" s="12" t="s">
        <v>184</v>
      </c>
      <c r="C92" s="14" t="s">
        <v>602</v>
      </c>
      <c r="D92" s="16" t="s">
        <v>490</v>
      </c>
      <c r="E92" s="18" t="str">
        <f t="shared" si="12"/>
        <v>女</v>
      </c>
      <c r="F92" s="18" t="str">
        <f t="shared" si="13"/>
        <v>1983</v>
      </c>
      <c r="G92" s="18" t="str">
        <f t="shared" si="14"/>
        <v>05</v>
      </c>
      <c r="H92" s="18" t="str">
        <f t="shared" si="15"/>
        <v>26</v>
      </c>
      <c r="I92" s="19">
        <f t="shared" si="16"/>
        <v>30462</v>
      </c>
      <c r="J92" s="13">
        <v>30462</v>
      </c>
      <c r="K92" s="14">
        <f t="shared" ca="1" si="17"/>
        <v>38</v>
      </c>
      <c r="L92" s="14">
        <v>35</v>
      </c>
      <c r="M92" s="14"/>
      <c r="N92" s="2" t="s">
        <v>21</v>
      </c>
      <c r="O92" s="3" t="s">
        <v>13</v>
      </c>
      <c r="P92" s="3" t="str">
        <f t="shared" si="21"/>
        <v>鞋和器材生产系统</v>
      </c>
      <c r="Q92" s="3" t="s">
        <v>172</v>
      </c>
      <c r="R92" s="3" t="s">
        <v>185</v>
      </c>
      <c r="S92" s="3" t="s">
        <v>17</v>
      </c>
      <c r="T92" s="8">
        <v>43017.083242128298</v>
      </c>
      <c r="U92" s="13">
        <f t="shared" si="18"/>
        <v>43109</v>
      </c>
      <c r="V92" s="14"/>
      <c r="W92" s="3">
        <v>2</v>
      </c>
      <c r="X92" s="13">
        <f t="shared" si="19"/>
        <v>43839</v>
      </c>
      <c r="Y92" s="9">
        <v>36363</v>
      </c>
    </row>
    <row r="93" spans="1:25" s="10" customFormat="1" ht="19.5" customHeight="1" x14ac:dyDescent="0.15">
      <c r="A93" s="7">
        <v>1087</v>
      </c>
      <c r="B93" s="12" t="s">
        <v>186</v>
      </c>
      <c r="C93" s="14" t="s">
        <v>601</v>
      </c>
      <c r="D93" s="16" t="s">
        <v>491</v>
      </c>
      <c r="E93" s="18" t="str">
        <f t="shared" si="12"/>
        <v>男</v>
      </c>
      <c r="F93" s="18" t="str">
        <f t="shared" si="13"/>
        <v>1989</v>
      </c>
      <c r="G93" s="18" t="str">
        <f t="shared" si="14"/>
        <v>09</v>
      </c>
      <c r="H93" s="18" t="str">
        <f t="shared" si="15"/>
        <v>05</v>
      </c>
      <c r="I93" s="19">
        <f t="shared" si="16"/>
        <v>32756</v>
      </c>
      <c r="J93" s="13">
        <v>32756</v>
      </c>
      <c r="K93" s="14">
        <f t="shared" ca="1" si="17"/>
        <v>32</v>
      </c>
      <c r="L93" s="14">
        <v>29</v>
      </c>
      <c r="M93" s="14"/>
      <c r="N93" s="2" t="s">
        <v>21</v>
      </c>
      <c r="O93" s="3" t="s">
        <v>13</v>
      </c>
      <c r="P93" s="3" t="str">
        <f t="shared" si="21"/>
        <v>鞋和器材生产系统</v>
      </c>
      <c r="Q93" s="3" t="s">
        <v>172</v>
      </c>
      <c r="R93" s="3" t="s">
        <v>185</v>
      </c>
      <c r="S93" s="3" t="s">
        <v>17</v>
      </c>
      <c r="T93" s="8">
        <v>42977.411435892413</v>
      </c>
      <c r="U93" s="13">
        <f t="shared" si="18"/>
        <v>43069</v>
      </c>
      <c r="V93" s="14"/>
      <c r="W93" s="3">
        <v>2</v>
      </c>
      <c r="X93" s="13">
        <f t="shared" si="19"/>
        <v>43799</v>
      </c>
      <c r="Y93" s="9">
        <v>58640</v>
      </c>
    </row>
    <row r="94" spans="1:25" s="10" customFormat="1" ht="19.5" customHeight="1" x14ac:dyDescent="0.15">
      <c r="A94" s="7">
        <v>1089</v>
      </c>
      <c r="B94" s="12" t="s">
        <v>187</v>
      </c>
      <c r="C94" s="14" t="s">
        <v>601</v>
      </c>
      <c r="D94" s="16" t="s">
        <v>492</v>
      </c>
      <c r="E94" s="18" t="str">
        <f t="shared" si="12"/>
        <v>男</v>
      </c>
      <c r="F94" s="18" t="str">
        <f t="shared" si="13"/>
        <v>1987</v>
      </c>
      <c r="G94" s="18" t="str">
        <f t="shared" si="14"/>
        <v>09</v>
      </c>
      <c r="H94" s="18" t="str">
        <f t="shared" si="15"/>
        <v>06</v>
      </c>
      <c r="I94" s="19">
        <f t="shared" si="16"/>
        <v>32026</v>
      </c>
      <c r="J94" s="13">
        <v>32026</v>
      </c>
      <c r="K94" s="14">
        <f t="shared" ca="1" si="17"/>
        <v>34</v>
      </c>
      <c r="L94" s="14">
        <v>31</v>
      </c>
      <c r="M94" s="14"/>
      <c r="N94" s="2" t="s">
        <v>21</v>
      </c>
      <c r="O94" s="3" t="s">
        <v>13</v>
      </c>
      <c r="P94" s="3" t="str">
        <f t="shared" si="21"/>
        <v>鞋和器材生产系统</v>
      </c>
      <c r="Q94" s="3" t="s">
        <v>172</v>
      </c>
      <c r="R94" s="3" t="s">
        <v>185</v>
      </c>
      <c r="S94" s="3" t="s">
        <v>17</v>
      </c>
      <c r="T94" s="8">
        <v>42214.766853863592</v>
      </c>
      <c r="U94" s="13">
        <f t="shared" si="18"/>
        <v>42306</v>
      </c>
      <c r="V94" s="14"/>
      <c r="W94" s="3">
        <v>2</v>
      </c>
      <c r="X94" s="13">
        <f t="shared" si="19"/>
        <v>43037</v>
      </c>
      <c r="Y94" s="9">
        <v>12276</v>
      </c>
    </row>
    <row r="95" spans="1:25" s="10" customFormat="1" ht="19.5" customHeight="1" x14ac:dyDescent="0.15">
      <c r="A95" s="7">
        <v>1090</v>
      </c>
      <c r="B95" s="12" t="s">
        <v>188</v>
      </c>
      <c r="C95" s="14" t="s">
        <v>602</v>
      </c>
      <c r="D95" s="16" t="s">
        <v>493</v>
      </c>
      <c r="E95" s="18" t="str">
        <f t="shared" si="12"/>
        <v>女</v>
      </c>
      <c r="F95" s="18" t="str">
        <f t="shared" si="13"/>
        <v>1986</v>
      </c>
      <c r="G95" s="18" t="str">
        <f t="shared" si="14"/>
        <v>03</v>
      </c>
      <c r="H95" s="18" t="str">
        <f t="shared" si="15"/>
        <v>16</v>
      </c>
      <c r="I95" s="19">
        <f t="shared" si="16"/>
        <v>31487</v>
      </c>
      <c r="J95" s="13">
        <v>31487</v>
      </c>
      <c r="K95" s="14">
        <f t="shared" ca="1" si="17"/>
        <v>35</v>
      </c>
      <c r="L95" s="14">
        <v>32</v>
      </c>
      <c r="M95" s="14"/>
      <c r="N95" s="2" t="s">
        <v>21</v>
      </c>
      <c r="O95" s="3" t="s">
        <v>13</v>
      </c>
      <c r="P95" s="3" t="str">
        <f t="shared" si="21"/>
        <v>鞋和器材生产系统</v>
      </c>
      <c r="Q95" s="3" t="s">
        <v>172</v>
      </c>
      <c r="R95" s="3" t="s">
        <v>185</v>
      </c>
      <c r="S95" s="3" t="s">
        <v>17</v>
      </c>
      <c r="T95" s="8">
        <v>43348.724088380375</v>
      </c>
      <c r="U95" s="13">
        <f t="shared" si="18"/>
        <v>43439</v>
      </c>
      <c r="V95" s="14"/>
      <c r="W95" s="3">
        <v>2</v>
      </c>
      <c r="X95" s="13">
        <f t="shared" si="19"/>
        <v>44170</v>
      </c>
      <c r="Y95" s="9">
        <v>20089</v>
      </c>
    </row>
    <row r="96" spans="1:25" s="10" customFormat="1" ht="19.5" customHeight="1" x14ac:dyDescent="0.15">
      <c r="A96" s="7">
        <v>1091</v>
      </c>
      <c r="B96" s="12" t="s">
        <v>189</v>
      </c>
      <c r="C96" s="14" t="s">
        <v>602</v>
      </c>
      <c r="D96" s="16" t="s">
        <v>494</v>
      </c>
      <c r="E96" s="18" t="str">
        <f t="shared" si="12"/>
        <v>女</v>
      </c>
      <c r="F96" s="18" t="str">
        <f t="shared" si="13"/>
        <v>1983</v>
      </c>
      <c r="G96" s="18" t="str">
        <f t="shared" si="14"/>
        <v>02</v>
      </c>
      <c r="H96" s="18" t="str">
        <f t="shared" si="15"/>
        <v>04</v>
      </c>
      <c r="I96" s="19">
        <f t="shared" si="16"/>
        <v>30351</v>
      </c>
      <c r="J96" s="13">
        <v>30351</v>
      </c>
      <c r="K96" s="14">
        <f t="shared" ca="1" si="17"/>
        <v>38</v>
      </c>
      <c r="L96" s="14">
        <v>35</v>
      </c>
      <c r="M96" s="14"/>
      <c r="N96" s="2" t="s">
        <v>21</v>
      </c>
      <c r="O96" s="3" t="s">
        <v>13</v>
      </c>
      <c r="P96" s="3" t="str">
        <f t="shared" si="21"/>
        <v>鞋和器材生产系统</v>
      </c>
      <c r="Q96" s="3" t="s">
        <v>172</v>
      </c>
      <c r="R96" s="3" t="s">
        <v>185</v>
      </c>
      <c r="S96" s="3" t="s">
        <v>17</v>
      </c>
      <c r="T96" s="8">
        <v>42784.619792103651</v>
      </c>
      <c r="U96" s="13">
        <f t="shared" si="18"/>
        <v>42873</v>
      </c>
      <c r="V96" s="14"/>
      <c r="W96" s="3">
        <v>2</v>
      </c>
      <c r="X96" s="13">
        <f t="shared" si="19"/>
        <v>43603</v>
      </c>
      <c r="Y96" s="9">
        <v>73328</v>
      </c>
    </row>
    <row r="97" spans="1:25" s="10" customFormat="1" ht="19.5" customHeight="1" x14ac:dyDescent="0.15">
      <c r="A97" s="7">
        <v>1300</v>
      </c>
      <c r="B97" s="12" t="s">
        <v>190</v>
      </c>
      <c r="C97" s="14" t="s">
        <v>601</v>
      </c>
      <c r="D97" s="16" t="s">
        <v>495</v>
      </c>
      <c r="E97" s="18" t="str">
        <f t="shared" si="12"/>
        <v>男</v>
      </c>
      <c r="F97" s="18" t="str">
        <f t="shared" si="13"/>
        <v>1984</v>
      </c>
      <c r="G97" s="18" t="str">
        <f t="shared" si="14"/>
        <v>05</v>
      </c>
      <c r="H97" s="18" t="str">
        <f t="shared" si="15"/>
        <v>31</v>
      </c>
      <c r="I97" s="19">
        <f t="shared" si="16"/>
        <v>30833</v>
      </c>
      <c r="J97" s="13">
        <v>30833</v>
      </c>
      <c r="K97" s="14">
        <f t="shared" ca="1" si="17"/>
        <v>37</v>
      </c>
      <c r="L97" s="14">
        <v>34</v>
      </c>
      <c r="M97" s="14"/>
      <c r="N97" s="2" t="s">
        <v>21</v>
      </c>
      <c r="O97" s="3" t="s">
        <v>13</v>
      </c>
      <c r="P97" s="3" t="str">
        <f t="shared" si="21"/>
        <v>鞋和器材生产系统</v>
      </c>
      <c r="Q97" s="3" t="s">
        <v>172</v>
      </c>
      <c r="R97" s="3" t="s">
        <v>191</v>
      </c>
      <c r="S97" s="3" t="s">
        <v>39</v>
      </c>
      <c r="T97" s="8">
        <v>42739.022416975648</v>
      </c>
      <c r="U97" s="13">
        <f t="shared" si="18"/>
        <v>42829</v>
      </c>
      <c r="V97" s="14"/>
      <c r="W97" s="3">
        <v>2</v>
      </c>
      <c r="X97" s="13">
        <f t="shared" si="19"/>
        <v>43559</v>
      </c>
      <c r="Y97" s="9">
        <v>55615</v>
      </c>
    </row>
    <row r="98" spans="1:25" s="10" customFormat="1" ht="19.5" customHeight="1" x14ac:dyDescent="0.15">
      <c r="A98" s="7">
        <v>1085</v>
      </c>
      <c r="B98" s="12" t="s">
        <v>192</v>
      </c>
      <c r="C98" s="14" t="s">
        <v>601</v>
      </c>
      <c r="D98" s="16" t="s">
        <v>496</v>
      </c>
      <c r="E98" s="18" t="str">
        <f t="shared" si="12"/>
        <v>男</v>
      </c>
      <c r="F98" s="18" t="str">
        <f t="shared" si="13"/>
        <v>1981</v>
      </c>
      <c r="G98" s="18" t="str">
        <f t="shared" si="14"/>
        <v>08</v>
      </c>
      <c r="H98" s="18" t="str">
        <f t="shared" si="15"/>
        <v>24</v>
      </c>
      <c r="I98" s="19">
        <f t="shared" si="16"/>
        <v>29822</v>
      </c>
      <c r="J98" s="13">
        <v>29822</v>
      </c>
      <c r="K98" s="14">
        <f t="shared" ca="1" si="17"/>
        <v>40</v>
      </c>
      <c r="L98" s="14">
        <v>37</v>
      </c>
      <c r="M98" s="14"/>
      <c r="N98" s="2" t="s">
        <v>21</v>
      </c>
      <c r="O98" s="3" t="s">
        <v>13</v>
      </c>
      <c r="P98" s="3" t="str">
        <f t="shared" si="21"/>
        <v>鞋和器材生产系统</v>
      </c>
      <c r="Q98" s="3" t="s">
        <v>193</v>
      </c>
      <c r="R98" s="3" t="s">
        <v>194</v>
      </c>
      <c r="S98" s="3" t="s">
        <v>39</v>
      </c>
      <c r="T98" s="8">
        <v>42469.988015390802</v>
      </c>
      <c r="U98" s="13">
        <f t="shared" si="18"/>
        <v>42560</v>
      </c>
      <c r="V98" s="14"/>
      <c r="W98" s="3">
        <v>2</v>
      </c>
      <c r="X98" s="13">
        <f t="shared" si="19"/>
        <v>43290</v>
      </c>
      <c r="Y98" s="9">
        <v>22175</v>
      </c>
    </row>
    <row r="99" spans="1:25" s="10" customFormat="1" ht="19.5" customHeight="1" x14ac:dyDescent="0.15">
      <c r="A99" s="7">
        <v>1092</v>
      </c>
      <c r="B99" s="12" t="s">
        <v>195</v>
      </c>
      <c r="C99" s="14" t="s">
        <v>602</v>
      </c>
      <c r="D99" s="16" t="s">
        <v>497</v>
      </c>
      <c r="E99" s="18" t="str">
        <f t="shared" si="12"/>
        <v>女</v>
      </c>
      <c r="F99" s="18" t="str">
        <f t="shared" si="13"/>
        <v>1977</v>
      </c>
      <c r="G99" s="18" t="str">
        <f t="shared" si="14"/>
        <v>04</v>
      </c>
      <c r="H99" s="18" t="str">
        <f t="shared" si="15"/>
        <v>23</v>
      </c>
      <c r="I99" s="19">
        <f t="shared" si="16"/>
        <v>28238</v>
      </c>
      <c r="J99" s="13">
        <v>28238</v>
      </c>
      <c r="K99" s="14">
        <f t="shared" ca="1" si="17"/>
        <v>44</v>
      </c>
      <c r="L99" s="14">
        <v>41</v>
      </c>
      <c r="M99" s="14"/>
      <c r="N99" s="2" t="s">
        <v>21</v>
      </c>
      <c r="O99" s="3" t="s">
        <v>13</v>
      </c>
      <c r="P99" s="3" t="str">
        <f t="shared" si="21"/>
        <v>鞋和器材生产系统</v>
      </c>
      <c r="Q99" s="3" t="s">
        <v>193</v>
      </c>
      <c r="R99" s="3" t="s">
        <v>196</v>
      </c>
      <c r="S99" s="3" t="s">
        <v>17</v>
      </c>
      <c r="T99" s="8">
        <v>42176.29528811085</v>
      </c>
      <c r="U99" s="13">
        <f t="shared" si="18"/>
        <v>42268</v>
      </c>
      <c r="V99" s="14"/>
      <c r="W99" s="3">
        <v>2</v>
      </c>
      <c r="X99" s="13">
        <f t="shared" si="19"/>
        <v>42999</v>
      </c>
      <c r="Y99" s="9">
        <v>39844</v>
      </c>
    </row>
    <row r="100" spans="1:25" s="10" customFormat="1" ht="19.5" customHeight="1" x14ac:dyDescent="0.15">
      <c r="A100" s="7">
        <v>1093</v>
      </c>
      <c r="B100" s="12" t="s">
        <v>197</v>
      </c>
      <c r="C100" s="14" t="s">
        <v>602</v>
      </c>
      <c r="D100" s="16" t="s">
        <v>498</v>
      </c>
      <c r="E100" s="18" t="str">
        <f t="shared" si="12"/>
        <v>女</v>
      </c>
      <c r="F100" s="18" t="str">
        <f t="shared" si="13"/>
        <v>1990</v>
      </c>
      <c r="G100" s="18" t="str">
        <f t="shared" si="14"/>
        <v>02</v>
      </c>
      <c r="H100" s="18" t="str">
        <f t="shared" si="15"/>
        <v>03</v>
      </c>
      <c r="I100" s="19">
        <f t="shared" si="16"/>
        <v>32907</v>
      </c>
      <c r="J100" s="13">
        <v>32907</v>
      </c>
      <c r="K100" s="14">
        <f t="shared" ca="1" si="17"/>
        <v>31</v>
      </c>
      <c r="L100" s="14">
        <v>28</v>
      </c>
      <c r="M100" s="14"/>
      <c r="N100" s="2" t="s">
        <v>21</v>
      </c>
      <c r="O100" s="3" t="s">
        <v>13</v>
      </c>
      <c r="P100" s="3" t="str">
        <f t="shared" si="21"/>
        <v>鞋和器材生产系统</v>
      </c>
      <c r="Q100" s="3" t="s">
        <v>193</v>
      </c>
      <c r="R100" s="3" t="s">
        <v>196</v>
      </c>
      <c r="S100" s="3" t="s">
        <v>17</v>
      </c>
      <c r="T100" s="8">
        <v>42220.517006581649</v>
      </c>
      <c r="U100" s="13">
        <f t="shared" si="18"/>
        <v>42312</v>
      </c>
      <c r="V100" s="14"/>
      <c r="W100" s="3">
        <v>2</v>
      </c>
      <c r="X100" s="13">
        <f t="shared" si="19"/>
        <v>43043</v>
      </c>
      <c r="Y100" s="9">
        <v>80647</v>
      </c>
    </row>
    <row r="101" spans="1:25" s="10" customFormat="1" ht="19.5" customHeight="1" x14ac:dyDescent="0.15">
      <c r="A101" s="7">
        <v>1017</v>
      </c>
      <c r="B101" s="12" t="s">
        <v>198</v>
      </c>
      <c r="C101" s="14" t="s">
        <v>602</v>
      </c>
      <c r="D101" s="16" t="s">
        <v>499</v>
      </c>
      <c r="E101" s="18" t="str">
        <f t="shared" si="12"/>
        <v>女</v>
      </c>
      <c r="F101" s="18" t="str">
        <f t="shared" si="13"/>
        <v>1988</v>
      </c>
      <c r="G101" s="18" t="str">
        <f t="shared" si="14"/>
        <v>11</v>
      </c>
      <c r="H101" s="18" t="str">
        <f t="shared" si="15"/>
        <v>18</v>
      </c>
      <c r="I101" s="19">
        <f t="shared" si="16"/>
        <v>32465</v>
      </c>
      <c r="J101" s="13">
        <v>32465</v>
      </c>
      <c r="K101" s="14">
        <f t="shared" ca="1" si="17"/>
        <v>32</v>
      </c>
      <c r="L101" s="14">
        <v>30</v>
      </c>
      <c r="M101" s="14"/>
      <c r="N101" s="2" t="s">
        <v>21</v>
      </c>
      <c r="O101" s="3" t="s">
        <v>13</v>
      </c>
      <c r="P101" s="3" t="s">
        <v>199</v>
      </c>
      <c r="Q101" s="3" t="s">
        <v>199</v>
      </c>
      <c r="R101" s="3" t="s">
        <v>200</v>
      </c>
      <c r="S101" s="3" t="s">
        <v>17</v>
      </c>
      <c r="T101" s="8">
        <v>42318.512890835547</v>
      </c>
      <c r="U101" s="13">
        <f t="shared" si="18"/>
        <v>42410</v>
      </c>
      <c r="V101" s="14"/>
      <c r="W101" s="3">
        <v>2</v>
      </c>
      <c r="X101" s="13">
        <f t="shared" si="19"/>
        <v>43141</v>
      </c>
      <c r="Y101" s="9">
        <v>9655</v>
      </c>
    </row>
    <row r="102" spans="1:25" s="10" customFormat="1" ht="19.5" customHeight="1" x14ac:dyDescent="0.15">
      <c r="A102" s="7">
        <v>1209</v>
      </c>
      <c r="B102" s="12" t="s">
        <v>201</v>
      </c>
      <c r="C102" s="14" t="s">
        <v>602</v>
      </c>
      <c r="D102" s="16" t="s">
        <v>500</v>
      </c>
      <c r="E102" s="18" t="str">
        <f t="shared" si="12"/>
        <v>女</v>
      </c>
      <c r="F102" s="18" t="str">
        <f t="shared" si="13"/>
        <v>1981</v>
      </c>
      <c r="G102" s="18" t="str">
        <f t="shared" si="14"/>
        <v>07</v>
      </c>
      <c r="H102" s="18" t="str">
        <f t="shared" si="15"/>
        <v>11</v>
      </c>
      <c r="I102" s="19">
        <f t="shared" si="16"/>
        <v>29778</v>
      </c>
      <c r="J102" s="13">
        <v>29778</v>
      </c>
      <c r="K102" s="14">
        <f t="shared" ca="1" si="17"/>
        <v>40</v>
      </c>
      <c r="L102" s="14">
        <v>37</v>
      </c>
      <c r="M102" s="14"/>
      <c r="N102" s="2" t="s">
        <v>21</v>
      </c>
      <c r="O102" s="3" t="s">
        <v>13</v>
      </c>
      <c r="P102" s="3" t="str">
        <f>P101</f>
        <v>RDK品牌部</v>
      </c>
      <c r="Q102" s="3" t="s">
        <v>199</v>
      </c>
      <c r="R102" s="3" t="s">
        <v>202</v>
      </c>
      <c r="S102" s="3" t="s">
        <v>39</v>
      </c>
      <c r="T102" s="8">
        <v>42367.30633452344</v>
      </c>
      <c r="U102" s="13">
        <f t="shared" si="18"/>
        <v>42458</v>
      </c>
      <c r="V102" s="14"/>
      <c r="W102" s="3">
        <v>2</v>
      </c>
      <c r="X102" s="13">
        <f t="shared" si="19"/>
        <v>43188</v>
      </c>
      <c r="Y102" s="9">
        <v>12957</v>
      </c>
    </row>
    <row r="103" spans="1:25" s="10" customFormat="1" ht="19.5" customHeight="1" x14ac:dyDescent="0.15">
      <c r="A103" s="7">
        <v>1121</v>
      </c>
      <c r="B103" s="12" t="s">
        <v>203</v>
      </c>
      <c r="C103" s="14" t="s">
        <v>602</v>
      </c>
      <c r="D103" s="16" t="s">
        <v>501</v>
      </c>
      <c r="E103" s="18" t="str">
        <f t="shared" si="12"/>
        <v>女</v>
      </c>
      <c r="F103" s="18" t="str">
        <f t="shared" si="13"/>
        <v>1986</v>
      </c>
      <c r="G103" s="18" t="str">
        <f t="shared" si="14"/>
        <v>12</v>
      </c>
      <c r="H103" s="18" t="str">
        <f t="shared" si="15"/>
        <v>24</v>
      </c>
      <c r="I103" s="19">
        <f t="shared" si="16"/>
        <v>31770</v>
      </c>
      <c r="J103" s="13">
        <v>31770</v>
      </c>
      <c r="K103" s="14">
        <f t="shared" ca="1" si="17"/>
        <v>34</v>
      </c>
      <c r="L103" s="14">
        <v>31</v>
      </c>
      <c r="M103" s="14"/>
      <c r="N103" s="2" t="s">
        <v>21</v>
      </c>
      <c r="O103" s="3" t="s">
        <v>13</v>
      </c>
      <c r="P103" s="3" t="s">
        <v>204</v>
      </c>
      <c r="Q103" s="3" t="s">
        <v>205</v>
      </c>
      <c r="R103" s="3" t="s">
        <v>206</v>
      </c>
      <c r="S103" s="3" t="s">
        <v>23</v>
      </c>
      <c r="T103" s="8">
        <v>43054.447810371428</v>
      </c>
      <c r="U103" s="13">
        <f t="shared" si="18"/>
        <v>43146</v>
      </c>
      <c r="V103" s="14"/>
      <c r="W103" s="3">
        <v>2</v>
      </c>
      <c r="X103" s="13">
        <f t="shared" si="19"/>
        <v>43876</v>
      </c>
      <c r="Y103" s="9">
        <v>50579</v>
      </c>
    </row>
    <row r="104" spans="1:25" s="10" customFormat="1" ht="19.5" customHeight="1" x14ac:dyDescent="0.15">
      <c r="A104" s="7">
        <v>1254</v>
      </c>
      <c r="B104" s="12" t="s">
        <v>207</v>
      </c>
      <c r="C104" s="14" t="s">
        <v>601</v>
      </c>
      <c r="D104" s="16" t="s">
        <v>502</v>
      </c>
      <c r="E104" s="18" t="str">
        <f t="shared" si="12"/>
        <v>男</v>
      </c>
      <c r="F104" s="18" t="str">
        <f t="shared" si="13"/>
        <v>1991</v>
      </c>
      <c r="G104" s="18" t="str">
        <f t="shared" si="14"/>
        <v>04</v>
      </c>
      <c r="H104" s="18" t="str">
        <f t="shared" si="15"/>
        <v>02</v>
      </c>
      <c r="I104" s="19">
        <f t="shared" si="16"/>
        <v>33330</v>
      </c>
      <c r="J104" s="13">
        <v>33330</v>
      </c>
      <c r="K104" s="14">
        <f t="shared" ca="1" si="17"/>
        <v>30</v>
      </c>
      <c r="L104" s="14">
        <v>27</v>
      </c>
      <c r="M104" s="14"/>
      <c r="N104" s="2" t="s">
        <v>21</v>
      </c>
      <c r="O104" s="3" t="s">
        <v>13</v>
      </c>
      <c r="P104" s="3" t="str">
        <f t="shared" ref="P104:P113" si="22">P103</f>
        <v>产品规划系统</v>
      </c>
      <c r="Q104" s="3" t="s">
        <v>205</v>
      </c>
      <c r="R104" s="3" t="s">
        <v>208</v>
      </c>
      <c r="S104" s="3" t="s">
        <v>17</v>
      </c>
      <c r="T104" s="8">
        <v>43294.762363842194</v>
      </c>
      <c r="U104" s="13">
        <f t="shared" si="18"/>
        <v>43386</v>
      </c>
      <c r="V104" s="14"/>
      <c r="W104" s="3">
        <v>2</v>
      </c>
      <c r="X104" s="13">
        <f t="shared" si="19"/>
        <v>44117</v>
      </c>
      <c r="Y104" s="9">
        <v>91661</v>
      </c>
    </row>
    <row r="105" spans="1:25" s="10" customFormat="1" ht="19.5" customHeight="1" x14ac:dyDescent="0.15">
      <c r="A105" s="7">
        <v>1255</v>
      </c>
      <c r="B105" s="12" t="s">
        <v>209</v>
      </c>
      <c r="C105" s="14" t="s">
        <v>602</v>
      </c>
      <c r="D105" s="16" t="s">
        <v>503</v>
      </c>
      <c r="E105" s="18" t="str">
        <f t="shared" si="12"/>
        <v>女</v>
      </c>
      <c r="F105" s="18" t="str">
        <f t="shared" si="13"/>
        <v>1977</v>
      </c>
      <c r="G105" s="18" t="str">
        <f t="shared" si="14"/>
        <v>01</v>
      </c>
      <c r="H105" s="18" t="str">
        <f t="shared" si="15"/>
        <v>25</v>
      </c>
      <c r="I105" s="19">
        <f t="shared" si="16"/>
        <v>28150</v>
      </c>
      <c r="J105" s="13">
        <v>28150</v>
      </c>
      <c r="K105" s="14">
        <f t="shared" ca="1" si="17"/>
        <v>44</v>
      </c>
      <c r="L105" s="14">
        <v>41</v>
      </c>
      <c r="M105" s="14"/>
      <c r="N105" s="2" t="s">
        <v>21</v>
      </c>
      <c r="O105" s="3" t="s">
        <v>13</v>
      </c>
      <c r="P105" s="3" t="str">
        <f t="shared" si="22"/>
        <v>产品规划系统</v>
      </c>
      <c r="Q105" s="3" t="s">
        <v>205</v>
      </c>
      <c r="R105" s="3" t="s">
        <v>208</v>
      </c>
      <c r="S105" s="3" t="s">
        <v>17</v>
      </c>
      <c r="T105" s="8">
        <v>42242.400404488733</v>
      </c>
      <c r="U105" s="13">
        <f t="shared" si="18"/>
        <v>42334</v>
      </c>
      <c r="V105" s="14"/>
      <c r="W105" s="3">
        <v>2</v>
      </c>
      <c r="X105" s="13">
        <f t="shared" si="19"/>
        <v>43065</v>
      </c>
      <c r="Y105" s="9">
        <v>86870</v>
      </c>
    </row>
    <row r="106" spans="1:25" s="10" customFormat="1" ht="19.5" customHeight="1" x14ac:dyDescent="0.15">
      <c r="A106" s="7">
        <v>1338</v>
      </c>
      <c r="B106" s="12" t="s">
        <v>210</v>
      </c>
      <c r="C106" s="14" t="s">
        <v>602</v>
      </c>
      <c r="D106" s="16" t="s">
        <v>504</v>
      </c>
      <c r="E106" s="18" t="str">
        <f t="shared" si="12"/>
        <v>女</v>
      </c>
      <c r="F106" s="18" t="str">
        <f t="shared" si="13"/>
        <v>1988</v>
      </c>
      <c r="G106" s="18" t="str">
        <f t="shared" si="14"/>
        <v>08</v>
      </c>
      <c r="H106" s="18" t="str">
        <f t="shared" si="15"/>
        <v>07</v>
      </c>
      <c r="I106" s="19">
        <f t="shared" si="16"/>
        <v>32362</v>
      </c>
      <c r="J106" s="13">
        <v>32362</v>
      </c>
      <c r="K106" s="14">
        <f t="shared" ca="1" si="17"/>
        <v>33</v>
      </c>
      <c r="L106" s="14">
        <v>30</v>
      </c>
      <c r="M106" s="14"/>
      <c r="N106" s="2" t="s">
        <v>21</v>
      </c>
      <c r="O106" s="3" t="s">
        <v>13</v>
      </c>
      <c r="P106" s="3" t="str">
        <f t="shared" si="22"/>
        <v>产品规划系统</v>
      </c>
      <c r="Q106" s="3" t="s">
        <v>205</v>
      </c>
      <c r="R106" s="3" t="s">
        <v>208</v>
      </c>
      <c r="S106" s="3" t="s">
        <v>17</v>
      </c>
      <c r="T106" s="8">
        <v>42173.165996440424</v>
      </c>
      <c r="U106" s="13">
        <f t="shared" si="18"/>
        <v>42265</v>
      </c>
      <c r="V106" s="14"/>
      <c r="W106" s="3">
        <v>2</v>
      </c>
      <c r="X106" s="13">
        <f t="shared" si="19"/>
        <v>42996</v>
      </c>
      <c r="Y106" s="9">
        <v>43615</v>
      </c>
    </row>
    <row r="107" spans="1:25" s="10" customFormat="1" ht="19.5" customHeight="1" x14ac:dyDescent="0.15">
      <c r="A107" s="7">
        <v>1217</v>
      </c>
      <c r="B107" s="12" t="s">
        <v>211</v>
      </c>
      <c r="C107" s="14" t="s">
        <v>602</v>
      </c>
      <c r="D107" s="16" t="s">
        <v>505</v>
      </c>
      <c r="E107" s="18" t="str">
        <f t="shared" si="12"/>
        <v>女</v>
      </c>
      <c r="F107" s="18" t="str">
        <f t="shared" si="13"/>
        <v>1985</v>
      </c>
      <c r="G107" s="18" t="str">
        <f t="shared" si="14"/>
        <v>08</v>
      </c>
      <c r="H107" s="18" t="str">
        <f t="shared" si="15"/>
        <v>29</v>
      </c>
      <c r="I107" s="19">
        <f t="shared" si="16"/>
        <v>31288</v>
      </c>
      <c r="J107" s="13">
        <v>31288</v>
      </c>
      <c r="K107" s="14">
        <f t="shared" ca="1" si="17"/>
        <v>36</v>
      </c>
      <c r="L107" s="14">
        <v>33</v>
      </c>
      <c r="M107" s="14"/>
      <c r="N107" s="2" t="s">
        <v>21</v>
      </c>
      <c r="O107" s="3" t="s">
        <v>13</v>
      </c>
      <c r="P107" s="3" t="str">
        <f t="shared" si="22"/>
        <v>产品规划系统</v>
      </c>
      <c r="Q107" s="3" t="s">
        <v>212</v>
      </c>
      <c r="R107" s="3" t="s">
        <v>208</v>
      </c>
      <c r="S107" s="3" t="s">
        <v>17</v>
      </c>
      <c r="T107" s="8">
        <v>42505.117967269842</v>
      </c>
      <c r="U107" s="13">
        <f t="shared" si="18"/>
        <v>42597</v>
      </c>
      <c r="V107" s="14"/>
      <c r="W107" s="3">
        <v>2</v>
      </c>
      <c r="X107" s="13">
        <f t="shared" si="19"/>
        <v>43327</v>
      </c>
      <c r="Y107" s="9">
        <v>44746</v>
      </c>
    </row>
    <row r="108" spans="1:25" s="10" customFormat="1" ht="19.5" customHeight="1" x14ac:dyDescent="0.15">
      <c r="A108" s="7">
        <v>1230</v>
      </c>
      <c r="B108" s="12" t="s">
        <v>213</v>
      </c>
      <c r="C108" s="14" t="s">
        <v>602</v>
      </c>
      <c r="D108" s="16" t="s">
        <v>506</v>
      </c>
      <c r="E108" s="18" t="str">
        <f t="shared" si="12"/>
        <v>女</v>
      </c>
      <c r="F108" s="18" t="str">
        <f t="shared" si="13"/>
        <v>1978</v>
      </c>
      <c r="G108" s="18" t="str">
        <f t="shared" si="14"/>
        <v>05</v>
      </c>
      <c r="H108" s="18" t="str">
        <f t="shared" si="15"/>
        <v>04</v>
      </c>
      <c r="I108" s="19">
        <f t="shared" si="16"/>
        <v>28614</v>
      </c>
      <c r="J108" s="13">
        <v>28614</v>
      </c>
      <c r="K108" s="14">
        <f t="shared" ca="1" si="17"/>
        <v>43</v>
      </c>
      <c r="L108" s="14">
        <v>40</v>
      </c>
      <c r="M108" s="14"/>
      <c r="N108" s="2" t="s">
        <v>21</v>
      </c>
      <c r="O108" s="3" t="s">
        <v>13</v>
      </c>
      <c r="P108" s="3" t="str">
        <f t="shared" si="22"/>
        <v>产品规划系统</v>
      </c>
      <c r="Q108" s="3" t="s">
        <v>212</v>
      </c>
      <c r="R108" s="3" t="s">
        <v>214</v>
      </c>
      <c r="S108" s="3" t="s">
        <v>39</v>
      </c>
      <c r="T108" s="8">
        <v>42237.013222472269</v>
      </c>
      <c r="U108" s="13">
        <f t="shared" si="18"/>
        <v>42329</v>
      </c>
      <c r="V108" s="14"/>
      <c r="W108" s="3">
        <v>2</v>
      </c>
      <c r="X108" s="13">
        <f t="shared" si="19"/>
        <v>43060</v>
      </c>
      <c r="Y108" s="9">
        <v>3531</v>
      </c>
    </row>
    <row r="109" spans="1:25" s="10" customFormat="1" ht="19.5" customHeight="1" x14ac:dyDescent="0.15">
      <c r="A109" s="7">
        <v>1247</v>
      </c>
      <c r="B109" s="12" t="s">
        <v>215</v>
      </c>
      <c r="C109" s="14" t="s">
        <v>602</v>
      </c>
      <c r="D109" s="16" t="s">
        <v>507</v>
      </c>
      <c r="E109" s="18" t="str">
        <f t="shared" si="12"/>
        <v>女</v>
      </c>
      <c r="F109" s="18" t="str">
        <f t="shared" si="13"/>
        <v>1985</v>
      </c>
      <c r="G109" s="18" t="str">
        <f t="shared" si="14"/>
        <v>09</v>
      </c>
      <c r="H109" s="18" t="str">
        <f t="shared" si="15"/>
        <v>26</v>
      </c>
      <c r="I109" s="19">
        <f t="shared" si="16"/>
        <v>31316</v>
      </c>
      <c r="J109" s="13">
        <v>31316</v>
      </c>
      <c r="K109" s="14">
        <f t="shared" ca="1" si="17"/>
        <v>36</v>
      </c>
      <c r="L109" s="14">
        <v>33</v>
      </c>
      <c r="M109" s="14"/>
      <c r="N109" s="2" t="s">
        <v>21</v>
      </c>
      <c r="O109" s="3" t="s">
        <v>13</v>
      </c>
      <c r="P109" s="3" t="str">
        <f t="shared" si="22"/>
        <v>产品规划系统</v>
      </c>
      <c r="Q109" s="3" t="s">
        <v>212</v>
      </c>
      <c r="R109" s="3" t="s">
        <v>216</v>
      </c>
      <c r="S109" s="3" t="s">
        <v>23</v>
      </c>
      <c r="T109" s="8">
        <v>42269.364313430517</v>
      </c>
      <c r="U109" s="13">
        <f t="shared" si="18"/>
        <v>42360</v>
      </c>
      <c r="V109" s="14"/>
      <c r="W109" s="3">
        <v>2</v>
      </c>
      <c r="X109" s="13">
        <f t="shared" si="19"/>
        <v>43091</v>
      </c>
      <c r="Y109" s="9">
        <v>66942</v>
      </c>
    </row>
    <row r="110" spans="1:25" s="10" customFormat="1" ht="19.5" customHeight="1" x14ac:dyDescent="0.15">
      <c r="A110" s="7">
        <v>1248</v>
      </c>
      <c r="B110" s="12" t="s">
        <v>217</v>
      </c>
      <c r="C110" s="14" t="s">
        <v>601</v>
      </c>
      <c r="D110" s="16" t="s">
        <v>508</v>
      </c>
      <c r="E110" s="18" t="str">
        <f t="shared" si="12"/>
        <v>男</v>
      </c>
      <c r="F110" s="18" t="str">
        <f t="shared" si="13"/>
        <v>1976</v>
      </c>
      <c r="G110" s="18" t="str">
        <f t="shared" si="14"/>
        <v>08</v>
      </c>
      <c r="H110" s="18" t="str">
        <f t="shared" si="15"/>
        <v>05</v>
      </c>
      <c r="I110" s="19">
        <f t="shared" si="16"/>
        <v>27977</v>
      </c>
      <c r="J110" s="13">
        <v>27977</v>
      </c>
      <c r="K110" s="14">
        <f t="shared" ca="1" si="17"/>
        <v>45</v>
      </c>
      <c r="L110" s="14">
        <v>42</v>
      </c>
      <c r="M110" s="14"/>
      <c r="N110" s="2" t="s">
        <v>21</v>
      </c>
      <c r="O110" s="3" t="s">
        <v>13</v>
      </c>
      <c r="P110" s="3" t="str">
        <f t="shared" si="22"/>
        <v>产品规划系统</v>
      </c>
      <c r="Q110" s="3" t="s">
        <v>212</v>
      </c>
      <c r="R110" s="3" t="s">
        <v>208</v>
      </c>
      <c r="S110" s="3" t="s">
        <v>17</v>
      </c>
      <c r="T110" s="8">
        <v>42082.593266329037</v>
      </c>
      <c r="U110" s="13">
        <f t="shared" si="18"/>
        <v>42174</v>
      </c>
      <c r="V110" s="14"/>
      <c r="W110" s="3">
        <v>2</v>
      </c>
      <c r="X110" s="13">
        <f t="shared" si="19"/>
        <v>42905</v>
      </c>
      <c r="Y110" s="9">
        <v>51153</v>
      </c>
    </row>
    <row r="111" spans="1:25" s="10" customFormat="1" ht="19.5" customHeight="1" x14ac:dyDescent="0.15">
      <c r="A111" s="7">
        <v>1251</v>
      </c>
      <c r="B111" s="12" t="s">
        <v>218</v>
      </c>
      <c r="C111" s="14" t="s">
        <v>602</v>
      </c>
      <c r="D111" s="16" t="s">
        <v>509</v>
      </c>
      <c r="E111" s="18" t="str">
        <f t="shared" si="12"/>
        <v>女</v>
      </c>
      <c r="F111" s="18" t="str">
        <f t="shared" si="13"/>
        <v>1981</v>
      </c>
      <c r="G111" s="18" t="str">
        <f t="shared" si="14"/>
        <v>05</v>
      </c>
      <c r="H111" s="18" t="str">
        <f t="shared" si="15"/>
        <v>01</v>
      </c>
      <c r="I111" s="19">
        <f t="shared" si="16"/>
        <v>29707</v>
      </c>
      <c r="J111" s="13">
        <v>29707</v>
      </c>
      <c r="K111" s="14">
        <f t="shared" ca="1" si="17"/>
        <v>40</v>
      </c>
      <c r="L111" s="14">
        <v>37</v>
      </c>
      <c r="M111" s="14"/>
      <c r="N111" s="2" t="s">
        <v>21</v>
      </c>
      <c r="O111" s="3" t="s">
        <v>13</v>
      </c>
      <c r="P111" s="3" t="str">
        <f t="shared" si="22"/>
        <v>产品规划系统</v>
      </c>
      <c r="Q111" s="3" t="s">
        <v>212</v>
      </c>
      <c r="R111" s="3" t="s">
        <v>208</v>
      </c>
      <c r="S111" s="3" t="s">
        <v>17</v>
      </c>
      <c r="T111" s="8">
        <v>42843.243067433592</v>
      </c>
      <c r="U111" s="13">
        <f t="shared" si="18"/>
        <v>42934</v>
      </c>
      <c r="V111" s="14"/>
      <c r="W111" s="3">
        <v>2</v>
      </c>
      <c r="X111" s="13">
        <f t="shared" si="19"/>
        <v>43664</v>
      </c>
      <c r="Y111" s="9">
        <v>46488</v>
      </c>
    </row>
    <row r="112" spans="1:25" s="10" customFormat="1" ht="19.5" customHeight="1" x14ac:dyDescent="0.15">
      <c r="A112" s="7">
        <v>1256</v>
      </c>
      <c r="B112" s="12" t="s">
        <v>219</v>
      </c>
      <c r="C112" s="14" t="s">
        <v>601</v>
      </c>
      <c r="D112" s="16" t="s">
        <v>510</v>
      </c>
      <c r="E112" s="18" t="str">
        <f t="shared" si="12"/>
        <v>男</v>
      </c>
      <c r="F112" s="18" t="str">
        <f t="shared" si="13"/>
        <v>1984</v>
      </c>
      <c r="G112" s="18" t="str">
        <f t="shared" si="14"/>
        <v>06</v>
      </c>
      <c r="H112" s="18" t="str">
        <f t="shared" si="15"/>
        <v>04</v>
      </c>
      <c r="I112" s="19">
        <f t="shared" si="16"/>
        <v>30837</v>
      </c>
      <c r="J112" s="13">
        <v>30837</v>
      </c>
      <c r="K112" s="14">
        <f t="shared" ca="1" si="17"/>
        <v>37</v>
      </c>
      <c r="L112" s="14">
        <v>34</v>
      </c>
      <c r="M112" s="14"/>
      <c r="N112" s="2" t="s">
        <v>21</v>
      </c>
      <c r="O112" s="3" t="s">
        <v>13</v>
      </c>
      <c r="P112" s="3" t="str">
        <f t="shared" si="22"/>
        <v>产品规划系统</v>
      </c>
      <c r="Q112" s="3" t="s">
        <v>220</v>
      </c>
      <c r="R112" s="3" t="s">
        <v>208</v>
      </c>
      <c r="S112" s="3" t="s">
        <v>17</v>
      </c>
      <c r="T112" s="8">
        <v>43329.483454320762</v>
      </c>
      <c r="U112" s="13">
        <f t="shared" si="18"/>
        <v>43421</v>
      </c>
      <c r="V112" s="14"/>
      <c r="W112" s="3">
        <v>2</v>
      </c>
      <c r="X112" s="13">
        <f t="shared" si="19"/>
        <v>44152</v>
      </c>
      <c r="Y112" s="9">
        <v>71240</v>
      </c>
    </row>
    <row r="113" spans="1:25" s="10" customFormat="1" ht="19.5" customHeight="1" x14ac:dyDescent="0.15">
      <c r="A113" s="7">
        <v>1253</v>
      </c>
      <c r="B113" s="12" t="s">
        <v>221</v>
      </c>
      <c r="C113" s="14" t="s">
        <v>601</v>
      </c>
      <c r="D113" s="16" t="s">
        <v>511</v>
      </c>
      <c r="E113" s="18" t="str">
        <f t="shared" si="12"/>
        <v>男</v>
      </c>
      <c r="F113" s="18" t="str">
        <f t="shared" si="13"/>
        <v>1986</v>
      </c>
      <c r="G113" s="18" t="str">
        <f t="shared" si="14"/>
        <v>03</v>
      </c>
      <c r="H113" s="18" t="str">
        <f t="shared" si="15"/>
        <v>01</v>
      </c>
      <c r="I113" s="19">
        <f t="shared" si="16"/>
        <v>31472</v>
      </c>
      <c r="J113" s="13">
        <v>31472</v>
      </c>
      <c r="K113" s="14">
        <f t="shared" ca="1" si="17"/>
        <v>35</v>
      </c>
      <c r="L113" s="14">
        <v>32</v>
      </c>
      <c r="M113" s="14"/>
      <c r="N113" s="2" t="s">
        <v>21</v>
      </c>
      <c r="O113" s="3" t="s">
        <v>13</v>
      </c>
      <c r="P113" s="3" t="str">
        <f t="shared" si="22"/>
        <v>产品规划系统</v>
      </c>
      <c r="Q113" s="3" t="s">
        <v>222</v>
      </c>
      <c r="R113" s="3" t="s">
        <v>223</v>
      </c>
      <c r="S113" s="3" t="s">
        <v>17</v>
      </c>
      <c r="T113" s="8">
        <v>42032.185877883028</v>
      </c>
      <c r="U113" s="13">
        <f t="shared" si="18"/>
        <v>42122</v>
      </c>
      <c r="V113" s="14"/>
      <c r="W113" s="3">
        <v>2</v>
      </c>
      <c r="X113" s="13">
        <f t="shared" si="19"/>
        <v>42853</v>
      </c>
      <c r="Y113" s="9">
        <v>70219</v>
      </c>
    </row>
    <row r="114" spans="1:25" s="10" customFormat="1" ht="19.5" customHeight="1" x14ac:dyDescent="0.15">
      <c r="A114" s="7">
        <v>1008</v>
      </c>
      <c r="B114" s="12" t="s">
        <v>224</v>
      </c>
      <c r="C114" s="14" t="s">
        <v>601</v>
      </c>
      <c r="D114" s="16" t="s">
        <v>512</v>
      </c>
      <c r="E114" s="18" t="str">
        <f t="shared" si="12"/>
        <v>男</v>
      </c>
      <c r="F114" s="18" t="str">
        <f t="shared" si="13"/>
        <v>1988</v>
      </c>
      <c r="G114" s="18" t="str">
        <f t="shared" si="14"/>
        <v>02</v>
      </c>
      <c r="H114" s="18" t="str">
        <f t="shared" si="15"/>
        <v>15</v>
      </c>
      <c r="I114" s="19">
        <f t="shared" si="16"/>
        <v>32188</v>
      </c>
      <c r="J114" s="13">
        <v>32188</v>
      </c>
      <c r="K114" s="14">
        <f t="shared" ca="1" si="17"/>
        <v>33</v>
      </c>
      <c r="L114" s="14">
        <v>30</v>
      </c>
      <c r="M114" s="14"/>
      <c r="N114" s="2" t="s">
        <v>225</v>
      </c>
      <c r="O114" s="3" t="s">
        <v>13</v>
      </c>
      <c r="P114" s="3" t="s">
        <v>226</v>
      </c>
      <c r="Q114" s="3" t="s">
        <v>227</v>
      </c>
      <c r="R114" s="3" t="s">
        <v>228</v>
      </c>
      <c r="S114" s="3" t="s">
        <v>23</v>
      </c>
      <c r="T114" s="8">
        <v>42371.703459204997</v>
      </c>
      <c r="U114" s="13">
        <f t="shared" si="18"/>
        <v>42462</v>
      </c>
      <c r="V114" s="14"/>
      <c r="W114" s="3">
        <v>2</v>
      </c>
      <c r="X114" s="13">
        <f t="shared" si="19"/>
        <v>43192</v>
      </c>
      <c r="Y114" s="9">
        <v>77074</v>
      </c>
    </row>
    <row r="115" spans="1:25" s="10" customFormat="1" ht="19.5" customHeight="1" x14ac:dyDescent="0.15">
      <c r="A115" s="7">
        <v>1013</v>
      </c>
      <c r="B115" s="12" t="s">
        <v>229</v>
      </c>
      <c r="C115" s="14" t="s">
        <v>601</v>
      </c>
      <c r="D115" s="16" t="s">
        <v>513</v>
      </c>
      <c r="E115" s="18" t="str">
        <f t="shared" si="12"/>
        <v>男</v>
      </c>
      <c r="F115" s="18" t="str">
        <f t="shared" si="13"/>
        <v>1987</v>
      </c>
      <c r="G115" s="18" t="str">
        <f t="shared" si="14"/>
        <v>12</v>
      </c>
      <c r="H115" s="18" t="str">
        <f t="shared" si="15"/>
        <v>09</v>
      </c>
      <c r="I115" s="19">
        <f t="shared" si="16"/>
        <v>32120</v>
      </c>
      <c r="J115" s="13">
        <v>32120</v>
      </c>
      <c r="K115" s="14">
        <f t="shared" ca="1" si="17"/>
        <v>33</v>
      </c>
      <c r="L115" s="14">
        <v>30</v>
      </c>
      <c r="M115" s="14"/>
      <c r="N115" s="2" t="s">
        <v>21</v>
      </c>
      <c r="O115" s="3" t="s">
        <v>13</v>
      </c>
      <c r="P115" s="3" t="str">
        <f t="shared" ref="P115:P127" si="23">P114</f>
        <v>服装和器材设计系统</v>
      </c>
      <c r="Q115" s="3" t="s">
        <v>227</v>
      </c>
      <c r="R115" s="3" t="s">
        <v>228</v>
      </c>
      <c r="S115" s="3" t="s">
        <v>23</v>
      </c>
      <c r="T115" s="8">
        <v>42447.880130880141</v>
      </c>
      <c r="U115" s="13">
        <f t="shared" si="18"/>
        <v>42539</v>
      </c>
      <c r="V115" s="14"/>
      <c r="W115" s="3">
        <v>2</v>
      </c>
      <c r="X115" s="13">
        <f t="shared" si="19"/>
        <v>43269</v>
      </c>
      <c r="Y115" s="9">
        <v>60740</v>
      </c>
    </row>
    <row r="116" spans="1:25" s="10" customFormat="1" ht="19.5" customHeight="1" x14ac:dyDescent="0.15">
      <c r="A116" s="7">
        <v>1015</v>
      </c>
      <c r="B116" s="12" t="s">
        <v>230</v>
      </c>
      <c r="C116" s="14" t="s">
        <v>601</v>
      </c>
      <c r="D116" s="16" t="s">
        <v>514</v>
      </c>
      <c r="E116" s="18" t="str">
        <f t="shared" si="12"/>
        <v>男</v>
      </c>
      <c r="F116" s="18" t="str">
        <f t="shared" si="13"/>
        <v>1985</v>
      </c>
      <c r="G116" s="18" t="str">
        <f t="shared" si="14"/>
        <v>03</v>
      </c>
      <c r="H116" s="18" t="str">
        <f t="shared" si="15"/>
        <v>29</v>
      </c>
      <c r="I116" s="19">
        <f t="shared" si="16"/>
        <v>31135</v>
      </c>
      <c r="J116" s="13">
        <v>31135</v>
      </c>
      <c r="K116" s="14">
        <f t="shared" ca="1" si="17"/>
        <v>36</v>
      </c>
      <c r="L116" s="14">
        <v>33</v>
      </c>
      <c r="M116" s="14"/>
      <c r="N116" s="2" t="s">
        <v>21</v>
      </c>
      <c r="O116" s="3" t="s">
        <v>13</v>
      </c>
      <c r="P116" s="3" t="str">
        <f t="shared" si="23"/>
        <v>服装和器材设计系统</v>
      </c>
      <c r="Q116" s="3" t="s">
        <v>227</v>
      </c>
      <c r="R116" s="3" t="s">
        <v>231</v>
      </c>
      <c r="S116" s="3" t="s">
        <v>17</v>
      </c>
      <c r="T116" s="8">
        <v>43110.456163156829</v>
      </c>
      <c r="U116" s="13">
        <f t="shared" si="18"/>
        <v>43200</v>
      </c>
      <c r="V116" s="14"/>
      <c r="W116" s="3">
        <v>2</v>
      </c>
      <c r="X116" s="13">
        <f t="shared" si="19"/>
        <v>43931</v>
      </c>
      <c r="Y116" s="9">
        <v>66693</v>
      </c>
    </row>
    <row r="117" spans="1:25" s="10" customFormat="1" ht="19.5" customHeight="1" x14ac:dyDescent="0.15">
      <c r="A117" s="7">
        <v>1019</v>
      </c>
      <c r="B117" s="12" t="s">
        <v>232</v>
      </c>
      <c r="C117" s="14" t="s">
        <v>601</v>
      </c>
      <c r="D117" s="16" t="s">
        <v>515</v>
      </c>
      <c r="E117" s="18" t="str">
        <f t="shared" si="12"/>
        <v>男</v>
      </c>
      <c r="F117" s="18" t="str">
        <f t="shared" si="13"/>
        <v>1979</v>
      </c>
      <c r="G117" s="18" t="str">
        <f t="shared" si="14"/>
        <v>10</v>
      </c>
      <c r="H117" s="18" t="str">
        <f t="shared" si="15"/>
        <v>13</v>
      </c>
      <c r="I117" s="19">
        <f t="shared" si="16"/>
        <v>29141</v>
      </c>
      <c r="J117" s="13">
        <v>29141</v>
      </c>
      <c r="K117" s="14">
        <f t="shared" ca="1" si="17"/>
        <v>42</v>
      </c>
      <c r="L117" s="14">
        <v>39</v>
      </c>
      <c r="M117" s="14"/>
      <c r="N117" s="2" t="s">
        <v>21</v>
      </c>
      <c r="O117" s="3" t="s">
        <v>13</v>
      </c>
      <c r="P117" s="3" t="str">
        <f t="shared" si="23"/>
        <v>服装和器材设计系统</v>
      </c>
      <c r="Q117" s="3" t="s">
        <v>227</v>
      </c>
      <c r="R117" s="3" t="s">
        <v>231</v>
      </c>
      <c r="S117" s="3" t="s">
        <v>17</v>
      </c>
      <c r="T117" s="8">
        <v>43010.299371952264</v>
      </c>
      <c r="U117" s="13">
        <f t="shared" si="18"/>
        <v>43102</v>
      </c>
      <c r="V117" s="14"/>
      <c r="W117" s="3">
        <v>2</v>
      </c>
      <c r="X117" s="13">
        <f t="shared" si="19"/>
        <v>43832</v>
      </c>
      <c r="Y117" s="9">
        <v>70098</v>
      </c>
    </row>
    <row r="118" spans="1:25" s="10" customFormat="1" ht="19.5" customHeight="1" x14ac:dyDescent="0.15">
      <c r="A118" s="7">
        <v>1020</v>
      </c>
      <c r="B118" s="12" t="s">
        <v>233</v>
      </c>
      <c r="C118" s="14" t="s">
        <v>602</v>
      </c>
      <c r="D118" s="16" t="s">
        <v>516</v>
      </c>
      <c r="E118" s="18" t="str">
        <f t="shared" si="12"/>
        <v>女</v>
      </c>
      <c r="F118" s="18" t="str">
        <f t="shared" si="13"/>
        <v>1978</v>
      </c>
      <c r="G118" s="18" t="str">
        <f t="shared" si="14"/>
        <v>07</v>
      </c>
      <c r="H118" s="18" t="str">
        <f t="shared" si="15"/>
        <v>08</v>
      </c>
      <c r="I118" s="19">
        <f t="shared" si="16"/>
        <v>28679</v>
      </c>
      <c r="J118" s="13">
        <v>28679</v>
      </c>
      <c r="K118" s="14">
        <f t="shared" ca="1" si="17"/>
        <v>43</v>
      </c>
      <c r="L118" s="14">
        <v>40</v>
      </c>
      <c r="M118" s="14"/>
      <c r="N118" s="2" t="s">
        <v>21</v>
      </c>
      <c r="O118" s="3" t="s">
        <v>13</v>
      </c>
      <c r="P118" s="3" t="str">
        <f t="shared" si="23"/>
        <v>服装和器材设计系统</v>
      </c>
      <c r="Q118" s="3" t="s">
        <v>227</v>
      </c>
      <c r="R118" s="3" t="s">
        <v>231</v>
      </c>
      <c r="S118" s="3" t="s">
        <v>17</v>
      </c>
      <c r="T118" s="8">
        <v>42156.822178055816</v>
      </c>
      <c r="U118" s="13">
        <f t="shared" si="18"/>
        <v>42248</v>
      </c>
      <c r="V118" s="14"/>
      <c r="W118" s="3">
        <v>2</v>
      </c>
      <c r="X118" s="13">
        <f t="shared" si="19"/>
        <v>42979</v>
      </c>
      <c r="Y118" s="9">
        <v>41681</v>
      </c>
    </row>
    <row r="119" spans="1:25" s="10" customFormat="1" ht="19.5" customHeight="1" x14ac:dyDescent="0.15">
      <c r="A119" s="7">
        <v>1021</v>
      </c>
      <c r="B119" s="12" t="s">
        <v>234</v>
      </c>
      <c r="C119" s="14" t="s">
        <v>601</v>
      </c>
      <c r="D119" s="16" t="s">
        <v>517</v>
      </c>
      <c r="E119" s="18" t="str">
        <f t="shared" si="12"/>
        <v>男</v>
      </c>
      <c r="F119" s="18" t="str">
        <f t="shared" si="13"/>
        <v>1976</v>
      </c>
      <c r="G119" s="18" t="str">
        <f t="shared" si="14"/>
        <v>04</v>
      </c>
      <c r="H119" s="18" t="str">
        <f t="shared" si="15"/>
        <v>07</v>
      </c>
      <c r="I119" s="19">
        <f t="shared" si="16"/>
        <v>27857</v>
      </c>
      <c r="J119" s="13">
        <v>27857</v>
      </c>
      <c r="K119" s="14">
        <f t="shared" ca="1" si="17"/>
        <v>45</v>
      </c>
      <c r="L119" s="14">
        <v>42</v>
      </c>
      <c r="M119" s="14"/>
      <c r="N119" s="2" t="s">
        <v>21</v>
      </c>
      <c r="O119" s="3" t="s">
        <v>13</v>
      </c>
      <c r="P119" s="3" t="str">
        <f t="shared" si="23"/>
        <v>服装和器材设计系统</v>
      </c>
      <c r="Q119" s="3" t="s">
        <v>227</v>
      </c>
      <c r="R119" s="3" t="s">
        <v>235</v>
      </c>
      <c r="S119" s="3" t="s">
        <v>17</v>
      </c>
      <c r="T119" s="8">
        <v>42936.766553416863</v>
      </c>
      <c r="U119" s="13">
        <f t="shared" si="18"/>
        <v>43028</v>
      </c>
      <c r="V119" s="14"/>
      <c r="W119" s="3">
        <v>2</v>
      </c>
      <c r="X119" s="13">
        <f t="shared" si="19"/>
        <v>43758</v>
      </c>
      <c r="Y119" s="9">
        <v>78347</v>
      </c>
    </row>
    <row r="120" spans="1:25" s="10" customFormat="1" ht="19.5" customHeight="1" x14ac:dyDescent="0.15">
      <c r="A120" s="7">
        <v>1024</v>
      </c>
      <c r="B120" s="12" t="s">
        <v>236</v>
      </c>
      <c r="C120" s="14" t="s">
        <v>602</v>
      </c>
      <c r="D120" s="16" t="s">
        <v>518</v>
      </c>
      <c r="E120" s="18" t="str">
        <f t="shared" si="12"/>
        <v>女</v>
      </c>
      <c r="F120" s="18" t="str">
        <f t="shared" si="13"/>
        <v>1975</v>
      </c>
      <c r="G120" s="18" t="str">
        <f t="shared" si="14"/>
        <v>11</v>
      </c>
      <c r="H120" s="18" t="str">
        <f t="shared" si="15"/>
        <v>01</v>
      </c>
      <c r="I120" s="19">
        <f t="shared" si="16"/>
        <v>27699</v>
      </c>
      <c r="J120" s="13">
        <v>27699</v>
      </c>
      <c r="K120" s="14">
        <f t="shared" ca="1" si="17"/>
        <v>46</v>
      </c>
      <c r="L120" s="14">
        <v>43</v>
      </c>
      <c r="M120" s="14"/>
      <c r="N120" s="2" t="s">
        <v>21</v>
      </c>
      <c r="O120" s="3" t="s">
        <v>13</v>
      </c>
      <c r="P120" s="3" t="str">
        <f t="shared" si="23"/>
        <v>服装和器材设计系统</v>
      </c>
      <c r="Q120" s="3" t="s">
        <v>227</v>
      </c>
      <c r="R120" s="3" t="s">
        <v>228</v>
      </c>
      <c r="S120" s="3" t="s">
        <v>23</v>
      </c>
      <c r="T120" s="8">
        <v>42662.269210091596</v>
      </c>
      <c r="U120" s="13">
        <f t="shared" si="18"/>
        <v>42754</v>
      </c>
      <c r="V120" s="14"/>
      <c r="W120" s="3">
        <v>2</v>
      </c>
      <c r="X120" s="13">
        <f t="shared" si="19"/>
        <v>43484</v>
      </c>
      <c r="Y120" s="9">
        <v>11362</v>
      </c>
    </row>
    <row r="121" spans="1:25" s="10" customFormat="1" ht="19.5" customHeight="1" x14ac:dyDescent="0.15">
      <c r="A121" s="7">
        <v>1102</v>
      </c>
      <c r="B121" s="12" t="s">
        <v>237</v>
      </c>
      <c r="C121" s="14" t="s">
        <v>601</v>
      </c>
      <c r="D121" s="16" t="s">
        <v>519</v>
      </c>
      <c r="E121" s="18" t="str">
        <f t="shared" si="12"/>
        <v>男</v>
      </c>
      <c r="F121" s="18" t="str">
        <f t="shared" si="13"/>
        <v>1977</v>
      </c>
      <c r="G121" s="18" t="str">
        <f t="shared" si="14"/>
        <v>10</v>
      </c>
      <c r="H121" s="18" t="str">
        <f t="shared" si="15"/>
        <v>20</v>
      </c>
      <c r="I121" s="19">
        <f t="shared" si="16"/>
        <v>28418</v>
      </c>
      <c r="J121" s="13">
        <v>28418</v>
      </c>
      <c r="K121" s="14">
        <f t="shared" ca="1" si="17"/>
        <v>44</v>
      </c>
      <c r="L121" s="14">
        <v>41</v>
      </c>
      <c r="M121" s="14"/>
      <c r="N121" s="2" t="s">
        <v>21</v>
      </c>
      <c r="O121" s="3" t="s">
        <v>13</v>
      </c>
      <c r="P121" s="3" t="str">
        <f t="shared" si="23"/>
        <v>服装和器材设计系统</v>
      </c>
      <c r="Q121" s="3" t="s">
        <v>227</v>
      </c>
      <c r="R121" s="3" t="s">
        <v>231</v>
      </c>
      <c r="S121" s="3" t="s">
        <v>17</v>
      </c>
      <c r="T121" s="8">
        <v>42671.820365157633</v>
      </c>
      <c r="U121" s="13">
        <f t="shared" si="18"/>
        <v>42763</v>
      </c>
      <c r="V121" s="14"/>
      <c r="W121" s="3">
        <v>2</v>
      </c>
      <c r="X121" s="13">
        <f t="shared" si="19"/>
        <v>43493</v>
      </c>
      <c r="Y121" s="9">
        <v>57297</v>
      </c>
    </row>
    <row r="122" spans="1:25" s="10" customFormat="1" ht="19.5" customHeight="1" x14ac:dyDescent="0.15">
      <c r="A122" s="7">
        <v>1103</v>
      </c>
      <c r="B122" s="12" t="s">
        <v>238</v>
      </c>
      <c r="C122" s="14" t="s">
        <v>601</v>
      </c>
      <c r="D122" s="16" t="s">
        <v>520</v>
      </c>
      <c r="E122" s="18" t="str">
        <f t="shared" si="12"/>
        <v>男</v>
      </c>
      <c r="F122" s="18" t="str">
        <f t="shared" si="13"/>
        <v>1977</v>
      </c>
      <c r="G122" s="18" t="str">
        <f t="shared" si="14"/>
        <v>11</v>
      </c>
      <c r="H122" s="18" t="str">
        <f t="shared" si="15"/>
        <v>26</v>
      </c>
      <c r="I122" s="19">
        <f t="shared" si="16"/>
        <v>28455</v>
      </c>
      <c r="J122" s="13">
        <v>28455</v>
      </c>
      <c r="K122" s="14">
        <f t="shared" ca="1" si="17"/>
        <v>43</v>
      </c>
      <c r="L122" s="14">
        <v>40</v>
      </c>
      <c r="M122" s="14"/>
      <c r="N122" s="2" t="s">
        <v>21</v>
      </c>
      <c r="O122" s="3" t="s">
        <v>13</v>
      </c>
      <c r="P122" s="3" t="str">
        <f t="shared" si="23"/>
        <v>服装和器材设计系统</v>
      </c>
      <c r="Q122" s="3" t="s">
        <v>227</v>
      </c>
      <c r="R122" s="3" t="s">
        <v>231</v>
      </c>
      <c r="S122" s="3" t="s">
        <v>17</v>
      </c>
      <c r="T122" s="8">
        <v>43006.344595850387</v>
      </c>
      <c r="U122" s="13">
        <f t="shared" si="18"/>
        <v>43097</v>
      </c>
      <c r="V122" s="14"/>
      <c r="W122" s="3">
        <v>2</v>
      </c>
      <c r="X122" s="13">
        <f t="shared" si="19"/>
        <v>43827</v>
      </c>
      <c r="Y122" s="9">
        <v>25169</v>
      </c>
    </row>
    <row r="123" spans="1:25" s="10" customFormat="1" ht="19.5" customHeight="1" x14ac:dyDescent="0.15">
      <c r="A123" s="7">
        <v>1273</v>
      </c>
      <c r="B123" s="12" t="s">
        <v>239</v>
      </c>
      <c r="C123" s="14" t="s">
        <v>601</v>
      </c>
      <c r="D123" s="16" t="s">
        <v>521</v>
      </c>
      <c r="E123" s="18" t="str">
        <f t="shared" si="12"/>
        <v>男</v>
      </c>
      <c r="F123" s="18" t="str">
        <f t="shared" si="13"/>
        <v>1993</v>
      </c>
      <c r="G123" s="18" t="str">
        <f t="shared" si="14"/>
        <v>08</v>
      </c>
      <c r="H123" s="18" t="str">
        <f t="shared" si="15"/>
        <v>01</v>
      </c>
      <c r="I123" s="19">
        <f t="shared" si="16"/>
        <v>34182</v>
      </c>
      <c r="J123" s="13">
        <v>34182</v>
      </c>
      <c r="K123" s="14">
        <f t="shared" ca="1" si="17"/>
        <v>28</v>
      </c>
      <c r="L123" s="14">
        <v>25</v>
      </c>
      <c r="M123" s="14"/>
      <c r="N123" s="2" t="s">
        <v>225</v>
      </c>
      <c r="O123" s="3" t="s">
        <v>13</v>
      </c>
      <c r="P123" s="3" t="str">
        <f t="shared" si="23"/>
        <v>服装和器材设计系统</v>
      </c>
      <c r="Q123" s="3" t="s">
        <v>227</v>
      </c>
      <c r="R123" s="3" t="s">
        <v>240</v>
      </c>
      <c r="S123" s="3" t="s">
        <v>39</v>
      </c>
      <c r="T123" s="8">
        <v>43155.40704562224</v>
      </c>
      <c r="U123" s="13">
        <f t="shared" si="18"/>
        <v>43244</v>
      </c>
      <c r="V123" s="14"/>
      <c r="W123" s="3">
        <v>2</v>
      </c>
      <c r="X123" s="13">
        <f t="shared" si="19"/>
        <v>43975</v>
      </c>
      <c r="Y123" s="9">
        <v>31590</v>
      </c>
    </row>
    <row r="124" spans="1:25" s="10" customFormat="1" ht="19.5" customHeight="1" x14ac:dyDescent="0.15">
      <c r="A124" s="7">
        <v>1311</v>
      </c>
      <c r="B124" s="12" t="s">
        <v>241</v>
      </c>
      <c r="C124" s="14" t="s">
        <v>601</v>
      </c>
      <c r="D124" s="16" t="s">
        <v>522</v>
      </c>
      <c r="E124" s="18" t="str">
        <f t="shared" si="12"/>
        <v>男</v>
      </c>
      <c r="F124" s="18" t="str">
        <f t="shared" si="13"/>
        <v>1981</v>
      </c>
      <c r="G124" s="18" t="str">
        <f t="shared" si="14"/>
        <v>04</v>
      </c>
      <c r="H124" s="18" t="str">
        <f t="shared" si="15"/>
        <v>28</v>
      </c>
      <c r="I124" s="19">
        <f t="shared" si="16"/>
        <v>29704</v>
      </c>
      <c r="J124" s="13">
        <v>29704</v>
      </c>
      <c r="K124" s="14">
        <f t="shared" ca="1" si="17"/>
        <v>40</v>
      </c>
      <c r="L124" s="14">
        <v>37</v>
      </c>
      <c r="M124" s="14"/>
      <c r="N124" s="2" t="s">
        <v>21</v>
      </c>
      <c r="O124" s="3" t="s">
        <v>13</v>
      </c>
      <c r="P124" s="3" t="str">
        <f t="shared" si="23"/>
        <v>服装和器材设计系统</v>
      </c>
      <c r="Q124" s="3" t="s">
        <v>227</v>
      </c>
      <c r="R124" s="3" t="s">
        <v>242</v>
      </c>
      <c r="S124" s="3" t="s">
        <v>17</v>
      </c>
      <c r="T124" s="8">
        <v>42503.367693880493</v>
      </c>
      <c r="U124" s="13">
        <f t="shared" si="18"/>
        <v>42595</v>
      </c>
      <c r="V124" s="14"/>
      <c r="W124" s="3">
        <v>2</v>
      </c>
      <c r="X124" s="13">
        <f t="shared" si="19"/>
        <v>43325</v>
      </c>
      <c r="Y124" s="9">
        <v>30786</v>
      </c>
    </row>
    <row r="125" spans="1:25" s="10" customFormat="1" ht="19.5" customHeight="1" x14ac:dyDescent="0.15">
      <c r="A125" s="7">
        <v>1314</v>
      </c>
      <c r="B125" s="12" t="s">
        <v>243</v>
      </c>
      <c r="C125" s="14" t="s">
        <v>602</v>
      </c>
      <c r="D125" s="16" t="s">
        <v>523</v>
      </c>
      <c r="E125" s="18" t="str">
        <f t="shared" si="12"/>
        <v>女</v>
      </c>
      <c r="F125" s="18" t="str">
        <f t="shared" si="13"/>
        <v>1986</v>
      </c>
      <c r="G125" s="18" t="str">
        <f t="shared" si="14"/>
        <v>09</v>
      </c>
      <c r="H125" s="18" t="str">
        <f t="shared" si="15"/>
        <v>12</v>
      </c>
      <c r="I125" s="19">
        <f t="shared" si="16"/>
        <v>31667</v>
      </c>
      <c r="J125" s="13">
        <v>31667</v>
      </c>
      <c r="K125" s="14">
        <f t="shared" ca="1" si="17"/>
        <v>35</v>
      </c>
      <c r="L125" s="14">
        <v>32</v>
      </c>
      <c r="M125" s="14"/>
      <c r="N125" s="2" t="s">
        <v>21</v>
      </c>
      <c r="O125" s="3" t="s">
        <v>13</v>
      </c>
      <c r="P125" s="3" t="str">
        <f t="shared" si="23"/>
        <v>服装和器材设计系统</v>
      </c>
      <c r="Q125" s="3" t="s">
        <v>227</v>
      </c>
      <c r="R125" s="3" t="s">
        <v>244</v>
      </c>
      <c r="S125" s="3" t="s">
        <v>17</v>
      </c>
      <c r="T125" s="8">
        <v>43354.401028935405</v>
      </c>
      <c r="U125" s="13">
        <f t="shared" si="18"/>
        <v>43445</v>
      </c>
      <c r="V125" s="14"/>
      <c r="W125" s="3">
        <v>2</v>
      </c>
      <c r="X125" s="13">
        <f t="shared" si="19"/>
        <v>44176</v>
      </c>
      <c r="Y125" s="9">
        <v>47013</v>
      </c>
    </row>
    <row r="126" spans="1:25" s="10" customFormat="1" ht="19.5" customHeight="1" x14ac:dyDescent="0.15">
      <c r="A126" s="7">
        <v>1317</v>
      </c>
      <c r="B126" s="12" t="s">
        <v>245</v>
      </c>
      <c r="C126" s="14" t="s">
        <v>601</v>
      </c>
      <c r="D126" s="16" t="s">
        <v>524</v>
      </c>
      <c r="E126" s="18" t="str">
        <f t="shared" si="12"/>
        <v>男</v>
      </c>
      <c r="F126" s="18" t="str">
        <f t="shared" si="13"/>
        <v>1993</v>
      </c>
      <c r="G126" s="18" t="str">
        <f t="shared" si="14"/>
        <v>01</v>
      </c>
      <c r="H126" s="18" t="str">
        <f t="shared" si="15"/>
        <v>29</v>
      </c>
      <c r="I126" s="19">
        <f t="shared" si="16"/>
        <v>33998</v>
      </c>
      <c r="J126" s="13">
        <v>33998</v>
      </c>
      <c r="K126" s="14">
        <f t="shared" ca="1" si="17"/>
        <v>28</v>
      </c>
      <c r="L126" s="14">
        <v>25</v>
      </c>
      <c r="M126" s="14"/>
      <c r="N126" s="2" t="s">
        <v>21</v>
      </c>
      <c r="O126" s="3" t="s">
        <v>13</v>
      </c>
      <c r="P126" s="3" t="str">
        <f t="shared" si="23"/>
        <v>服装和器材设计系统</v>
      </c>
      <c r="Q126" s="3" t="s">
        <v>227</v>
      </c>
      <c r="R126" s="3" t="s">
        <v>246</v>
      </c>
      <c r="S126" s="3" t="s">
        <v>247</v>
      </c>
      <c r="T126" s="8">
        <v>42920.381822095245</v>
      </c>
      <c r="U126" s="13">
        <f t="shared" si="18"/>
        <v>43012</v>
      </c>
      <c r="V126" s="14"/>
      <c r="W126" s="3">
        <v>2</v>
      </c>
      <c r="X126" s="13">
        <f t="shared" si="19"/>
        <v>43742</v>
      </c>
      <c r="Y126" s="9">
        <v>15447</v>
      </c>
    </row>
    <row r="127" spans="1:25" s="10" customFormat="1" ht="19.5" customHeight="1" x14ac:dyDescent="0.15">
      <c r="A127" s="7">
        <v>1016</v>
      </c>
      <c r="B127" s="12" t="s">
        <v>248</v>
      </c>
      <c r="C127" s="14" t="s">
        <v>601</v>
      </c>
      <c r="D127" s="16" t="s">
        <v>525</v>
      </c>
      <c r="E127" s="18" t="str">
        <f t="shared" si="12"/>
        <v>男</v>
      </c>
      <c r="F127" s="18" t="str">
        <f t="shared" si="13"/>
        <v>1977</v>
      </c>
      <c r="G127" s="18" t="str">
        <f t="shared" si="14"/>
        <v>09</v>
      </c>
      <c r="H127" s="18" t="str">
        <f t="shared" si="15"/>
        <v>25</v>
      </c>
      <c r="I127" s="19">
        <f t="shared" si="16"/>
        <v>28393</v>
      </c>
      <c r="J127" s="13">
        <v>28393</v>
      </c>
      <c r="K127" s="14">
        <f t="shared" ca="1" si="17"/>
        <v>44</v>
      </c>
      <c r="L127" s="14">
        <v>41</v>
      </c>
      <c r="M127" s="14"/>
      <c r="N127" s="2" t="s">
        <v>21</v>
      </c>
      <c r="O127" s="3" t="s">
        <v>13</v>
      </c>
      <c r="P127" s="3" t="str">
        <f t="shared" si="23"/>
        <v>服装和器材设计系统</v>
      </c>
      <c r="Q127" s="3" t="s">
        <v>249</v>
      </c>
      <c r="R127" s="3" t="s">
        <v>249</v>
      </c>
      <c r="S127" s="3" t="s">
        <v>17</v>
      </c>
      <c r="T127" s="8">
        <v>42102.034121647521</v>
      </c>
      <c r="U127" s="13">
        <f t="shared" si="18"/>
        <v>42193</v>
      </c>
      <c r="V127" s="14"/>
      <c r="W127" s="3">
        <v>2</v>
      </c>
      <c r="X127" s="13">
        <f t="shared" si="19"/>
        <v>42924</v>
      </c>
      <c r="Y127" s="9">
        <v>27941</v>
      </c>
    </row>
    <row r="128" spans="1:25" s="10" customFormat="1" ht="19.5" customHeight="1" x14ac:dyDescent="0.15">
      <c r="A128" s="7">
        <v>1147</v>
      </c>
      <c r="B128" s="12" t="s">
        <v>250</v>
      </c>
      <c r="C128" s="14" t="s">
        <v>601</v>
      </c>
      <c r="D128" s="16" t="s">
        <v>526</v>
      </c>
      <c r="E128" s="18" t="str">
        <f t="shared" si="12"/>
        <v>男</v>
      </c>
      <c r="F128" s="18" t="str">
        <f t="shared" si="13"/>
        <v>1993</v>
      </c>
      <c r="G128" s="18" t="str">
        <f t="shared" si="14"/>
        <v>06</v>
      </c>
      <c r="H128" s="18" t="str">
        <f t="shared" si="15"/>
        <v>20</v>
      </c>
      <c r="I128" s="19">
        <f t="shared" si="16"/>
        <v>34140</v>
      </c>
      <c r="J128" s="13">
        <v>34140</v>
      </c>
      <c r="K128" s="14">
        <f t="shared" ca="1" si="17"/>
        <v>28</v>
      </c>
      <c r="L128" s="14">
        <v>25</v>
      </c>
      <c r="M128" s="14"/>
      <c r="N128" s="2" t="s">
        <v>21</v>
      </c>
      <c r="O128" s="3" t="s">
        <v>13</v>
      </c>
      <c r="P128" s="3" t="s">
        <v>251</v>
      </c>
      <c r="Q128" s="3" t="s">
        <v>252</v>
      </c>
      <c r="R128" s="3" t="s">
        <v>253</v>
      </c>
      <c r="S128" s="3" t="s">
        <v>23</v>
      </c>
      <c r="T128" s="8">
        <v>42561.982327584636</v>
      </c>
      <c r="U128" s="13">
        <f t="shared" si="18"/>
        <v>42653</v>
      </c>
      <c r="V128" s="14"/>
      <c r="W128" s="3">
        <v>2</v>
      </c>
      <c r="X128" s="13">
        <f t="shared" si="19"/>
        <v>43383</v>
      </c>
      <c r="Y128" s="9">
        <v>92401</v>
      </c>
    </row>
    <row r="129" spans="1:25" s="10" customFormat="1" ht="19.5" customHeight="1" x14ac:dyDescent="0.15">
      <c r="A129" s="7">
        <v>1149</v>
      </c>
      <c r="B129" s="12" t="s">
        <v>254</v>
      </c>
      <c r="C129" s="14" t="s">
        <v>602</v>
      </c>
      <c r="D129" s="16" t="s">
        <v>527</v>
      </c>
      <c r="E129" s="18" t="str">
        <f t="shared" si="12"/>
        <v>女</v>
      </c>
      <c r="F129" s="18" t="str">
        <f t="shared" si="13"/>
        <v>1989</v>
      </c>
      <c r="G129" s="18" t="str">
        <f t="shared" si="14"/>
        <v>07</v>
      </c>
      <c r="H129" s="18" t="str">
        <f t="shared" si="15"/>
        <v>18</v>
      </c>
      <c r="I129" s="19">
        <f t="shared" si="16"/>
        <v>32707</v>
      </c>
      <c r="J129" s="13">
        <v>32707</v>
      </c>
      <c r="K129" s="14">
        <f t="shared" ca="1" si="17"/>
        <v>32</v>
      </c>
      <c r="L129" s="14">
        <v>29</v>
      </c>
      <c r="M129" s="14"/>
      <c r="N129" s="2" t="s">
        <v>21</v>
      </c>
      <c r="O129" s="3" t="s">
        <v>13</v>
      </c>
      <c r="P129" s="3" t="str">
        <f t="shared" ref="P129:P130" si="24">P128</f>
        <v>品牌市场系统</v>
      </c>
      <c r="Q129" s="3" t="s">
        <v>252</v>
      </c>
      <c r="R129" s="3" t="s">
        <v>255</v>
      </c>
      <c r="S129" s="3" t="s">
        <v>17</v>
      </c>
      <c r="T129" s="8">
        <v>42379.107712615223</v>
      </c>
      <c r="U129" s="13">
        <f t="shared" si="18"/>
        <v>42470</v>
      </c>
      <c r="V129" s="14"/>
      <c r="W129" s="3">
        <v>2</v>
      </c>
      <c r="X129" s="13">
        <f t="shared" si="19"/>
        <v>43200</v>
      </c>
      <c r="Y129" s="9">
        <v>40554</v>
      </c>
    </row>
    <row r="130" spans="1:25" s="10" customFormat="1" ht="19.5" customHeight="1" x14ac:dyDescent="0.15">
      <c r="A130" s="7">
        <v>1335</v>
      </c>
      <c r="B130" s="12" t="s">
        <v>256</v>
      </c>
      <c r="C130" s="14" t="s">
        <v>602</v>
      </c>
      <c r="D130" s="16" t="s">
        <v>528</v>
      </c>
      <c r="E130" s="18" t="str">
        <f t="shared" si="12"/>
        <v>女</v>
      </c>
      <c r="F130" s="18" t="str">
        <f t="shared" si="13"/>
        <v>1979</v>
      </c>
      <c r="G130" s="18" t="str">
        <f t="shared" si="14"/>
        <v>10</v>
      </c>
      <c r="H130" s="18" t="str">
        <f t="shared" si="15"/>
        <v>29</v>
      </c>
      <c r="I130" s="19">
        <f t="shared" si="16"/>
        <v>29157</v>
      </c>
      <c r="J130" s="13">
        <v>29157</v>
      </c>
      <c r="K130" s="14">
        <f t="shared" ca="1" si="17"/>
        <v>42</v>
      </c>
      <c r="L130" s="14">
        <v>39</v>
      </c>
      <c r="M130" s="14"/>
      <c r="N130" s="2" t="s">
        <v>21</v>
      </c>
      <c r="O130" s="3" t="s">
        <v>13</v>
      </c>
      <c r="P130" s="3" t="str">
        <f t="shared" si="24"/>
        <v>品牌市场系统</v>
      </c>
      <c r="Q130" s="3" t="s">
        <v>252</v>
      </c>
      <c r="R130" s="3" t="s">
        <v>257</v>
      </c>
      <c r="S130" s="3" t="s">
        <v>17</v>
      </c>
      <c r="T130" s="8">
        <v>43422.149075607216</v>
      </c>
      <c r="U130" s="13">
        <f t="shared" si="18"/>
        <v>43514</v>
      </c>
      <c r="V130" s="14"/>
      <c r="W130" s="3">
        <v>2</v>
      </c>
      <c r="X130" s="13">
        <f t="shared" si="19"/>
        <v>44245</v>
      </c>
      <c r="Y130" s="9">
        <v>33232</v>
      </c>
    </row>
    <row r="131" spans="1:25" s="10" customFormat="1" ht="19.5" customHeight="1" x14ac:dyDescent="0.15">
      <c r="A131" s="7">
        <v>1029</v>
      </c>
      <c r="B131" s="12" t="s">
        <v>258</v>
      </c>
      <c r="C131" s="14" t="s">
        <v>602</v>
      </c>
      <c r="D131" s="16" t="s">
        <v>529</v>
      </c>
      <c r="E131" s="18" t="str">
        <f t="shared" ref="E131:E194" si="25">IF(MOD(MID(D131,17,1),2)=1,"男","女")</f>
        <v>女</v>
      </c>
      <c r="F131" s="18" t="str">
        <f t="shared" ref="F131:F194" si="26">MID(D131,7,4)</f>
        <v>1975</v>
      </c>
      <c r="G131" s="18" t="str">
        <f t="shared" ref="G131:G194" si="27">MID(D131,11,2)</f>
        <v>11</v>
      </c>
      <c r="H131" s="18" t="str">
        <f t="shared" ref="H131:H194" si="28">MID(D131,13,2)</f>
        <v>01</v>
      </c>
      <c r="I131" s="19">
        <f t="shared" ref="I131:I194" si="29">DATE(F131,G131,H131)</f>
        <v>27699</v>
      </c>
      <c r="J131" s="13">
        <v>27699</v>
      </c>
      <c r="K131" s="14">
        <f t="shared" ref="K131:K194" ca="1" si="30">DATEDIF(I131,TODAY(),"y")</f>
        <v>46</v>
      </c>
      <c r="L131" s="14">
        <v>43</v>
      </c>
      <c r="M131" s="14"/>
      <c r="N131" s="2" t="s">
        <v>21</v>
      </c>
      <c r="O131" s="3" t="s">
        <v>13</v>
      </c>
      <c r="P131" s="3" t="s">
        <v>259</v>
      </c>
      <c r="Q131" s="3" t="s">
        <v>260</v>
      </c>
      <c r="R131" s="3" t="s">
        <v>261</v>
      </c>
      <c r="S131" s="3" t="s">
        <v>17</v>
      </c>
      <c r="T131" s="8">
        <v>42124.576504202778</v>
      </c>
      <c r="U131" s="13">
        <f t="shared" ref="U131:U194" si="31">EDATE(T131,3)</f>
        <v>42215</v>
      </c>
      <c r="V131" s="14"/>
      <c r="W131" s="3">
        <v>2</v>
      </c>
      <c r="X131" s="13">
        <f t="shared" ref="X131:X194" si="32">EDATE(U131,W131*12)</f>
        <v>42946</v>
      </c>
      <c r="Y131" s="9">
        <v>66417</v>
      </c>
    </row>
    <row r="132" spans="1:25" s="10" customFormat="1" ht="19.5" customHeight="1" x14ac:dyDescent="0.15">
      <c r="A132" s="7">
        <v>1023</v>
      </c>
      <c r="B132" s="12" t="s">
        <v>262</v>
      </c>
      <c r="C132" s="14" t="s">
        <v>601</v>
      </c>
      <c r="D132" s="16" t="s">
        <v>530</v>
      </c>
      <c r="E132" s="18" t="str">
        <f t="shared" si="25"/>
        <v>男</v>
      </c>
      <c r="F132" s="18" t="str">
        <f t="shared" si="26"/>
        <v>1989</v>
      </c>
      <c r="G132" s="18" t="str">
        <f t="shared" si="27"/>
        <v>01</v>
      </c>
      <c r="H132" s="18" t="str">
        <f t="shared" si="28"/>
        <v>28</v>
      </c>
      <c r="I132" s="19">
        <f t="shared" si="29"/>
        <v>32536</v>
      </c>
      <c r="J132" s="13">
        <v>32536</v>
      </c>
      <c r="K132" s="14">
        <f t="shared" ca="1" si="30"/>
        <v>32</v>
      </c>
      <c r="L132" s="14">
        <v>29</v>
      </c>
      <c r="M132" s="14"/>
      <c r="N132" s="2" t="s">
        <v>21</v>
      </c>
      <c r="O132" s="3" t="s">
        <v>13</v>
      </c>
      <c r="P132" s="3" t="str">
        <f t="shared" ref="P132:P142" si="33">P131</f>
        <v>鞋设计系统</v>
      </c>
      <c r="Q132" s="3" t="s">
        <v>263</v>
      </c>
      <c r="R132" s="3" t="s">
        <v>264</v>
      </c>
      <c r="S132" s="3" t="s">
        <v>39</v>
      </c>
      <c r="T132" s="8">
        <v>43252.422756027445</v>
      </c>
      <c r="U132" s="13">
        <f t="shared" si="31"/>
        <v>43344</v>
      </c>
      <c r="V132" s="14"/>
      <c r="W132" s="3">
        <v>2</v>
      </c>
      <c r="X132" s="13">
        <f t="shared" si="32"/>
        <v>44075</v>
      </c>
      <c r="Y132" s="9">
        <v>78451</v>
      </c>
    </row>
    <row r="133" spans="1:25" s="10" customFormat="1" ht="19.5" customHeight="1" x14ac:dyDescent="0.15">
      <c r="A133" s="7">
        <v>1027</v>
      </c>
      <c r="B133" s="12" t="s">
        <v>265</v>
      </c>
      <c r="C133" s="14" t="s">
        <v>602</v>
      </c>
      <c r="D133" s="16" t="s">
        <v>531</v>
      </c>
      <c r="E133" s="18" t="str">
        <f t="shared" si="25"/>
        <v>女</v>
      </c>
      <c r="F133" s="18" t="str">
        <f t="shared" si="26"/>
        <v>1986</v>
      </c>
      <c r="G133" s="18" t="str">
        <f t="shared" si="27"/>
        <v>06</v>
      </c>
      <c r="H133" s="18" t="str">
        <f t="shared" si="28"/>
        <v>20</v>
      </c>
      <c r="I133" s="19">
        <f t="shared" si="29"/>
        <v>31583</v>
      </c>
      <c r="J133" s="13">
        <v>31583</v>
      </c>
      <c r="K133" s="14">
        <f t="shared" ca="1" si="30"/>
        <v>35</v>
      </c>
      <c r="L133" s="14">
        <v>32</v>
      </c>
      <c r="M133" s="14"/>
      <c r="N133" s="2" t="s">
        <v>21</v>
      </c>
      <c r="O133" s="3" t="s">
        <v>13</v>
      </c>
      <c r="P133" s="3" t="str">
        <f t="shared" si="33"/>
        <v>鞋设计系统</v>
      </c>
      <c r="Q133" s="3" t="s">
        <v>263</v>
      </c>
      <c r="R133" s="3" t="s">
        <v>266</v>
      </c>
      <c r="S133" s="3" t="s">
        <v>17</v>
      </c>
      <c r="T133" s="8">
        <v>43146.265646681626</v>
      </c>
      <c r="U133" s="13">
        <f t="shared" si="31"/>
        <v>43235</v>
      </c>
      <c r="V133" s="14"/>
      <c r="W133" s="3">
        <v>2</v>
      </c>
      <c r="X133" s="13">
        <f t="shared" si="32"/>
        <v>43966</v>
      </c>
      <c r="Y133" s="9">
        <v>40190</v>
      </c>
    </row>
    <row r="134" spans="1:25" s="10" customFormat="1" ht="19.5" customHeight="1" x14ac:dyDescent="0.15">
      <c r="A134" s="7">
        <v>1028</v>
      </c>
      <c r="B134" s="12" t="s">
        <v>267</v>
      </c>
      <c r="C134" s="14" t="s">
        <v>601</v>
      </c>
      <c r="D134" s="16" t="s">
        <v>532</v>
      </c>
      <c r="E134" s="18" t="str">
        <f t="shared" si="25"/>
        <v>男</v>
      </c>
      <c r="F134" s="18" t="str">
        <f t="shared" si="26"/>
        <v>1974</v>
      </c>
      <c r="G134" s="18" t="str">
        <f t="shared" si="27"/>
        <v>01</v>
      </c>
      <c r="H134" s="18" t="str">
        <f t="shared" si="28"/>
        <v>20</v>
      </c>
      <c r="I134" s="19">
        <f t="shared" si="29"/>
        <v>27049</v>
      </c>
      <c r="J134" s="13">
        <v>27049</v>
      </c>
      <c r="K134" s="14">
        <f t="shared" ca="1" si="30"/>
        <v>47</v>
      </c>
      <c r="L134" s="14">
        <v>44</v>
      </c>
      <c r="M134" s="14"/>
      <c r="N134" s="2" t="s">
        <v>21</v>
      </c>
      <c r="O134" s="3" t="s">
        <v>13</v>
      </c>
      <c r="P134" s="3" t="str">
        <f t="shared" si="33"/>
        <v>鞋设计系统</v>
      </c>
      <c r="Q134" s="3" t="s">
        <v>263</v>
      </c>
      <c r="R134" s="3" t="s">
        <v>266</v>
      </c>
      <c r="S134" s="3" t="s">
        <v>17</v>
      </c>
      <c r="T134" s="8">
        <v>42904.595123933723</v>
      </c>
      <c r="U134" s="13">
        <f t="shared" si="31"/>
        <v>42996</v>
      </c>
      <c r="V134" s="14"/>
      <c r="W134" s="3">
        <v>2</v>
      </c>
      <c r="X134" s="13">
        <f t="shared" si="32"/>
        <v>43726</v>
      </c>
      <c r="Y134" s="9">
        <v>12349</v>
      </c>
    </row>
    <row r="135" spans="1:25" s="10" customFormat="1" ht="19.5" customHeight="1" x14ac:dyDescent="0.15">
      <c r="A135" s="7">
        <v>1030</v>
      </c>
      <c r="B135" s="12" t="s">
        <v>268</v>
      </c>
      <c r="C135" s="14" t="s">
        <v>602</v>
      </c>
      <c r="D135" s="16" t="s">
        <v>533</v>
      </c>
      <c r="E135" s="18" t="str">
        <f t="shared" si="25"/>
        <v>女</v>
      </c>
      <c r="F135" s="18" t="str">
        <f t="shared" si="26"/>
        <v>1975</v>
      </c>
      <c r="G135" s="18" t="str">
        <f t="shared" si="27"/>
        <v>11</v>
      </c>
      <c r="H135" s="18" t="str">
        <f t="shared" si="28"/>
        <v>01</v>
      </c>
      <c r="I135" s="19">
        <f t="shared" si="29"/>
        <v>27699</v>
      </c>
      <c r="J135" s="13">
        <v>27699</v>
      </c>
      <c r="K135" s="14">
        <f t="shared" ca="1" si="30"/>
        <v>46</v>
      </c>
      <c r="L135" s="14">
        <v>43</v>
      </c>
      <c r="M135" s="14"/>
      <c r="N135" s="2" t="s">
        <v>21</v>
      </c>
      <c r="O135" s="3" t="s">
        <v>13</v>
      </c>
      <c r="P135" s="3" t="str">
        <f t="shared" si="33"/>
        <v>鞋设计系统</v>
      </c>
      <c r="Q135" s="3" t="s">
        <v>263</v>
      </c>
      <c r="R135" s="3" t="s">
        <v>266</v>
      </c>
      <c r="S135" s="3" t="s">
        <v>17</v>
      </c>
      <c r="T135" s="8">
        <v>42111.076318516134</v>
      </c>
      <c r="U135" s="13">
        <f t="shared" si="31"/>
        <v>42202</v>
      </c>
      <c r="V135" s="14"/>
      <c r="W135" s="3">
        <v>2</v>
      </c>
      <c r="X135" s="13">
        <f t="shared" si="32"/>
        <v>42933</v>
      </c>
      <c r="Y135" s="9">
        <v>58862</v>
      </c>
    </row>
    <row r="136" spans="1:25" s="10" customFormat="1" ht="19.5" customHeight="1" x14ac:dyDescent="0.15">
      <c r="A136" s="7">
        <v>1032</v>
      </c>
      <c r="B136" s="12" t="s">
        <v>269</v>
      </c>
      <c r="C136" s="14" t="s">
        <v>602</v>
      </c>
      <c r="D136" s="16" t="s">
        <v>534</v>
      </c>
      <c r="E136" s="18" t="str">
        <f t="shared" si="25"/>
        <v>女</v>
      </c>
      <c r="F136" s="18" t="str">
        <f t="shared" si="26"/>
        <v>1982</v>
      </c>
      <c r="G136" s="18" t="str">
        <f t="shared" si="27"/>
        <v>08</v>
      </c>
      <c r="H136" s="18" t="str">
        <f t="shared" si="28"/>
        <v>30</v>
      </c>
      <c r="I136" s="19">
        <f t="shared" si="29"/>
        <v>30193</v>
      </c>
      <c r="J136" s="13">
        <v>30193</v>
      </c>
      <c r="K136" s="14">
        <f t="shared" ca="1" si="30"/>
        <v>39</v>
      </c>
      <c r="L136" s="14">
        <v>36</v>
      </c>
      <c r="M136" s="14"/>
      <c r="N136" s="2" t="s">
        <v>21</v>
      </c>
      <c r="O136" s="3" t="s">
        <v>13</v>
      </c>
      <c r="P136" s="3" t="str">
        <f t="shared" si="33"/>
        <v>鞋设计系统</v>
      </c>
      <c r="Q136" s="3" t="s">
        <v>263</v>
      </c>
      <c r="R136" s="3" t="s">
        <v>270</v>
      </c>
      <c r="S136" s="3" t="s">
        <v>17</v>
      </c>
      <c r="T136" s="8">
        <v>42987.047152835963</v>
      </c>
      <c r="U136" s="13">
        <f t="shared" si="31"/>
        <v>43078</v>
      </c>
      <c r="V136" s="14"/>
      <c r="W136" s="3">
        <v>2</v>
      </c>
      <c r="X136" s="13">
        <f t="shared" si="32"/>
        <v>43808</v>
      </c>
      <c r="Y136" s="9">
        <v>18298</v>
      </c>
    </row>
    <row r="137" spans="1:25" s="10" customFormat="1" ht="19.5" customHeight="1" x14ac:dyDescent="0.15">
      <c r="A137" s="7">
        <v>1033</v>
      </c>
      <c r="B137" s="12" t="s">
        <v>271</v>
      </c>
      <c r="C137" s="14" t="s">
        <v>602</v>
      </c>
      <c r="D137" s="16" t="s">
        <v>535</v>
      </c>
      <c r="E137" s="18" t="str">
        <f t="shared" si="25"/>
        <v>女</v>
      </c>
      <c r="F137" s="18" t="str">
        <f t="shared" si="26"/>
        <v>1988</v>
      </c>
      <c r="G137" s="18" t="str">
        <f t="shared" si="27"/>
        <v>02</v>
      </c>
      <c r="H137" s="18" t="str">
        <f t="shared" si="28"/>
        <v>10</v>
      </c>
      <c r="I137" s="19">
        <f t="shared" si="29"/>
        <v>32183</v>
      </c>
      <c r="J137" s="13">
        <v>32183</v>
      </c>
      <c r="K137" s="14">
        <f t="shared" ca="1" si="30"/>
        <v>33</v>
      </c>
      <c r="L137" s="14">
        <v>30</v>
      </c>
      <c r="M137" s="14"/>
      <c r="N137" s="2" t="s">
        <v>21</v>
      </c>
      <c r="O137" s="3" t="s">
        <v>13</v>
      </c>
      <c r="P137" s="3" t="str">
        <f t="shared" si="33"/>
        <v>鞋设计系统</v>
      </c>
      <c r="Q137" s="3" t="s">
        <v>263</v>
      </c>
      <c r="R137" s="3" t="s">
        <v>181</v>
      </c>
      <c r="S137" s="3" t="s">
        <v>17</v>
      </c>
      <c r="T137" s="8">
        <v>42286.300379266089</v>
      </c>
      <c r="U137" s="13">
        <f t="shared" si="31"/>
        <v>42378</v>
      </c>
      <c r="V137" s="14"/>
      <c r="W137" s="3">
        <v>2</v>
      </c>
      <c r="X137" s="13">
        <f t="shared" si="32"/>
        <v>43109</v>
      </c>
      <c r="Y137" s="9">
        <v>7767</v>
      </c>
    </row>
    <row r="138" spans="1:25" s="10" customFormat="1" ht="19.5" customHeight="1" x14ac:dyDescent="0.15">
      <c r="A138" s="7">
        <v>1034</v>
      </c>
      <c r="B138" s="12" t="s">
        <v>272</v>
      </c>
      <c r="C138" s="14" t="s">
        <v>601</v>
      </c>
      <c r="D138" s="16" t="s">
        <v>536</v>
      </c>
      <c r="E138" s="18" t="str">
        <f t="shared" si="25"/>
        <v>男</v>
      </c>
      <c r="F138" s="18" t="str">
        <f t="shared" si="26"/>
        <v>1978</v>
      </c>
      <c r="G138" s="18" t="str">
        <f t="shared" si="27"/>
        <v>11</v>
      </c>
      <c r="H138" s="18" t="str">
        <f t="shared" si="28"/>
        <v>10</v>
      </c>
      <c r="I138" s="19">
        <f t="shared" si="29"/>
        <v>28804</v>
      </c>
      <c r="J138" s="13">
        <v>28804</v>
      </c>
      <c r="K138" s="14">
        <f t="shared" ca="1" si="30"/>
        <v>42</v>
      </c>
      <c r="L138" s="14">
        <v>40</v>
      </c>
      <c r="M138" s="14"/>
      <c r="N138" s="2" t="s">
        <v>273</v>
      </c>
      <c r="O138" s="3" t="s">
        <v>13</v>
      </c>
      <c r="P138" s="3" t="str">
        <f t="shared" si="33"/>
        <v>鞋设计系统</v>
      </c>
      <c r="Q138" s="3" t="s">
        <v>263</v>
      </c>
      <c r="R138" s="3" t="s">
        <v>266</v>
      </c>
      <c r="S138" s="3" t="s">
        <v>17</v>
      </c>
      <c r="T138" s="8">
        <v>42291.059321303408</v>
      </c>
      <c r="U138" s="13">
        <f t="shared" si="31"/>
        <v>42383</v>
      </c>
      <c r="V138" s="14"/>
      <c r="W138" s="3">
        <v>2</v>
      </c>
      <c r="X138" s="13">
        <f t="shared" si="32"/>
        <v>43114</v>
      </c>
      <c r="Y138" s="9">
        <v>25638</v>
      </c>
    </row>
    <row r="139" spans="1:25" s="10" customFormat="1" ht="19.5" customHeight="1" x14ac:dyDescent="0.15">
      <c r="A139" s="7">
        <v>1025</v>
      </c>
      <c r="B139" s="12" t="s">
        <v>274</v>
      </c>
      <c r="C139" s="14" t="s">
        <v>602</v>
      </c>
      <c r="D139" s="16" t="s">
        <v>537</v>
      </c>
      <c r="E139" s="18" t="str">
        <f t="shared" si="25"/>
        <v>女</v>
      </c>
      <c r="F139" s="18" t="str">
        <f t="shared" si="26"/>
        <v>1975</v>
      </c>
      <c r="G139" s="18" t="str">
        <f t="shared" si="27"/>
        <v>11</v>
      </c>
      <c r="H139" s="18" t="str">
        <f t="shared" si="28"/>
        <v>01</v>
      </c>
      <c r="I139" s="19">
        <f t="shared" si="29"/>
        <v>27699</v>
      </c>
      <c r="J139" s="13">
        <v>27699</v>
      </c>
      <c r="K139" s="14">
        <f t="shared" ca="1" si="30"/>
        <v>46</v>
      </c>
      <c r="L139" s="14">
        <v>43</v>
      </c>
      <c r="M139" s="14"/>
      <c r="N139" s="2" t="s">
        <v>21</v>
      </c>
      <c r="O139" s="3" t="s">
        <v>13</v>
      </c>
      <c r="P139" s="3" t="str">
        <f t="shared" si="33"/>
        <v>鞋设计系统</v>
      </c>
      <c r="Q139" s="3" t="s">
        <v>275</v>
      </c>
      <c r="R139" s="3" t="s">
        <v>276</v>
      </c>
      <c r="S139" s="3" t="s">
        <v>17</v>
      </c>
      <c r="T139" s="8">
        <v>43039.234650194703</v>
      </c>
      <c r="U139" s="13">
        <f t="shared" si="31"/>
        <v>43131</v>
      </c>
      <c r="V139" s="14"/>
      <c r="W139" s="3">
        <v>2</v>
      </c>
      <c r="X139" s="13">
        <f t="shared" si="32"/>
        <v>43861</v>
      </c>
      <c r="Y139" s="9">
        <v>61916</v>
      </c>
    </row>
    <row r="140" spans="1:25" s="10" customFormat="1" ht="19.5" customHeight="1" x14ac:dyDescent="0.15">
      <c r="A140" s="7">
        <v>1135</v>
      </c>
      <c r="B140" s="12" t="s">
        <v>277</v>
      </c>
      <c r="C140" s="14" t="s">
        <v>602</v>
      </c>
      <c r="D140" s="16" t="s">
        <v>538</v>
      </c>
      <c r="E140" s="18" t="str">
        <f t="shared" si="25"/>
        <v>女</v>
      </c>
      <c r="F140" s="18" t="str">
        <f t="shared" si="26"/>
        <v>1990</v>
      </c>
      <c r="G140" s="18" t="str">
        <f t="shared" si="27"/>
        <v>07</v>
      </c>
      <c r="H140" s="18" t="str">
        <f t="shared" si="28"/>
        <v>21</v>
      </c>
      <c r="I140" s="19">
        <f t="shared" si="29"/>
        <v>33075</v>
      </c>
      <c r="J140" s="13">
        <v>33075</v>
      </c>
      <c r="K140" s="14">
        <f t="shared" ca="1" si="30"/>
        <v>31</v>
      </c>
      <c r="L140" s="14">
        <v>28</v>
      </c>
      <c r="M140" s="14"/>
      <c r="N140" s="2" t="s">
        <v>21</v>
      </c>
      <c r="O140" s="3" t="s">
        <v>13</v>
      </c>
      <c r="P140" s="3" t="str">
        <f t="shared" si="33"/>
        <v>鞋设计系统</v>
      </c>
      <c r="Q140" s="3" t="s">
        <v>278</v>
      </c>
      <c r="R140" s="3" t="s">
        <v>279</v>
      </c>
      <c r="S140" s="3" t="s">
        <v>39</v>
      </c>
      <c r="T140" s="8">
        <v>42365.562328623797</v>
      </c>
      <c r="U140" s="13">
        <f t="shared" si="31"/>
        <v>42456</v>
      </c>
      <c r="V140" s="14"/>
      <c r="W140" s="3">
        <v>2</v>
      </c>
      <c r="X140" s="13">
        <f t="shared" si="32"/>
        <v>43186</v>
      </c>
      <c r="Y140" s="9">
        <v>11908</v>
      </c>
    </row>
    <row r="141" spans="1:25" s="10" customFormat="1" ht="19.5" customHeight="1" x14ac:dyDescent="0.15">
      <c r="A141" s="7">
        <v>1143</v>
      </c>
      <c r="B141" s="12" t="s">
        <v>280</v>
      </c>
      <c r="C141" s="14" t="s">
        <v>602</v>
      </c>
      <c r="D141" s="16" t="s">
        <v>539</v>
      </c>
      <c r="E141" s="18" t="str">
        <f t="shared" si="25"/>
        <v>女</v>
      </c>
      <c r="F141" s="18" t="str">
        <f t="shared" si="26"/>
        <v>1989</v>
      </c>
      <c r="G141" s="18" t="str">
        <f t="shared" si="27"/>
        <v>06</v>
      </c>
      <c r="H141" s="18" t="str">
        <f t="shared" si="28"/>
        <v>26</v>
      </c>
      <c r="I141" s="19">
        <f t="shared" si="29"/>
        <v>32685</v>
      </c>
      <c r="J141" s="13">
        <v>32685</v>
      </c>
      <c r="K141" s="14">
        <f t="shared" ca="1" si="30"/>
        <v>32</v>
      </c>
      <c r="L141" s="14">
        <v>29</v>
      </c>
      <c r="M141" s="14"/>
      <c r="N141" s="2" t="s">
        <v>21</v>
      </c>
      <c r="O141" s="3" t="s">
        <v>13</v>
      </c>
      <c r="P141" s="3" t="str">
        <f t="shared" si="33"/>
        <v>鞋设计系统</v>
      </c>
      <c r="Q141" s="3" t="s">
        <v>278</v>
      </c>
      <c r="R141" s="3" t="s">
        <v>281</v>
      </c>
      <c r="S141" s="3" t="s">
        <v>17</v>
      </c>
      <c r="T141" s="8">
        <v>42201.398470137414</v>
      </c>
      <c r="U141" s="13">
        <f t="shared" si="31"/>
        <v>42293</v>
      </c>
      <c r="V141" s="14"/>
      <c r="W141" s="3">
        <v>2</v>
      </c>
      <c r="X141" s="13">
        <f t="shared" si="32"/>
        <v>43024</v>
      </c>
      <c r="Y141" s="9">
        <v>12924</v>
      </c>
    </row>
    <row r="142" spans="1:25" s="10" customFormat="1" ht="19.5" customHeight="1" x14ac:dyDescent="0.15">
      <c r="A142" s="7">
        <v>1227</v>
      </c>
      <c r="B142" s="12" t="s">
        <v>282</v>
      </c>
      <c r="C142" s="14" t="s">
        <v>602</v>
      </c>
      <c r="D142" s="16" t="s">
        <v>540</v>
      </c>
      <c r="E142" s="18" t="str">
        <f t="shared" si="25"/>
        <v>女</v>
      </c>
      <c r="F142" s="18" t="str">
        <f t="shared" si="26"/>
        <v>1975</v>
      </c>
      <c r="G142" s="18" t="str">
        <f t="shared" si="27"/>
        <v>11</v>
      </c>
      <c r="H142" s="18" t="str">
        <f t="shared" si="28"/>
        <v>01</v>
      </c>
      <c r="I142" s="19">
        <f t="shared" si="29"/>
        <v>27699</v>
      </c>
      <c r="J142" s="13">
        <v>27699</v>
      </c>
      <c r="K142" s="14">
        <f t="shared" ca="1" si="30"/>
        <v>46</v>
      </c>
      <c r="L142" s="14">
        <v>43</v>
      </c>
      <c r="M142" s="14"/>
      <c r="N142" s="2" t="s">
        <v>21</v>
      </c>
      <c r="O142" s="3" t="s">
        <v>13</v>
      </c>
      <c r="P142" s="3" t="str">
        <f t="shared" si="33"/>
        <v>鞋设计系统</v>
      </c>
      <c r="Q142" s="3" t="s">
        <v>278</v>
      </c>
      <c r="R142" s="3" t="s">
        <v>140</v>
      </c>
      <c r="S142" s="3" t="s">
        <v>17</v>
      </c>
      <c r="T142" s="8">
        <v>43199.719895153139</v>
      </c>
      <c r="U142" s="13">
        <f t="shared" si="31"/>
        <v>43290</v>
      </c>
      <c r="V142" s="14"/>
      <c r="W142" s="3">
        <v>2</v>
      </c>
      <c r="X142" s="13">
        <f t="shared" si="32"/>
        <v>44021</v>
      </c>
      <c r="Y142" s="9">
        <v>59523</v>
      </c>
    </row>
    <row r="143" spans="1:25" s="10" customFormat="1" ht="19.5" customHeight="1" x14ac:dyDescent="0.15">
      <c r="A143" s="7">
        <v>1259</v>
      </c>
      <c r="B143" s="12" t="s">
        <v>283</v>
      </c>
      <c r="C143" s="14" t="s">
        <v>601</v>
      </c>
      <c r="D143" s="16" t="s">
        <v>541</v>
      </c>
      <c r="E143" s="18" t="str">
        <f t="shared" si="25"/>
        <v>男</v>
      </c>
      <c r="F143" s="18" t="str">
        <f t="shared" si="26"/>
        <v>1976</v>
      </c>
      <c r="G143" s="18" t="str">
        <f t="shared" si="27"/>
        <v>07</v>
      </c>
      <c r="H143" s="18" t="str">
        <f t="shared" si="28"/>
        <v>27</v>
      </c>
      <c r="I143" s="19">
        <f t="shared" si="29"/>
        <v>27968</v>
      </c>
      <c r="J143" s="13">
        <v>27968</v>
      </c>
      <c r="K143" s="14">
        <f t="shared" ca="1" si="30"/>
        <v>45</v>
      </c>
      <c r="L143" s="14">
        <v>42</v>
      </c>
      <c r="M143" s="14"/>
      <c r="N143" s="2" t="s">
        <v>21</v>
      </c>
      <c r="O143" s="3" t="s">
        <v>13</v>
      </c>
      <c r="P143" s="3" t="s">
        <v>284</v>
      </c>
      <c r="Q143" s="3" t="s">
        <v>285</v>
      </c>
      <c r="R143" s="3" t="s">
        <v>286</v>
      </c>
      <c r="S143" s="3" t="s">
        <v>23</v>
      </c>
      <c r="T143" s="8">
        <v>42457.688560678689</v>
      </c>
      <c r="U143" s="13">
        <f t="shared" si="31"/>
        <v>42549</v>
      </c>
      <c r="V143" s="14"/>
      <c r="W143" s="3">
        <v>2</v>
      </c>
      <c r="X143" s="13">
        <f t="shared" si="32"/>
        <v>43279</v>
      </c>
      <c r="Y143" s="9">
        <v>75343</v>
      </c>
    </row>
    <row r="144" spans="1:25" s="10" customFormat="1" ht="19.5" customHeight="1" x14ac:dyDescent="0.15">
      <c r="A144" s="7">
        <v>1263</v>
      </c>
      <c r="B144" s="12" t="s">
        <v>287</v>
      </c>
      <c r="C144" s="14" t="s">
        <v>601</v>
      </c>
      <c r="D144" s="16" t="s">
        <v>542</v>
      </c>
      <c r="E144" s="18" t="str">
        <f t="shared" si="25"/>
        <v>男</v>
      </c>
      <c r="F144" s="18" t="str">
        <f t="shared" si="26"/>
        <v>1990</v>
      </c>
      <c r="G144" s="18" t="str">
        <f t="shared" si="27"/>
        <v>03</v>
      </c>
      <c r="H144" s="18" t="str">
        <f t="shared" si="28"/>
        <v>10</v>
      </c>
      <c r="I144" s="19">
        <f t="shared" si="29"/>
        <v>32942</v>
      </c>
      <c r="J144" s="13">
        <v>32942</v>
      </c>
      <c r="K144" s="14">
        <f t="shared" ca="1" si="30"/>
        <v>31</v>
      </c>
      <c r="L144" s="14">
        <v>28</v>
      </c>
      <c r="M144" s="14"/>
      <c r="N144" s="2" t="s">
        <v>21</v>
      </c>
      <c r="O144" s="3" t="s">
        <v>13</v>
      </c>
      <c r="P144" s="3" t="str">
        <f t="shared" ref="P144:P145" si="34">P143</f>
        <v>零售市场系统</v>
      </c>
      <c r="Q144" s="3" t="s">
        <v>288</v>
      </c>
      <c r="R144" s="3" t="s">
        <v>289</v>
      </c>
      <c r="S144" s="3" t="s">
        <v>17</v>
      </c>
      <c r="T144" s="8">
        <v>42430.959546664541</v>
      </c>
      <c r="U144" s="13">
        <f t="shared" si="31"/>
        <v>42522</v>
      </c>
      <c r="V144" s="14"/>
      <c r="W144" s="3">
        <v>2</v>
      </c>
      <c r="X144" s="13">
        <f t="shared" si="32"/>
        <v>43252</v>
      </c>
      <c r="Y144" s="9">
        <v>92066</v>
      </c>
    </row>
    <row r="145" spans="1:25" s="10" customFormat="1" ht="19.5" customHeight="1" x14ac:dyDescent="0.15">
      <c r="A145" s="7">
        <v>1264</v>
      </c>
      <c r="B145" s="12" t="s">
        <v>290</v>
      </c>
      <c r="C145" s="14" t="s">
        <v>601</v>
      </c>
      <c r="D145" s="16" t="s">
        <v>543</v>
      </c>
      <c r="E145" s="18" t="str">
        <f t="shared" si="25"/>
        <v>男</v>
      </c>
      <c r="F145" s="18" t="str">
        <f t="shared" si="26"/>
        <v>1983</v>
      </c>
      <c r="G145" s="18" t="str">
        <f t="shared" si="27"/>
        <v>05</v>
      </c>
      <c r="H145" s="18" t="str">
        <f t="shared" si="28"/>
        <v>10</v>
      </c>
      <c r="I145" s="19">
        <f t="shared" si="29"/>
        <v>30446</v>
      </c>
      <c r="J145" s="13">
        <v>30446</v>
      </c>
      <c r="K145" s="14">
        <f t="shared" ca="1" si="30"/>
        <v>38</v>
      </c>
      <c r="L145" s="14">
        <v>35</v>
      </c>
      <c r="M145" s="14"/>
      <c r="N145" s="2" t="s">
        <v>21</v>
      </c>
      <c r="O145" s="3" t="s">
        <v>13</v>
      </c>
      <c r="P145" s="3" t="str">
        <f t="shared" si="34"/>
        <v>零售市场系统</v>
      </c>
      <c r="Q145" s="3" t="s">
        <v>288</v>
      </c>
      <c r="R145" s="3" t="s">
        <v>291</v>
      </c>
      <c r="S145" s="3" t="s">
        <v>17</v>
      </c>
      <c r="T145" s="8">
        <v>42145.788185974183</v>
      </c>
      <c r="U145" s="13">
        <f t="shared" si="31"/>
        <v>42237</v>
      </c>
      <c r="V145" s="14"/>
      <c r="W145" s="3">
        <v>2</v>
      </c>
      <c r="X145" s="13">
        <f t="shared" si="32"/>
        <v>42968</v>
      </c>
      <c r="Y145" s="9">
        <v>55543</v>
      </c>
    </row>
    <row r="146" spans="1:25" s="10" customFormat="1" ht="19.5" customHeight="1" x14ac:dyDescent="0.15">
      <c r="A146" s="7">
        <v>1232</v>
      </c>
      <c r="B146" s="12" t="s">
        <v>292</v>
      </c>
      <c r="C146" s="14" t="s">
        <v>601</v>
      </c>
      <c r="D146" s="16" t="s">
        <v>544</v>
      </c>
      <c r="E146" s="18" t="str">
        <f t="shared" si="25"/>
        <v>男</v>
      </c>
      <c r="F146" s="18" t="str">
        <f t="shared" si="26"/>
        <v>1982</v>
      </c>
      <c r="G146" s="18" t="str">
        <f t="shared" si="27"/>
        <v>05</v>
      </c>
      <c r="H146" s="18" t="str">
        <f t="shared" si="28"/>
        <v>13</v>
      </c>
      <c r="I146" s="19">
        <f t="shared" si="29"/>
        <v>30084</v>
      </c>
      <c r="J146" s="13">
        <v>30084</v>
      </c>
      <c r="K146" s="14">
        <f t="shared" ca="1" si="30"/>
        <v>39</v>
      </c>
      <c r="L146" s="14">
        <v>36</v>
      </c>
      <c r="M146" s="14"/>
      <c r="N146" s="2" t="s">
        <v>21</v>
      </c>
      <c r="O146" s="3" t="s">
        <v>13</v>
      </c>
      <c r="P146" s="3" t="s">
        <v>293</v>
      </c>
      <c r="Q146" s="3" t="s">
        <v>294</v>
      </c>
      <c r="R146" s="3" t="s">
        <v>295</v>
      </c>
      <c r="S146" s="3" t="s">
        <v>17</v>
      </c>
      <c r="T146" s="8">
        <v>42323.042707119079</v>
      </c>
      <c r="U146" s="13">
        <f t="shared" si="31"/>
        <v>42415</v>
      </c>
      <c r="V146" s="14"/>
      <c r="W146" s="3">
        <v>2</v>
      </c>
      <c r="X146" s="13">
        <f t="shared" si="32"/>
        <v>43146</v>
      </c>
      <c r="Y146" s="9">
        <v>75021</v>
      </c>
    </row>
    <row r="147" spans="1:25" s="10" customFormat="1" ht="19.5" customHeight="1" x14ac:dyDescent="0.15">
      <c r="A147" s="7">
        <v>1132</v>
      </c>
      <c r="B147" s="12" t="s">
        <v>296</v>
      </c>
      <c r="C147" s="14" t="s">
        <v>602</v>
      </c>
      <c r="D147" s="16" t="s">
        <v>545</v>
      </c>
      <c r="E147" s="18" t="str">
        <f t="shared" si="25"/>
        <v>女</v>
      </c>
      <c r="F147" s="18" t="str">
        <f t="shared" si="26"/>
        <v>1990</v>
      </c>
      <c r="G147" s="18" t="str">
        <f t="shared" si="27"/>
        <v>03</v>
      </c>
      <c r="H147" s="18" t="str">
        <f t="shared" si="28"/>
        <v>20</v>
      </c>
      <c r="I147" s="19">
        <f t="shared" si="29"/>
        <v>32952</v>
      </c>
      <c r="J147" s="13">
        <v>32952</v>
      </c>
      <c r="K147" s="14">
        <f t="shared" ca="1" si="30"/>
        <v>31</v>
      </c>
      <c r="L147" s="14">
        <v>28</v>
      </c>
      <c r="M147" s="14"/>
      <c r="N147" s="2" t="s">
        <v>21</v>
      </c>
      <c r="O147" s="3" t="s">
        <v>13</v>
      </c>
      <c r="P147" s="3" t="str">
        <f t="shared" ref="P147:P174" si="35">P146</f>
        <v>销售系统</v>
      </c>
      <c r="Q147" s="3" t="s">
        <v>297</v>
      </c>
      <c r="R147" s="3" t="s">
        <v>298</v>
      </c>
      <c r="S147" s="3" t="s">
        <v>17</v>
      </c>
      <c r="T147" s="8">
        <v>42895.223374601403</v>
      </c>
      <c r="U147" s="13">
        <f t="shared" si="31"/>
        <v>42987</v>
      </c>
      <c r="V147" s="14"/>
      <c r="W147" s="3">
        <v>2</v>
      </c>
      <c r="X147" s="13">
        <f t="shared" si="32"/>
        <v>43717</v>
      </c>
      <c r="Y147" s="9">
        <v>72434</v>
      </c>
    </row>
    <row r="148" spans="1:25" s="10" customFormat="1" ht="19.5" customHeight="1" x14ac:dyDescent="0.15">
      <c r="A148" s="7">
        <v>1218</v>
      </c>
      <c r="B148" s="12" t="s">
        <v>299</v>
      </c>
      <c r="C148" s="14" t="s">
        <v>602</v>
      </c>
      <c r="D148" s="16" t="s">
        <v>546</v>
      </c>
      <c r="E148" s="18" t="str">
        <f t="shared" si="25"/>
        <v>女</v>
      </c>
      <c r="F148" s="18" t="str">
        <f t="shared" si="26"/>
        <v>1976</v>
      </c>
      <c r="G148" s="18" t="str">
        <f t="shared" si="27"/>
        <v>04</v>
      </c>
      <c r="H148" s="18" t="str">
        <f t="shared" si="28"/>
        <v>12</v>
      </c>
      <c r="I148" s="19">
        <f t="shared" si="29"/>
        <v>27862</v>
      </c>
      <c r="J148" s="13">
        <v>27862</v>
      </c>
      <c r="K148" s="14">
        <f t="shared" ca="1" si="30"/>
        <v>45</v>
      </c>
      <c r="L148" s="14">
        <v>42</v>
      </c>
      <c r="M148" s="14"/>
      <c r="N148" s="2" t="s">
        <v>21</v>
      </c>
      <c r="O148" s="3" t="s">
        <v>111</v>
      </c>
      <c r="P148" s="3" t="str">
        <f t="shared" si="35"/>
        <v>销售系统</v>
      </c>
      <c r="Q148" s="3" t="s">
        <v>297</v>
      </c>
      <c r="R148" s="3" t="s">
        <v>300</v>
      </c>
      <c r="S148" s="3" t="s">
        <v>23</v>
      </c>
      <c r="T148" s="8">
        <v>43067.820196012399</v>
      </c>
      <c r="U148" s="13">
        <f t="shared" si="31"/>
        <v>43159</v>
      </c>
      <c r="V148" s="14"/>
      <c r="W148" s="3">
        <v>2</v>
      </c>
      <c r="X148" s="13">
        <f t="shared" si="32"/>
        <v>43889</v>
      </c>
      <c r="Y148" s="9">
        <v>68056</v>
      </c>
    </row>
    <row r="149" spans="1:25" s="10" customFormat="1" ht="19.5" customHeight="1" x14ac:dyDescent="0.15">
      <c r="A149" s="7">
        <v>1222</v>
      </c>
      <c r="B149" s="12" t="s">
        <v>301</v>
      </c>
      <c r="C149" s="14" t="s">
        <v>601</v>
      </c>
      <c r="D149" s="16" t="s">
        <v>547</v>
      </c>
      <c r="E149" s="18" t="str">
        <f t="shared" si="25"/>
        <v>男</v>
      </c>
      <c r="F149" s="18" t="str">
        <f t="shared" si="26"/>
        <v>1986</v>
      </c>
      <c r="G149" s="18" t="str">
        <f t="shared" si="27"/>
        <v>07</v>
      </c>
      <c r="H149" s="18" t="str">
        <f t="shared" si="28"/>
        <v>10</v>
      </c>
      <c r="I149" s="19">
        <f t="shared" si="29"/>
        <v>31603</v>
      </c>
      <c r="J149" s="13">
        <v>31603</v>
      </c>
      <c r="K149" s="14">
        <f t="shared" ca="1" si="30"/>
        <v>35</v>
      </c>
      <c r="L149" s="14">
        <v>32</v>
      </c>
      <c r="M149" s="14"/>
      <c r="N149" s="2" t="s">
        <v>21</v>
      </c>
      <c r="O149" s="3" t="s">
        <v>111</v>
      </c>
      <c r="P149" s="3" t="str">
        <f t="shared" si="35"/>
        <v>销售系统</v>
      </c>
      <c r="Q149" s="3" t="s">
        <v>297</v>
      </c>
      <c r="R149" s="3" t="s">
        <v>298</v>
      </c>
      <c r="S149" s="3" t="s">
        <v>17</v>
      </c>
      <c r="T149" s="8">
        <v>42856.348886140331</v>
      </c>
      <c r="U149" s="13">
        <f t="shared" si="31"/>
        <v>42948</v>
      </c>
      <c r="V149" s="14"/>
      <c r="W149" s="3">
        <v>2</v>
      </c>
      <c r="X149" s="13">
        <f t="shared" si="32"/>
        <v>43678</v>
      </c>
      <c r="Y149" s="9">
        <v>47337</v>
      </c>
    </row>
    <row r="150" spans="1:25" s="10" customFormat="1" ht="19.5" customHeight="1" x14ac:dyDescent="0.15">
      <c r="A150" s="7">
        <v>1130</v>
      </c>
      <c r="B150" s="12" t="s">
        <v>302</v>
      </c>
      <c r="C150" s="14" t="s">
        <v>601</v>
      </c>
      <c r="D150" s="16" t="s">
        <v>548</v>
      </c>
      <c r="E150" s="18" t="str">
        <f t="shared" si="25"/>
        <v>男</v>
      </c>
      <c r="F150" s="18" t="str">
        <f t="shared" si="26"/>
        <v>1970</v>
      </c>
      <c r="G150" s="18" t="str">
        <f t="shared" si="27"/>
        <v>06</v>
      </c>
      <c r="H150" s="18" t="str">
        <f t="shared" si="28"/>
        <v>21</v>
      </c>
      <c r="I150" s="19">
        <f t="shared" si="29"/>
        <v>25740</v>
      </c>
      <c r="J150" s="13">
        <v>25740</v>
      </c>
      <c r="K150" s="14">
        <f t="shared" ca="1" si="30"/>
        <v>51</v>
      </c>
      <c r="L150" s="14">
        <v>48</v>
      </c>
      <c r="M150" s="14"/>
      <c r="N150" s="2" t="s">
        <v>21</v>
      </c>
      <c r="O150" s="3" t="s">
        <v>13</v>
      </c>
      <c r="P150" s="3" t="str">
        <f t="shared" si="35"/>
        <v>销售系统</v>
      </c>
      <c r="Q150" s="3" t="s">
        <v>297</v>
      </c>
      <c r="R150" s="3" t="s">
        <v>303</v>
      </c>
      <c r="S150" s="3" t="s">
        <v>17</v>
      </c>
      <c r="T150" s="8">
        <v>43370.657292952979</v>
      </c>
      <c r="U150" s="13">
        <f t="shared" si="31"/>
        <v>43461</v>
      </c>
      <c r="V150" s="14"/>
      <c r="W150" s="3">
        <v>2</v>
      </c>
      <c r="X150" s="13">
        <f t="shared" si="32"/>
        <v>44192</v>
      </c>
      <c r="Y150" s="9">
        <v>14541</v>
      </c>
    </row>
    <row r="151" spans="1:25" s="10" customFormat="1" ht="19.5" customHeight="1" x14ac:dyDescent="0.15">
      <c r="A151" s="7">
        <v>1133</v>
      </c>
      <c r="B151" s="12" t="s">
        <v>304</v>
      </c>
      <c r="C151" s="14" t="s">
        <v>601</v>
      </c>
      <c r="D151" s="16" t="s">
        <v>549</v>
      </c>
      <c r="E151" s="18" t="str">
        <f t="shared" si="25"/>
        <v>男</v>
      </c>
      <c r="F151" s="18" t="str">
        <f t="shared" si="26"/>
        <v>1975</v>
      </c>
      <c r="G151" s="18" t="str">
        <f t="shared" si="27"/>
        <v>02</v>
      </c>
      <c r="H151" s="18" t="str">
        <f t="shared" si="28"/>
        <v>10</v>
      </c>
      <c r="I151" s="19">
        <f t="shared" si="29"/>
        <v>27435</v>
      </c>
      <c r="J151" s="13">
        <v>27435</v>
      </c>
      <c r="K151" s="14">
        <f t="shared" ca="1" si="30"/>
        <v>46</v>
      </c>
      <c r="L151" s="14">
        <v>43</v>
      </c>
      <c r="M151" s="14"/>
      <c r="N151" s="2" t="s">
        <v>21</v>
      </c>
      <c r="O151" s="3" t="s">
        <v>13</v>
      </c>
      <c r="P151" s="3" t="str">
        <f t="shared" si="35"/>
        <v>销售系统</v>
      </c>
      <c r="Q151" s="3" t="s">
        <v>297</v>
      </c>
      <c r="R151" s="3" t="s">
        <v>305</v>
      </c>
      <c r="S151" s="3" t="s">
        <v>17</v>
      </c>
      <c r="T151" s="8">
        <v>42779.661534929328</v>
      </c>
      <c r="U151" s="13">
        <f t="shared" si="31"/>
        <v>42868</v>
      </c>
      <c r="V151" s="14"/>
      <c r="W151" s="3">
        <v>2</v>
      </c>
      <c r="X151" s="13">
        <f t="shared" si="32"/>
        <v>43598</v>
      </c>
      <c r="Y151" s="9">
        <v>30671</v>
      </c>
    </row>
    <row r="152" spans="1:25" s="10" customFormat="1" ht="19.5" customHeight="1" x14ac:dyDescent="0.15">
      <c r="A152" s="7">
        <v>1215</v>
      </c>
      <c r="B152" s="12" t="s">
        <v>306</v>
      </c>
      <c r="C152" s="14" t="s">
        <v>601</v>
      </c>
      <c r="D152" s="16" t="s">
        <v>550</v>
      </c>
      <c r="E152" s="18" t="str">
        <f t="shared" si="25"/>
        <v>男</v>
      </c>
      <c r="F152" s="18" t="str">
        <f t="shared" si="26"/>
        <v>1980</v>
      </c>
      <c r="G152" s="18" t="str">
        <f t="shared" si="27"/>
        <v>02</v>
      </c>
      <c r="H152" s="18" t="str">
        <f t="shared" si="28"/>
        <v>17</v>
      </c>
      <c r="I152" s="19">
        <f t="shared" si="29"/>
        <v>29268</v>
      </c>
      <c r="J152" s="13">
        <v>29268</v>
      </c>
      <c r="K152" s="14">
        <f t="shared" ca="1" si="30"/>
        <v>41</v>
      </c>
      <c r="L152" s="14">
        <v>38</v>
      </c>
      <c r="M152" s="14"/>
      <c r="N152" s="2" t="s">
        <v>21</v>
      </c>
      <c r="O152" s="3" t="s">
        <v>13</v>
      </c>
      <c r="P152" s="3" t="str">
        <f t="shared" si="35"/>
        <v>销售系统</v>
      </c>
      <c r="Q152" s="3" t="s">
        <v>297</v>
      </c>
      <c r="R152" s="3" t="s">
        <v>307</v>
      </c>
      <c r="S152" s="3" t="s">
        <v>39</v>
      </c>
      <c r="T152" s="8">
        <v>42243.725838636681</v>
      </c>
      <c r="U152" s="13">
        <f t="shared" si="31"/>
        <v>42335</v>
      </c>
      <c r="V152" s="14"/>
      <c r="W152" s="3">
        <v>2</v>
      </c>
      <c r="X152" s="13">
        <f t="shared" si="32"/>
        <v>43066</v>
      </c>
      <c r="Y152" s="9">
        <v>96404</v>
      </c>
    </row>
    <row r="153" spans="1:25" s="10" customFormat="1" ht="19.5" customHeight="1" x14ac:dyDescent="0.15">
      <c r="A153" s="7">
        <v>1216</v>
      </c>
      <c r="B153" s="12" t="s">
        <v>308</v>
      </c>
      <c r="C153" s="14" t="s">
        <v>602</v>
      </c>
      <c r="D153" s="16" t="s">
        <v>551</v>
      </c>
      <c r="E153" s="18" t="str">
        <f t="shared" si="25"/>
        <v>女</v>
      </c>
      <c r="F153" s="18" t="str">
        <f t="shared" si="26"/>
        <v>1971</v>
      </c>
      <c r="G153" s="18" t="str">
        <f t="shared" si="27"/>
        <v>07</v>
      </c>
      <c r="H153" s="18" t="str">
        <f t="shared" si="28"/>
        <v>18</v>
      </c>
      <c r="I153" s="19">
        <f t="shared" si="29"/>
        <v>26132</v>
      </c>
      <c r="J153" s="13">
        <v>26132</v>
      </c>
      <c r="K153" s="14">
        <f t="shared" ca="1" si="30"/>
        <v>50</v>
      </c>
      <c r="L153" s="14">
        <v>47</v>
      </c>
      <c r="M153" s="14"/>
      <c r="N153" s="2" t="s">
        <v>21</v>
      </c>
      <c r="O153" s="3" t="s">
        <v>13</v>
      </c>
      <c r="P153" s="3" t="str">
        <f t="shared" si="35"/>
        <v>销售系统</v>
      </c>
      <c r="Q153" s="3" t="s">
        <v>297</v>
      </c>
      <c r="R153" s="3" t="s">
        <v>309</v>
      </c>
      <c r="S153" s="3" t="s">
        <v>23</v>
      </c>
      <c r="T153" s="8">
        <v>43321.646725331404</v>
      </c>
      <c r="U153" s="13">
        <f t="shared" si="31"/>
        <v>43413</v>
      </c>
      <c r="V153" s="14"/>
      <c r="W153" s="3">
        <v>2</v>
      </c>
      <c r="X153" s="13">
        <f t="shared" si="32"/>
        <v>44144</v>
      </c>
      <c r="Y153" s="9">
        <v>52171</v>
      </c>
    </row>
    <row r="154" spans="1:25" s="10" customFormat="1" ht="19.5" customHeight="1" x14ac:dyDescent="0.15">
      <c r="A154" s="7">
        <v>1219</v>
      </c>
      <c r="B154" s="12" t="s">
        <v>310</v>
      </c>
      <c r="C154" s="14" t="s">
        <v>602</v>
      </c>
      <c r="D154" s="16" t="s">
        <v>552</v>
      </c>
      <c r="E154" s="18" t="str">
        <f t="shared" si="25"/>
        <v>女</v>
      </c>
      <c r="F154" s="18" t="str">
        <f t="shared" si="26"/>
        <v>1974</v>
      </c>
      <c r="G154" s="18" t="str">
        <f t="shared" si="27"/>
        <v>08</v>
      </c>
      <c r="H154" s="18" t="str">
        <f t="shared" si="28"/>
        <v>28</v>
      </c>
      <c r="I154" s="19">
        <f t="shared" si="29"/>
        <v>27269</v>
      </c>
      <c r="J154" s="13">
        <v>27269</v>
      </c>
      <c r="K154" s="14">
        <f t="shared" ca="1" si="30"/>
        <v>47</v>
      </c>
      <c r="L154" s="14">
        <v>44</v>
      </c>
      <c r="M154" s="14"/>
      <c r="N154" s="2" t="s">
        <v>21</v>
      </c>
      <c r="O154" s="3" t="s">
        <v>13</v>
      </c>
      <c r="P154" s="3" t="str">
        <f t="shared" si="35"/>
        <v>销售系统</v>
      </c>
      <c r="Q154" s="3" t="s">
        <v>297</v>
      </c>
      <c r="R154" s="3" t="s">
        <v>311</v>
      </c>
      <c r="S154" s="3" t="s">
        <v>17</v>
      </c>
      <c r="T154" s="8">
        <v>42702.619548776405</v>
      </c>
      <c r="U154" s="13">
        <f t="shared" si="31"/>
        <v>42794</v>
      </c>
      <c r="V154" s="14"/>
      <c r="W154" s="3">
        <v>2</v>
      </c>
      <c r="X154" s="13">
        <f t="shared" si="32"/>
        <v>43524</v>
      </c>
      <c r="Y154" s="9">
        <v>51652</v>
      </c>
    </row>
    <row r="155" spans="1:25" s="10" customFormat="1" ht="19.5" customHeight="1" x14ac:dyDescent="0.15">
      <c r="A155" s="7">
        <v>1220</v>
      </c>
      <c r="B155" s="12" t="s">
        <v>312</v>
      </c>
      <c r="C155" s="14" t="s">
        <v>602</v>
      </c>
      <c r="D155" s="16" t="s">
        <v>553</v>
      </c>
      <c r="E155" s="18" t="str">
        <f t="shared" si="25"/>
        <v>女</v>
      </c>
      <c r="F155" s="18" t="str">
        <f t="shared" si="26"/>
        <v>1970</v>
      </c>
      <c r="G155" s="18" t="str">
        <f t="shared" si="27"/>
        <v>06</v>
      </c>
      <c r="H155" s="18" t="str">
        <f t="shared" si="28"/>
        <v>15</v>
      </c>
      <c r="I155" s="19">
        <f t="shared" si="29"/>
        <v>25734</v>
      </c>
      <c r="J155" s="13">
        <v>25734</v>
      </c>
      <c r="K155" s="14">
        <f t="shared" ca="1" si="30"/>
        <v>51</v>
      </c>
      <c r="L155" s="14">
        <v>48</v>
      </c>
      <c r="M155" s="14"/>
      <c r="N155" s="2" t="s">
        <v>21</v>
      </c>
      <c r="O155" s="3" t="s">
        <v>13</v>
      </c>
      <c r="P155" s="3" t="str">
        <f t="shared" si="35"/>
        <v>销售系统</v>
      </c>
      <c r="Q155" s="3" t="s">
        <v>297</v>
      </c>
      <c r="R155" s="3" t="s">
        <v>313</v>
      </c>
      <c r="S155" s="3" t="s">
        <v>17</v>
      </c>
      <c r="T155" s="8">
        <v>42972.451917282604</v>
      </c>
      <c r="U155" s="13">
        <f t="shared" si="31"/>
        <v>43064</v>
      </c>
      <c r="V155" s="14"/>
      <c r="W155" s="3">
        <v>2</v>
      </c>
      <c r="X155" s="13">
        <f t="shared" si="32"/>
        <v>43794</v>
      </c>
      <c r="Y155" s="9">
        <v>55469</v>
      </c>
    </row>
    <row r="156" spans="1:25" s="10" customFormat="1" ht="19.5" customHeight="1" x14ac:dyDescent="0.15">
      <c r="A156" s="7">
        <v>1223</v>
      </c>
      <c r="B156" s="12" t="s">
        <v>314</v>
      </c>
      <c r="C156" s="14" t="s">
        <v>601</v>
      </c>
      <c r="D156" s="16" t="s">
        <v>554</v>
      </c>
      <c r="E156" s="18" t="str">
        <f t="shared" si="25"/>
        <v>男</v>
      </c>
      <c r="F156" s="18" t="str">
        <f t="shared" si="26"/>
        <v>1981</v>
      </c>
      <c r="G156" s="18" t="str">
        <f t="shared" si="27"/>
        <v>06</v>
      </c>
      <c r="H156" s="18" t="str">
        <f t="shared" si="28"/>
        <v>12</v>
      </c>
      <c r="I156" s="19">
        <f t="shared" si="29"/>
        <v>29749</v>
      </c>
      <c r="J156" s="13">
        <v>29749</v>
      </c>
      <c r="K156" s="14">
        <f t="shared" ca="1" si="30"/>
        <v>40</v>
      </c>
      <c r="L156" s="14">
        <v>37</v>
      </c>
      <c r="M156" s="14"/>
      <c r="N156" s="2" t="s">
        <v>21</v>
      </c>
      <c r="O156" s="3" t="s">
        <v>13</v>
      </c>
      <c r="P156" s="3" t="str">
        <f t="shared" si="35"/>
        <v>销售系统</v>
      </c>
      <c r="Q156" s="3" t="s">
        <v>297</v>
      </c>
      <c r="R156" s="3" t="s">
        <v>305</v>
      </c>
      <c r="S156" s="3" t="s">
        <v>17</v>
      </c>
      <c r="T156" s="8">
        <v>43343.984362812793</v>
      </c>
      <c r="U156" s="13">
        <f t="shared" si="31"/>
        <v>43434</v>
      </c>
      <c r="V156" s="14"/>
      <c r="W156" s="3">
        <v>2</v>
      </c>
      <c r="X156" s="13">
        <f t="shared" si="32"/>
        <v>44165</v>
      </c>
      <c r="Y156" s="9">
        <v>55392</v>
      </c>
    </row>
    <row r="157" spans="1:25" s="10" customFormat="1" ht="19.5" customHeight="1" x14ac:dyDescent="0.15">
      <c r="A157" s="7">
        <v>1224</v>
      </c>
      <c r="B157" s="12" t="s">
        <v>315</v>
      </c>
      <c r="C157" s="14" t="s">
        <v>601</v>
      </c>
      <c r="D157" s="16" t="s">
        <v>555</v>
      </c>
      <c r="E157" s="18" t="str">
        <f t="shared" si="25"/>
        <v>男</v>
      </c>
      <c r="F157" s="18" t="str">
        <f t="shared" si="26"/>
        <v>1970</v>
      </c>
      <c r="G157" s="18" t="str">
        <f t="shared" si="27"/>
        <v>04</v>
      </c>
      <c r="H157" s="18" t="str">
        <f t="shared" si="28"/>
        <v>20</v>
      </c>
      <c r="I157" s="19">
        <f t="shared" si="29"/>
        <v>25678</v>
      </c>
      <c r="J157" s="13">
        <v>25678</v>
      </c>
      <c r="K157" s="14">
        <f t="shared" ca="1" si="30"/>
        <v>51</v>
      </c>
      <c r="L157" s="14">
        <v>48</v>
      </c>
      <c r="M157" s="14"/>
      <c r="N157" s="2" t="s">
        <v>21</v>
      </c>
      <c r="O157" s="3" t="s">
        <v>13</v>
      </c>
      <c r="P157" s="3" t="str">
        <f t="shared" si="35"/>
        <v>销售系统</v>
      </c>
      <c r="Q157" s="3" t="s">
        <v>297</v>
      </c>
      <c r="R157" s="3" t="s">
        <v>140</v>
      </c>
      <c r="S157" s="3" t="s">
        <v>17</v>
      </c>
      <c r="T157" s="8">
        <v>42962.734934425542</v>
      </c>
      <c r="U157" s="13">
        <f t="shared" si="31"/>
        <v>43054</v>
      </c>
      <c r="V157" s="14"/>
      <c r="W157" s="3">
        <v>2</v>
      </c>
      <c r="X157" s="13">
        <f t="shared" si="32"/>
        <v>43784</v>
      </c>
      <c r="Y157" s="9">
        <v>3624</v>
      </c>
    </row>
    <row r="158" spans="1:25" s="10" customFormat="1" ht="19.5" customHeight="1" x14ac:dyDescent="0.15">
      <c r="A158" s="7">
        <v>1225</v>
      </c>
      <c r="B158" s="12" t="s">
        <v>316</v>
      </c>
      <c r="C158" s="14" t="s">
        <v>601</v>
      </c>
      <c r="D158" s="16" t="s">
        <v>556</v>
      </c>
      <c r="E158" s="18" t="str">
        <f t="shared" si="25"/>
        <v>男</v>
      </c>
      <c r="F158" s="18" t="str">
        <f t="shared" si="26"/>
        <v>1974</v>
      </c>
      <c r="G158" s="18" t="str">
        <f t="shared" si="27"/>
        <v>07</v>
      </c>
      <c r="H158" s="18" t="str">
        <f t="shared" si="28"/>
        <v>24</v>
      </c>
      <c r="I158" s="19">
        <f t="shared" si="29"/>
        <v>27234</v>
      </c>
      <c r="J158" s="13">
        <v>27234</v>
      </c>
      <c r="K158" s="14">
        <f t="shared" ca="1" si="30"/>
        <v>47</v>
      </c>
      <c r="L158" s="14">
        <v>44</v>
      </c>
      <c r="M158" s="14"/>
      <c r="N158" s="2" t="s">
        <v>21</v>
      </c>
      <c r="O158" s="3" t="s">
        <v>13</v>
      </c>
      <c r="P158" s="3" t="str">
        <f t="shared" si="35"/>
        <v>销售系统</v>
      </c>
      <c r="Q158" s="3" t="s">
        <v>297</v>
      </c>
      <c r="R158" s="3" t="s">
        <v>311</v>
      </c>
      <c r="S158" s="3" t="s">
        <v>17</v>
      </c>
      <c r="T158" s="8">
        <v>42672.625902969863</v>
      </c>
      <c r="U158" s="13">
        <f t="shared" si="31"/>
        <v>42764</v>
      </c>
      <c r="V158" s="14"/>
      <c r="W158" s="3">
        <v>2</v>
      </c>
      <c r="X158" s="13">
        <f t="shared" si="32"/>
        <v>43494</v>
      </c>
      <c r="Y158" s="9">
        <v>2975</v>
      </c>
    </row>
    <row r="159" spans="1:25" s="10" customFormat="1" ht="19.5" customHeight="1" x14ac:dyDescent="0.15">
      <c r="A159" s="7">
        <v>1226</v>
      </c>
      <c r="B159" s="12" t="s">
        <v>317</v>
      </c>
      <c r="C159" s="14" t="s">
        <v>602</v>
      </c>
      <c r="D159" s="16" t="s">
        <v>557</v>
      </c>
      <c r="E159" s="18" t="str">
        <f t="shared" si="25"/>
        <v>女</v>
      </c>
      <c r="F159" s="18" t="str">
        <f t="shared" si="26"/>
        <v>1975</v>
      </c>
      <c r="G159" s="18" t="str">
        <f t="shared" si="27"/>
        <v>07</v>
      </c>
      <c r="H159" s="18" t="str">
        <f t="shared" si="28"/>
        <v>20</v>
      </c>
      <c r="I159" s="19">
        <f t="shared" si="29"/>
        <v>27595</v>
      </c>
      <c r="J159" s="13">
        <v>27595</v>
      </c>
      <c r="K159" s="14">
        <f t="shared" ca="1" si="30"/>
        <v>46</v>
      </c>
      <c r="L159" s="14">
        <v>43</v>
      </c>
      <c r="M159" s="14"/>
      <c r="N159" s="2" t="s">
        <v>21</v>
      </c>
      <c r="O159" s="3" t="s">
        <v>13</v>
      </c>
      <c r="P159" s="3" t="str">
        <f t="shared" si="35"/>
        <v>销售系统</v>
      </c>
      <c r="Q159" s="3" t="s">
        <v>297</v>
      </c>
      <c r="R159" s="3" t="s">
        <v>311</v>
      </c>
      <c r="S159" s="3" t="s">
        <v>17</v>
      </c>
      <c r="T159" s="8">
        <v>42891.333757108361</v>
      </c>
      <c r="U159" s="13">
        <f t="shared" si="31"/>
        <v>42983</v>
      </c>
      <c r="V159" s="14"/>
      <c r="W159" s="3">
        <v>2</v>
      </c>
      <c r="X159" s="13">
        <f t="shared" si="32"/>
        <v>43713</v>
      </c>
      <c r="Y159" s="9">
        <v>55904</v>
      </c>
    </row>
    <row r="160" spans="1:25" s="10" customFormat="1" ht="19.5" customHeight="1" x14ac:dyDescent="0.15">
      <c r="A160" s="7">
        <v>1240</v>
      </c>
      <c r="B160" s="12" t="s">
        <v>318</v>
      </c>
      <c r="C160" s="14" t="s">
        <v>602</v>
      </c>
      <c r="D160" s="16" t="s">
        <v>558</v>
      </c>
      <c r="E160" s="18" t="str">
        <f t="shared" si="25"/>
        <v>女</v>
      </c>
      <c r="F160" s="18" t="str">
        <f t="shared" si="26"/>
        <v>1982</v>
      </c>
      <c r="G160" s="18" t="str">
        <f t="shared" si="27"/>
        <v>02</v>
      </c>
      <c r="H160" s="18" t="str">
        <f t="shared" si="28"/>
        <v>22</v>
      </c>
      <c r="I160" s="19">
        <f t="shared" si="29"/>
        <v>30004</v>
      </c>
      <c r="J160" s="13">
        <v>30004</v>
      </c>
      <c r="K160" s="14">
        <f t="shared" ca="1" si="30"/>
        <v>39</v>
      </c>
      <c r="L160" s="14">
        <v>36</v>
      </c>
      <c r="M160" s="14"/>
      <c r="N160" s="2" t="s">
        <v>21</v>
      </c>
      <c r="O160" s="3" t="s">
        <v>13</v>
      </c>
      <c r="P160" s="3" t="str">
        <f t="shared" si="35"/>
        <v>销售系统</v>
      </c>
      <c r="Q160" s="3" t="s">
        <v>319</v>
      </c>
      <c r="R160" s="3" t="s">
        <v>320</v>
      </c>
      <c r="S160" s="3" t="s">
        <v>39</v>
      </c>
      <c r="T160" s="8">
        <v>43382.796407383103</v>
      </c>
      <c r="U160" s="13">
        <f t="shared" si="31"/>
        <v>43474</v>
      </c>
      <c r="V160" s="14"/>
      <c r="W160" s="3">
        <v>2</v>
      </c>
      <c r="X160" s="13">
        <f t="shared" si="32"/>
        <v>44205</v>
      </c>
      <c r="Y160" s="9">
        <v>2819</v>
      </c>
    </row>
    <row r="161" spans="1:25" s="10" customFormat="1" ht="19.5" customHeight="1" x14ac:dyDescent="0.15">
      <c r="A161" s="7">
        <v>1337</v>
      </c>
      <c r="B161" s="12" t="s">
        <v>321</v>
      </c>
      <c r="C161" s="14" t="s">
        <v>601</v>
      </c>
      <c r="D161" s="16" t="s">
        <v>559</v>
      </c>
      <c r="E161" s="18" t="str">
        <f t="shared" si="25"/>
        <v>男</v>
      </c>
      <c r="F161" s="18" t="str">
        <f t="shared" si="26"/>
        <v>1983</v>
      </c>
      <c r="G161" s="18" t="str">
        <f t="shared" si="27"/>
        <v>11</v>
      </c>
      <c r="H161" s="18" t="str">
        <f t="shared" si="28"/>
        <v>01</v>
      </c>
      <c r="I161" s="19">
        <f t="shared" si="29"/>
        <v>30621</v>
      </c>
      <c r="J161" s="13">
        <v>30621</v>
      </c>
      <c r="K161" s="14">
        <f t="shared" ca="1" si="30"/>
        <v>38</v>
      </c>
      <c r="L161" s="14">
        <v>35</v>
      </c>
      <c r="M161" s="14"/>
      <c r="N161" s="2" t="s">
        <v>21</v>
      </c>
      <c r="O161" s="3" t="s">
        <v>13</v>
      </c>
      <c r="P161" s="3" t="str">
        <f t="shared" si="35"/>
        <v>销售系统</v>
      </c>
      <c r="Q161" s="3" t="s">
        <v>319</v>
      </c>
      <c r="R161" s="3" t="s">
        <v>322</v>
      </c>
      <c r="S161" s="3" t="s">
        <v>17</v>
      </c>
      <c r="T161" s="8">
        <v>43093.779710648145</v>
      </c>
      <c r="U161" s="13">
        <f t="shared" si="31"/>
        <v>43183</v>
      </c>
      <c r="V161" s="14"/>
      <c r="W161" s="3">
        <v>2</v>
      </c>
      <c r="X161" s="13">
        <f t="shared" si="32"/>
        <v>43914</v>
      </c>
      <c r="Y161" s="9">
        <v>20822</v>
      </c>
    </row>
    <row r="162" spans="1:25" s="10" customFormat="1" ht="19.5" customHeight="1" x14ac:dyDescent="0.15">
      <c r="A162" s="7">
        <v>1231</v>
      </c>
      <c r="B162" s="12" t="s">
        <v>323</v>
      </c>
      <c r="C162" s="14" t="s">
        <v>602</v>
      </c>
      <c r="D162" s="16" t="s">
        <v>560</v>
      </c>
      <c r="E162" s="18" t="str">
        <f t="shared" si="25"/>
        <v>女</v>
      </c>
      <c r="F162" s="18" t="str">
        <f t="shared" si="26"/>
        <v>1988</v>
      </c>
      <c r="G162" s="18" t="str">
        <f t="shared" si="27"/>
        <v>07</v>
      </c>
      <c r="H162" s="18" t="str">
        <f t="shared" si="28"/>
        <v>27</v>
      </c>
      <c r="I162" s="19">
        <f t="shared" si="29"/>
        <v>32351</v>
      </c>
      <c r="J162" s="13">
        <v>32351</v>
      </c>
      <c r="K162" s="14">
        <f t="shared" ca="1" si="30"/>
        <v>33</v>
      </c>
      <c r="L162" s="14">
        <v>30</v>
      </c>
      <c r="M162" s="14"/>
      <c r="N162" s="2" t="s">
        <v>21</v>
      </c>
      <c r="O162" s="3" t="s">
        <v>13</v>
      </c>
      <c r="P162" s="3" t="str">
        <f t="shared" si="35"/>
        <v>销售系统</v>
      </c>
      <c r="Q162" s="3" t="s">
        <v>324</v>
      </c>
      <c r="R162" s="3" t="s">
        <v>322</v>
      </c>
      <c r="S162" s="3" t="s">
        <v>17</v>
      </c>
      <c r="T162" s="8">
        <v>42058.734870213244</v>
      </c>
      <c r="U162" s="13">
        <f t="shared" si="31"/>
        <v>42147</v>
      </c>
      <c r="V162" s="14"/>
      <c r="W162" s="3">
        <v>2</v>
      </c>
      <c r="X162" s="13">
        <f t="shared" si="32"/>
        <v>42878</v>
      </c>
      <c r="Y162" s="9">
        <v>46516</v>
      </c>
    </row>
    <row r="163" spans="1:25" s="10" customFormat="1" ht="19.5" customHeight="1" x14ac:dyDescent="0.15">
      <c r="A163" s="7">
        <v>1233</v>
      </c>
      <c r="B163" s="12" t="s">
        <v>325</v>
      </c>
      <c r="C163" s="14" t="s">
        <v>601</v>
      </c>
      <c r="D163" s="16" t="s">
        <v>561</v>
      </c>
      <c r="E163" s="18" t="str">
        <f t="shared" si="25"/>
        <v>男</v>
      </c>
      <c r="F163" s="18" t="str">
        <f t="shared" si="26"/>
        <v>1976</v>
      </c>
      <c r="G163" s="18" t="str">
        <f t="shared" si="27"/>
        <v>05</v>
      </c>
      <c r="H163" s="18" t="str">
        <f t="shared" si="28"/>
        <v>28</v>
      </c>
      <c r="I163" s="19">
        <f t="shared" si="29"/>
        <v>27908</v>
      </c>
      <c r="J163" s="13">
        <v>27908</v>
      </c>
      <c r="K163" s="14">
        <f t="shared" ca="1" si="30"/>
        <v>45</v>
      </c>
      <c r="L163" s="14">
        <v>42</v>
      </c>
      <c r="M163" s="14"/>
      <c r="N163" s="2" t="s">
        <v>21</v>
      </c>
      <c r="O163" s="3" t="s">
        <v>13</v>
      </c>
      <c r="P163" s="3" t="str">
        <f t="shared" si="35"/>
        <v>销售系统</v>
      </c>
      <c r="Q163" s="3" t="s">
        <v>324</v>
      </c>
      <c r="R163" s="3" t="s">
        <v>326</v>
      </c>
      <c r="S163" s="3" t="s">
        <v>39</v>
      </c>
      <c r="T163" s="8">
        <v>42276.884823206106</v>
      </c>
      <c r="U163" s="13">
        <f t="shared" si="31"/>
        <v>42367</v>
      </c>
      <c r="V163" s="14"/>
      <c r="W163" s="3">
        <v>2</v>
      </c>
      <c r="X163" s="13">
        <f t="shared" si="32"/>
        <v>43098</v>
      </c>
      <c r="Y163" s="9">
        <v>13335</v>
      </c>
    </row>
    <row r="164" spans="1:25" s="10" customFormat="1" ht="19.5" customHeight="1" x14ac:dyDescent="0.15">
      <c r="A164" s="7">
        <v>1237</v>
      </c>
      <c r="B164" s="12" t="s">
        <v>327</v>
      </c>
      <c r="C164" s="14" t="s">
        <v>602</v>
      </c>
      <c r="D164" s="16" t="s">
        <v>562</v>
      </c>
      <c r="E164" s="18" t="str">
        <f t="shared" si="25"/>
        <v>女</v>
      </c>
      <c r="F164" s="18" t="str">
        <f t="shared" si="26"/>
        <v>1988</v>
      </c>
      <c r="G164" s="18" t="str">
        <f t="shared" si="27"/>
        <v>04</v>
      </c>
      <c r="H164" s="18" t="str">
        <f t="shared" si="28"/>
        <v>20</v>
      </c>
      <c r="I164" s="19">
        <f t="shared" si="29"/>
        <v>32253</v>
      </c>
      <c r="J164" s="13">
        <v>32253</v>
      </c>
      <c r="K164" s="14">
        <f t="shared" ca="1" si="30"/>
        <v>33</v>
      </c>
      <c r="L164" s="14">
        <v>30</v>
      </c>
      <c r="M164" s="14"/>
      <c r="N164" s="2" t="s">
        <v>21</v>
      </c>
      <c r="O164" s="3" t="s">
        <v>13</v>
      </c>
      <c r="P164" s="3" t="str">
        <f t="shared" si="35"/>
        <v>销售系统</v>
      </c>
      <c r="Q164" s="3" t="s">
        <v>328</v>
      </c>
      <c r="R164" s="3" t="s">
        <v>322</v>
      </c>
      <c r="S164" s="3" t="s">
        <v>17</v>
      </c>
      <c r="T164" s="8">
        <v>42132.922281263593</v>
      </c>
      <c r="U164" s="13">
        <f t="shared" si="31"/>
        <v>42224</v>
      </c>
      <c r="V164" s="14"/>
      <c r="W164" s="3">
        <v>2</v>
      </c>
      <c r="X164" s="13">
        <f t="shared" si="32"/>
        <v>42955</v>
      </c>
      <c r="Y164" s="9">
        <v>84539</v>
      </c>
    </row>
    <row r="165" spans="1:25" s="10" customFormat="1" ht="19.5" customHeight="1" x14ac:dyDescent="0.15">
      <c r="A165" s="7">
        <v>1243</v>
      </c>
      <c r="B165" s="12" t="s">
        <v>329</v>
      </c>
      <c r="C165" s="14" t="s">
        <v>602</v>
      </c>
      <c r="D165" s="16" t="s">
        <v>563</v>
      </c>
      <c r="E165" s="18" t="str">
        <f t="shared" si="25"/>
        <v>女</v>
      </c>
      <c r="F165" s="18" t="str">
        <f t="shared" si="26"/>
        <v>1974</v>
      </c>
      <c r="G165" s="18" t="str">
        <f t="shared" si="27"/>
        <v>07</v>
      </c>
      <c r="H165" s="18" t="str">
        <f t="shared" si="28"/>
        <v>20</v>
      </c>
      <c r="I165" s="19">
        <f t="shared" si="29"/>
        <v>27230</v>
      </c>
      <c r="J165" s="13">
        <v>27230</v>
      </c>
      <c r="K165" s="14">
        <f t="shared" ca="1" si="30"/>
        <v>47</v>
      </c>
      <c r="L165" s="14">
        <v>44</v>
      </c>
      <c r="M165" s="14"/>
      <c r="N165" s="2" t="s">
        <v>21</v>
      </c>
      <c r="O165" s="3" t="s">
        <v>13</v>
      </c>
      <c r="P165" s="3" t="str">
        <f t="shared" si="35"/>
        <v>销售系统</v>
      </c>
      <c r="Q165" s="3" t="s">
        <v>328</v>
      </c>
      <c r="R165" s="3" t="s">
        <v>322</v>
      </c>
      <c r="S165" s="3" t="s">
        <v>17</v>
      </c>
      <c r="T165" s="8">
        <v>43296.429078065092</v>
      </c>
      <c r="U165" s="13">
        <f t="shared" si="31"/>
        <v>43388</v>
      </c>
      <c r="V165" s="14"/>
      <c r="W165" s="3">
        <v>2</v>
      </c>
      <c r="X165" s="13">
        <f t="shared" si="32"/>
        <v>44119</v>
      </c>
      <c r="Y165" s="9">
        <v>86284</v>
      </c>
    </row>
    <row r="166" spans="1:25" s="10" customFormat="1" ht="19.5" customHeight="1" x14ac:dyDescent="0.15">
      <c r="A166" s="7">
        <v>1245</v>
      </c>
      <c r="B166" s="12" t="s">
        <v>330</v>
      </c>
      <c r="C166" s="14" t="s">
        <v>601</v>
      </c>
      <c r="D166" s="16" t="s">
        <v>564</v>
      </c>
      <c r="E166" s="18" t="str">
        <f t="shared" si="25"/>
        <v>男</v>
      </c>
      <c r="F166" s="18" t="str">
        <f t="shared" si="26"/>
        <v>1968</v>
      </c>
      <c r="G166" s="18" t="str">
        <f t="shared" si="27"/>
        <v>03</v>
      </c>
      <c r="H166" s="18" t="str">
        <f t="shared" si="28"/>
        <v>07</v>
      </c>
      <c r="I166" s="19">
        <f t="shared" si="29"/>
        <v>24904</v>
      </c>
      <c r="J166" s="13">
        <v>24904</v>
      </c>
      <c r="K166" s="14">
        <f t="shared" ca="1" si="30"/>
        <v>53</v>
      </c>
      <c r="L166" s="14">
        <v>50</v>
      </c>
      <c r="M166" s="14"/>
      <c r="N166" s="2" t="s">
        <v>21</v>
      </c>
      <c r="O166" s="3" t="s">
        <v>13</v>
      </c>
      <c r="P166" s="3" t="str">
        <f t="shared" si="35"/>
        <v>销售系统</v>
      </c>
      <c r="Q166" s="3" t="s">
        <v>328</v>
      </c>
      <c r="R166" s="3" t="s">
        <v>331</v>
      </c>
      <c r="S166" s="3" t="s">
        <v>39</v>
      </c>
      <c r="T166" s="8">
        <v>42597.643491054085</v>
      </c>
      <c r="U166" s="13">
        <f t="shared" si="31"/>
        <v>42689</v>
      </c>
      <c r="V166" s="14"/>
      <c r="W166" s="3">
        <v>2</v>
      </c>
      <c r="X166" s="13">
        <f t="shared" si="32"/>
        <v>43419</v>
      </c>
      <c r="Y166" s="9">
        <v>53779</v>
      </c>
    </row>
    <row r="167" spans="1:25" s="10" customFormat="1" ht="19.5" customHeight="1" x14ac:dyDescent="0.15">
      <c r="A167" s="7">
        <v>1305</v>
      </c>
      <c r="B167" s="12" t="s">
        <v>332</v>
      </c>
      <c r="C167" s="14" t="s">
        <v>601</v>
      </c>
      <c r="D167" s="16" t="s">
        <v>565</v>
      </c>
      <c r="E167" s="18" t="str">
        <f t="shared" si="25"/>
        <v>男</v>
      </c>
      <c r="F167" s="18" t="str">
        <f t="shared" si="26"/>
        <v>1975</v>
      </c>
      <c r="G167" s="18" t="str">
        <f t="shared" si="27"/>
        <v>01</v>
      </c>
      <c r="H167" s="18" t="str">
        <f t="shared" si="28"/>
        <v>19</v>
      </c>
      <c r="I167" s="19">
        <f t="shared" si="29"/>
        <v>27413</v>
      </c>
      <c r="J167" s="13">
        <v>27413</v>
      </c>
      <c r="K167" s="14">
        <f t="shared" ca="1" si="30"/>
        <v>46</v>
      </c>
      <c r="L167" s="14">
        <v>43</v>
      </c>
      <c r="M167" s="14"/>
      <c r="N167" s="2" t="s">
        <v>21</v>
      </c>
      <c r="O167" s="3" t="s">
        <v>13</v>
      </c>
      <c r="P167" s="3" t="str">
        <f t="shared" si="35"/>
        <v>销售系统</v>
      </c>
      <c r="Q167" s="3" t="s">
        <v>328</v>
      </c>
      <c r="R167" s="3" t="s">
        <v>322</v>
      </c>
      <c r="S167" s="3" t="s">
        <v>17</v>
      </c>
      <c r="T167" s="8">
        <v>42743.04160193487</v>
      </c>
      <c r="U167" s="13">
        <f t="shared" si="31"/>
        <v>42833</v>
      </c>
      <c r="V167" s="14"/>
      <c r="W167" s="3">
        <v>2</v>
      </c>
      <c r="X167" s="13">
        <f t="shared" si="32"/>
        <v>43563</v>
      </c>
      <c r="Y167" s="9">
        <v>1760</v>
      </c>
    </row>
    <row r="168" spans="1:25" s="10" customFormat="1" ht="19.5" customHeight="1" x14ac:dyDescent="0.15">
      <c r="A168" s="7">
        <v>1306</v>
      </c>
      <c r="B168" s="12" t="s">
        <v>333</v>
      </c>
      <c r="C168" s="14" t="s">
        <v>601</v>
      </c>
      <c r="D168" s="16" t="s">
        <v>566</v>
      </c>
      <c r="E168" s="18" t="str">
        <f t="shared" si="25"/>
        <v>男</v>
      </c>
      <c r="F168" s="18" t="str">
        <f t="shared" si="26"/>
        <v>1983</v>
      </c>
      <c r="G168" s="18" t="str">
        <f t="shared" si="27"/>
        <v>11</v>
      </c>
      <c r="H168" s="18" t="str">
        <f t="shared" si="28"/>
        <v>01</v>
      </c>
      <c r="I168" s="19">
        <f t="shared" si="29"/>
        <v>30621</v>
      </c>
      <c r="J168" s="13">
        <v>30621</v>
      </c>
      <c r="K168" s="14">
        <f t="shared" ca="1" si="30"/>
        <v>38</v>
      </c>
      <c r="L168" s="14">
        <v>35</v>
      </c>
      <c r="M168" s="14"/>
      <c r="N168" s="2" t="s">
        <v>21</v>
      </c>
      <c r="O168" s="3" t="s">
        <v>13</v>
      </c>
      <c r="P168" s="3" t="str">
        <f t="shared" si="35"/>
        <v>销售系统</v>
      </c>
      <c r="Q168" s="3" t="s">
        <v>328</v>
      </c>
      <c r="R168" s="3" t="s">
        <v>322</v>
      </c>
      <c r="S168" s="3" t="s">
        <v>17</v>
      </c>
      <c r="T168" s="8">
        <v>42613.458071414498</v>
      </c>
      <c r="U168" s="13">
        <f t="shared" si="31"/>
        <v>42704</v>
      </c>
      <c r="V168" s="14"/>
      <c r="W168" s="3">
        <v>2</v>
      </c>
      <c r="X168" s="13">
        <f t="shared" si="32"/>
        <v>43434</v>
      </c>
      <c r="Y168" s="9">
        <v>67095</v>
      </c>
    </row>
    <row r="169" spans="1:25" s="10" customFormat="1" ht="19.5" customHeight="1" x14ac:dyDescent="0.15">
      <c r="A169" s="7">
        <v>1129</v>
      </c>
      <c r="B169" s="12" t="s">
        <v>334</v>
      </c>
      <c r="C169" s="14" t="s">
        <v>602</v>
      </c>
      <c r="D169" s="16" t="s">
        <v>567</v>
      </c>
      <c r="E169" s="18" t="str">
        <f t="shared" si="25"/>
        <v>女</v>
      </c>
      <c r="F169" s="18" t="str">
        <f t="shared" si="26"/>
        <v>1982</v>
      </c>
      <c r="G169" s="18" t="str">
        <f t="shared" si="27"/>
        <v>07</v>
      </c>
      <c r="H169" s="18" t="str">
        <f t="shared" si="28"/>
        <v>16</v>
      </c>
      <c r="I169" s="19">
        <f t="shared" si="29"/>
        <v>30148</v>
      </c>
      <c r="J169" s="13">
        <v>30148</v>
      </c>
      <c r="K169" s="14">
        <f t="shared" ca="1" si="30"/>
        <v>39</v>
      </c>
      <c r="L169" s="14">
        <v>36</v>
      </c>
      <c r="M169" s="14"/>
      <c r="N169" s="2" t="s">
        <v>21</v>
      </c>
      <c r="O169" s="3" t="s">
        <v>13</v>
      </c>
      <c r="P169" s="3" t="str">
        <f t="shared" si="35"/>
        <v>销售系统</v>
      </c>
      <c r="Q169" s="3" t="s">
        <v>328</v>
      </c>
      <c r="R169" s="3" t="s">
        <v>322</v>
      </c>
      <c r="S169" s="3" t="s">
        <v>17</v>
      </c>
      <c r="T169" s="8">
        <v>43065.16194481132</v>
      </c>
      <c r="U169" s="13">
        <f t="shared" si="31"/>
        <v>43157</v>
      </c>
      <c r="V169" s="14"/>
      <c r="W169" s="3">
        <v>2</v>
      </c>
      <c r="X169" s="13">
        <f t="shared" si="32"/>
        <v>43887</v>
      </c>
      <c r="Y169" s="9">
        <v>48888</v>
      </c>
    </row>
    <row r="170" spans="1:25" s="10" customFormat="1" ht="19.5" customHeight="1" x14ac:dyDescent="0.15">
      <c r="A170" s="7">
        <v>1241</v>
      </c>
      <c r="B170" s="12" t="s">
        <v>335</v>
      </c>
      <c r="C170" s="14" t="s">
        <v>602</v>
      </c>
      <c r="D170" s="16" t="s">
        <v>568</v>
      </c>
      <c r="E170" s="18" t="str">
        <f t="shared" si="25"/>
        <v>女</v>
      </c>
      <c r="F170" s="18" t="str">
        <f t="shared" si="26"/>
        <v>1975</v>
      </c>
      <c r="G170" s="18" t="str">
        <f t="shared" si="27"/>
        <v>06</v>
      </c>
      <c r="H170" s="18" t="str">
        <f t="shared" si="28"/>
        <v>18</v>
      </c>
      <c r="I170" s="19">
        <f t="shared" si="29"/>
        <v>27563</v>
      </c>
      <c r="J170" s="13">
        <v>27563</v>
      </c>
      <c r="K170" s="14">
        <f t="shared" ca="1" si="30"/>
        <v>46</v>
      </c>
      <c r="L170" s="14">
        <v>43</v>
      </c>
      <c r="M170" s="14"/>
      <c r="N170" s="2" t="s">
        <v>21</v>
      </c>
      <c r="O170" s="3" t="s">
        <v>13</v>
      </c>
      <c r="P170" s="3" t="str">
        <f t="shared" si="35"/>
        <v>销售系统</v>
      </c>
      <c r="Q170" s="3" t="s">
        <v>328</v>
      </c>
      <c r="R170" s="3" t="s">
        <v>336</v>
      </c>
      <c r="S170" s="3" t="s">
        <v>23</v>
      </c>
      <c r="T170" s="8">
        <v>43013.64705785174</v>
      </c>
      <c r="U170" s="13">
        <f t="shared" si="31"/>
        <v>43105</v>
      </c>
      <c r="V170" s="14"/>
      <c r="W170" s="3">
        <v>2</v>
      </c>
      <c r="X170" s="13">
        <f t="shared" si="32"/>
        <v>43835</v>
      </c>
      <c r="Y170" s="9">
        <v>27013</v>
      </c>
    </row>
    <row r="171" spans="1:25" s="10" customFormat="1" ht="19.5" customHeight="1" x14ac:dyDescent="0.15">
      <c r="A171" s="7">
        <v>1242</v>
      </c>
      <c r="B171" s="12" t="s">
        <v>337</v>
      </c>
      <c r="C171" s="14" t="s">
        <v>602</v>
      </c>
      <c r="D171" s="16" t="s">
        <v>569</v>
      </c>
      <c r="E171" s="18" t="str">
        <f t="shared" si="25"/>
        <v>女</v>
      </c>
      <c r="F171" s="18" t="str">
        <f t="shared" si="26"/>
        <v>1986</v>
      </c>
      <c r="G171" s="18" t="str">
        <f t="shared" si="27"/>
        <v>09</v>
      </c>
      <c r="H171" s="18" t="str">
        <f t="shared" si="28"/>
        <v>16</v>
      </c>
      <c r="I171" s="19">
        <f t="shared" si="29"/>
        <v>31671</v>
      </c>
      <c r="J171" s="13">
        <v>31671</v>
      </c>
      <c r="K171" s="14">
        <f t="shared" ca="1" si="30"/>
        <v>35</v>
      </c>
      <c r="L171" s="14">
        <v>32</v>
      </c>
      <c r="M171" s="14"/>
      <c r="N171" s="2" t="s">
        <v>21</v>
      </c>
      <c r="O171" s="3" t="s">
        <v>13</v>
      </c>
      <c r="P171" s="3" t="str">
        <f t="shared" si="35"/>
        <v>销售系统</v>
      </c>
      <c r="Q171" s="3" t="s">
        <v>328</v>
      </c>
      <c r="R171" s="3" t="s">
        <v>331</v>
      </c>
      <c r="S171" s="3" t="s">
        <v>39</v>
      </c>
      <c r="T171" s="8">
        <v>42285.712068104127</v>
      </c>
      <c r="U171" s="13">
        <f t="shared" si="31"/>
        <v>42377</v>
      </c>
      <c r="V171" s="14"/>
      <c r="W171" s="3">
        <v>2</v>
      </c>
      <c r="X171" s="13">
        <f t="shared" si="32"/>
        <v>43108</v>
      </c>
      <c r="Y171" s="9">
        <v>36134</v>
      </c>
    </row>
    <row r="172" spans="1:25" s="10" customFormat="1" ht="19.5" customHeight="1" x14ac:dyDescent="0.15">
      <c r="A172" s="7">
        <v>1244</v>
      </c>
      <c r="B172" s="12" t="s">
        <v>338</v>
      </c>
      <c r="C172" s="14" t="s">
        <v>601</v>
      </c>
      <c r="D172" s="16" t="s">
        <v>570</v>
      </c>
      <c r="E172" s="18" t="str">
        <f t="shared" si="25"/>
        <v>男</v>
      </c>
      <c r="F172" s="18" t="str">
        <f t="shared" si="26"/>
        <v>1983</v>
      </c>
      <c r="G172" s="18" t="str">
        <f t="shared" si="27"/>
        <v>11</v>
      </c>
      <c r="H172" s="18" t="str">
        <f t="shared" si="28"/>
        <v>01</v>
      </c>
      <c r="I172" s="19">
        <f t="shared" si="29"/>
        <v>30621</v>
      </c>
      <c r="J172" s="13">
        <v>30621</v>
      </c>
      <c r="K172" s="14">
        <f t="shared" ca="1" si="30"/>
        <v>38</v>
      </c>
      <c r="L172" s="14">
        <v>35</v>
      </c>
      <c r="M172" s="14"/>
      <c r="N172" s="2" t="s">
        <v>21</v>
      </c>
      <c r="O172" s="3" t="s">
        <v>13</v>
      </c>
      <c r="P172" s="3" t="str">
        <f t="shared" si="35"/>
        <v>销售系统</v>
      </c>
      <c r="Q172" s="3" t="s">
        <v>328</v>
      </c>
      <c r="R172" s="3" t="s">
        <v>322</v>
      </c>
      <c r="S172" s="3" t="s">
        <v>17</v>
      </c>
      <c r="T172" s="8">
        <v>42137.515807712763</v>
      </c>
      <c r="U172" s="13">
        <f t="shared" si="31"/>
        <v>42229</v>
      </c>
      <c r="V172" s="14"/>
      <c r="W172" s="3">
        <v>2</v>
      </c>
      <c r="X172" s="13">
        <f t="shared" si="32"/>
        <v>42960</v>
      </c>
      <c r="Y172" s="9">
        <v>25700</v>
      </c>
    </row>
    <row r="173" spans="1:25" s="10" customFormat="1" ht="19.5" customHeight="1" x14ac:dyDescent="0.15">
      <c r="A173" s="7">
        <v>1234</v>
      </c>
      <c r="B173" s="12" t="s">
        <v>339</v>
      </c>
      <c r="C173" s="14" t="s">
        <v>602</v>
      </c>
      <c r="D173" s="16" t="s">
        <v>571</v>
      </c>
      <c r="E173" s="18" t="str">
        <f t="shared" si="25"/>
        <v>女</v>
      </c>
      <c r="F173" s="18" t="str">
        <f t="shared" si="26"/>
        <v>1971</v>
      </c>
      <c r="G173" s="18" t="str">
        <f t="shared" si="27"/>
        <v>08</v>
      </c>
      <c r="H173" s="18" t="str">
        <f t="shared" si="28"/>
        <v>16</v>
      </c>
      <c r="I173" s="19">
        <f t="shared" si="29"/>
        <v>26161</v>
      </c>
      <c r="J173" s="13">
        <v>26161</v>
      </c>
      <c r="K173" s="14">
        <f t="shared" ca="1" si="30"/>
        <v>50</v>
      </c>
      <c r="L173" s="14">
        <v>47</v>
      </c>
      <c r="M173" s="14"/>
      <c r="N173" s="2" t="s">
        <v>21</v>
      </c>
      <c r="O173" s="3" t="s">
        <v>13</v>
      </c>
      <c r="P173" s="3" t="str">
        <f t="shared" si="35"/>
        <v>销售系统</v>
      </c>
      <c r="Q173" s="3" t="s">
        <v>340</v>
      </c>
      <c r="R173" s="3" t="s">
        <v>341</v>
      </c>
      <c r="S173" s="3" t="s">
        <v>23</v>
      </c>
      <c r="T173" s="8">
        <v>42340.197860788518</v>
      </c>
      <c r="U173" s="13">
        <f t="shared" si="31"/>
        <v>42431</v>
      </c>
      <c r="V173" s="14"/>
      <c r="W173" s="3">
        <v>2</v>
      </c>
      <c r="X173" s="13">
        <f t="shared" si="32"/>
        <v>43161</v>
      </c>
      <c r="Y173" s="9">
        <v>48570</v>
      </c>
    </row>
    <row r="174" spans="1:25" s="10" customFormat="1" ht="19.5" customHeight="1" x14ac:dyDescent="0.15">
      <c r="A174" s="7">
        <v>1238</v>
      </c>
      <c r="B174" s="12" t="s">
        <v>342</v>
      </c>
      <c r="C174" s="14" t="s">
        <v>602</v>
      </c>
      <c r="D174" s="16" t="s">
        <v>572</v>
      </c>
      <c r="E174" s="18" t="str">
        <f t="shared" si="25"/>
        <v>女</v>
      </c>
      <c r="F174" s="18" t="str">
        <f t="shared" si="26"/>
        <v>1986</v>
      </c>
      <c r="G174" s="18" t="str">
        <f t="shared" si="27"/>
        <v>05</v>
      </c>
      <c r="H174" s="18" t="str">
        <f t="shared" si="28"/>
        <v>17</v>
      </c>
      <c r="I174" s="19">
        <f t="shared" si="29"/>
        <v>31549</v>
      </c>
      <c r="J174" s="13">
        <v>31549</v>
      </c>
      <c r="K174" s="14">
        <f t="shared" ca="1" si="30"/>
        <v>35</v>
      </c>
      <c r="L174" s="14">
        <v>32</v>
      </c>
      <c r="M174" s="14"/>
      <c r="N174" s="2" t="s">
        <v>21</v>
      </c>
      <c r="O174" s="3" t="s">
        <v>13</v>
      </c>
      <c r="P174" s="3" t="str">
        <f t="shared" si="35"/>
        <v>销售系统</v>
      </c>
      <c r="Q174" s="3" t="s">
        <v>340</v>
      </c>
      <c r="R174" s="3" t="s">
        <v>343</v>
      </c>
      <c r="S174" s="3" t="s">
        <v>39</v>
      </c>
      <c r="T174" s="8">
        <v>42203.117479527158</v>
      </c>
      <c r="U174" s="13">
        <f t="shared" si="31"/>
        <v>42295</v>
      </c>
      <c r="V174" s="14"/>
      <c r="W174" s="3">
        <v>2</v>
      </c>
      <c r="X174" s="13">
        <f t="shared" si="32"/>
        <v>43026</v>
      </c>
      <c r="Y174" s="9">
        <v>97440</v>
      </c>
    </row>
    <row r="175" spans="1:25" s="10" customFormat="1" ht="19.5" customHeight="1" x14ac:dyDescent="0.15">
      <c r="A175" s="7">
        <v>1037</v>
      </c>
      <c r="B175" s="12" t="s">
        <v>344</v>
      </c>
      <c r="C175" s="14" t="s">
        <v>602</v>
      </c>
      <c r="D175" s="16" t="s">
        <v>573</v>
      </c>
      <c r="E175" s="18" t="str">
        <f t="shared" si="25"/>
        <v>女</v>
      </c>
      <c r="F175" s="18" t="str">
        <f t="shared" si="26"/>
        <v>1975</v>
      </c>
      <c r="G175" s="18" t="str">
        <f t="shared" si="27"/>
        <v>11</v>
      </c>
      <c r="H175" s="18" t="str">
        <f t="shared" si="28"/>
        <v>01</v>
      </c>
      <c r="I175" s="19">
        <f t="shared" si="29"/>
        <v>27699</v>
      </c>
      <c r="J175" s="13">
        <v>27699</v>
      </c>
      <c r="K175" s="14">
        <f t="shared" ca="1" si="30"/>
        <v>46</v>
      </c>
      <c r="L175" s="14">
        <v>43</v>
      </c>
      <c r="M175" s="14"/>
      <c r="N175" s="2" t="s">
        <v>21</v>
      </c>
      <c r="O175" s="3" t="s">
        <v>13</v>
      </c>
      <c r="P175" s="3" t="s">
        <v>345</v>
      </c>
      <c r="Q175" s="3" t="s">
        <v>346</v>
      </c>
      <c r="R175" s="3" t="s">
        <v>347</v>
      </c>
      <c r="S175" s="3" t="s">
        <v>17</v>
      </c>
      <c r="T175" s="8">
        <v>42654.110836189269</v>
      </c>
      <c r="U175" s="13">
        <f t="shared" si="31"/>
        <v>42746</v>
      </c>
      <c r="V175" s="14"/>
      <c r="W175" s="3">
        <v>2</v>
      </c>
      <c r="X175" s="13">
        <f t="shared" si="32"/>
        <v>43476</v>
      </c>
      <c r="Y175" s="9">
        <v>1632</v>
      </c>
    </row>
    <row r="176" spans="1:25" s="10" customFormat="1" ht="19.5" customHeight="1" x14ac:dyDescent="0.15">
      <c r="A176" s="7">
        <v>1169</v>
      </c>
      <c r="B176" s="12" t="s">
        <v>348</v>
      </c>
      <c r="C176" s="14" t="s">
        <v>602</v>
      </c>
      <c r="D176" s="16" t="s">
        <v>574</v>
      </c>
      <c r="E176" s="18" t="str">
        <f t="shared" si="25"/>
        <v>女</v>
      </c>
      <c r="F176" s="18" t="str">
        <f t="shared" si="26"/>
        <v>1982</v>
      </c>
      <c r="G176" s="18" t="str">
        <f t="shared" si="27"/>
        <v>04</v>
      </c>
      <c r="H176" s="18" t="str">
        <f t="shared" si="28"/>
        <v>18</v>
      </c>
      <c r="I176" s="19">
        <f t="shared" si="29"/>
        <v>30059</v>
      </c>
      <c r="J176" s="13">
        <v>30059</v>
      </c>
      <c r="K176" s="14">
        <f t="shared" ca="1" si="30"/>
        <v>39</v>
      </c>
      <c r="L176" s="14">
        <v>36</v>
      </c>
      <c r="M176" s="14"/>
      <c r="N176" s="2" t="s">
        <v>21</v>
      </c>
      <c r="O176" s="3" t="s">
        <v>13</v>
      </c>
      <c r="P176" s="3" t="str">
        <f t="shared" ref="P176:P194" si="36">P175</f>
        <v>行政系统</v>
      </c>
      <c r="Q176" s="3" t="s">
        <v>346</v>
      </c>
      <c r="R176" s="3" t="s">
        <v>349</v>
      </c>
      <c r="S176" s="3" t="s">
        <v>17</v>
      </c>
      <c r="T176" s="8">
        <v>43085.396793981483</v>
      </c>
      <c r="U176" s="13">
        <f t="shared" si="31"/>
        <v>43175</v>
      </c>
      <c r="V176" s="14"/>
      <c r="W176" s="3">
        <v>2</v>
      </c>
      <c r="X176" s="13">
        <f t="shared" si="32"/>
        <v>43906</v>
      </c>
      <c r="Y176" s="9">
        <v>72133</v>
      </c>
    </row>
    <row r="177" spans="1:25" s="10" customFormat="1" ht="19.5" customHeight="1" x14ac:dyDescent="0.15">
      <c r="A177" s="7">
        <v>1171</v>
      </c>
      <c r="B177" s="12" t="s">
        <v>350</v>
      </c>
      <c r="C177" s="14" t="s">
        <v>602</v>
      </c>
      <c r="D177" s="16" t="s">
        <v>575</v>
      </c>
      <c r="E177" s="18" t="str">
        <f t="shared" si="25"/>
        <v>女</v>
      </c>
      <c r="F177" s="18" t="str">
        <f t="shared" si="26"/>
        <v>1981</v>
      </c>
      <c r="G177" s="18" t="str">
        <f t="shared" si="27"/>
        <v>09</v>
      </c>
      <c r="H177" s="18" t="str">
        <f t="shared" si="28"/>
        <v>19</v>
      </c>
      <c r="I177" s="19">
        <f t="shared" si="29"/>
        <v>29848</v>
      </c>
      <c r="J177" s="13">
        <v>29848</v>
      </c>
      <c r="K177" s="14">
        <f t="shared" ca="1" si="30"/>
        <v>40</v>
      </c>
      <c r="L177" s="14">
        <v>37</v>
      </c>
      <c r="M177" s="14"/>
      <c r="N177" s="2" t="s">
        <v>21</v>
      </c>
      <c r="O177" s="3" t="s">
        <v>13</v>
      </c>
      <c r="P177" s="3" t="str">
        <f t="shared" si="36"/>
        <v>行政系统</v>
      </c>
      <c r="Q177" s="3" t="s">
        <v>346</v>
      </c>
      <c r="R177" s="3" t="s">
        <v>351</v>
      </c>
      <c r="S177" s="3" t="s">
        <v>17</v>
      </c>
      <c r="T177" s="8">
        <v>42355.02781775593</v>
      </c>
      <c r="U177" s="13">
        <f t="shared" si="31"/>
        <v>42446</v>
      </c>
      <c r="V177" s="14"/>
      <c r="W177" s="3">
        <v>2</v>
      </c>
      <c r="X177" s="13">
        <f t="shared" si="32"/>
        <v>43176</v>
      </c>
      <c r="Y177" s="9">
        <v>63491</v>
      </c>
    </row>
    <row r="178" spans="1:25" s="10" customFormat="1" ht="19.5" customHeight="1" x14ac:dyDescent="0.15">
      <c r="A178" s="7">
        <v>1136</v>
      </c>
      <c r="B178" s="12" t="s">
        <v>352</v>
      </c>
      <c r="C178" s="14" t="s">
        <v>601</v>
      </c>
      <c r="D178" s="16" t="s">
        <v>576</v>
      </c>
      <c r="E178" s="18" t="str">
        <f t="shared" si="25"/>
        <v>男</v>
      </c>
      <c r="F178" s="18" t="str">
        <f t="shared" si="26"/>
        <v>1984</v>
      </c>
      <c r="G178" s="18" t="str">
        <f t="shared" si="27"/>
        <v>06</v>
      </c>
      <c r="H178" s="18" t="str">
        <f t="shared" si="28"/>
        <v>27</v>
      </c>
      <c r="I178" s="19">
        <f t="shared" si="29"/>
        <v>30860</v>
      </c>
      <c r="J178" s="13">
        <v>30860</v>
      </c>
      <c r="K178" s="14">
        <f t="shared" ca="1" si="30"/>
        <v>37</v>
      </c>
      <c r="L178" s="14">
        <v>34</v>
      </c>
      <c r="M178" s="14"/>
      <c r="N178" s="2" t="s">
        <v>21</v>
      </c>
      <c r="O178" s="3" t="s">
        <v>13</v>
      </c>
      <c r="P178" s="3" t="str">
        <f t="shared" si="36"/>
        <v>行政系统</v>
      </c>
      <c r="Q178" s="3" t="s">
        <v>353</v>
      </c>
      <c r="R178" s="3" t="s">
        <v>354</v>
      </c>
      <c r="S178" s="3" t="s">
        <v>39</v>
      </c>
      <c r="T178" s="8">
        <v>42883.218483334567</v>
      </c>
      <c r="U178" s="13">
        <f t="shared" si="31"/>
        <v>42975</v>
      </c>
      <c r="V178" s="14"/>
      <c r="W178" s="3">
        <v>2</v>
      </c>
      <c r="X178" s="13">
        <f t="shared" si="32"/>
        <v>43705</v>
      </c>
      <c r="Y178" s="9">
        <v>66874</v>
      </c>
    </row>
    <row r="179" spans="1:25" s="10" customFormat="1" ht="19.5" customHeight="1" x14ac:dyDescent="0.15">
      <c r="A179" s="7">
        <v>1137</v>
      </c>
      <c r="B179" s="12" t="s">
        <v>355</v>
      </c>
      <c r="C179" s="14" t="s">
        <v>601</v>
      </c>
      <c r="D179" s="16" t="s">
        <v>577</v>
      </c>
      <c r="E179" s="18" t="str">
        <f t="shared" si="25"/>
        <v>男</v>
      </c>
      <c r="F179" s="18" t="str">
        <f t="shared" si="26"/>
        <v>1989</v>
      </c>
      <c r="G179" s="18" t="str">
        <f t="shared" si="27"/>
        <v>09</v>
      </c>
      <c r="H179" s="18" t="str">
        <f t="shared" si="28"/>
        <v>21</v>
      </c>
      <c r="I179" s="19">
        <f t="shared" si="29"/>
        <v>32772</v>
      </c>
      <c r="J179" s="13">
        <v>32772</v>
      </c>
      <c r="K179" s="14">
        <f t="shared" ca="1" si="30"/>
        <v>32</v>
      </c>
      <c r="L179" s="14">
        <v>29</v>
      </c>
      <c r="M179" s="14"/>
      <c r="N179" s="2" t="s">
        <v>21</v>
      </c>
      <c r="O179" s="3" t="s">
        <v>13</v>
      </c>
      <c r="P179" s="3" t="str">
        <f t="shared" si="36"/>
        <v>行政系统</v>
      </c>
      <c r="Q179" s="3" t="s">
        <v>353</v>
      </c>
      <c r="R179" s="3" t="s">
        <v>356</v>
      </c>
      <c r="S179" s="3" t="s">
        <v>17</v>
      </c>
      <c r="T179" s="8">
        <v>42504.092463228284</v>
      </c>
      <c r="U179" s="13">
        <f t="shared" si="31"/>
        <v>42596</v>
      </c>
      <c r="V179" s="14"/>
      <c r="W179" s="3">
        <v>2</v>
      </c>
      <c r="X179" s="13">
        <f t="shared" si="32"/>
        <v>43326</v>
      </c>
      <c r="Y179" s="9">
        <v>79808</v>
      </c>
    </row>
    <row r="180" spans="1:25" s="10" customFormat="1" ht="19.5" customHeight="1" x14ac:dyDescent="0.15">
      <c r="A180" s="7">
        <v>1138</v>
      </c>
      <c r="B180" s="12" t="s">
        <v>357</v>
      </c>
      <c r="C180" s="14" t="s">
        <v>601</v>
      </c>
      <c r="D180" s="16" t="s">
        <v>578</v>
      </c>
      <c r="E180" s="18" t="str">
        <f t="shared" si="25"/>
        <v>男</v>
      </c>
      <c r="F180" s="18" t="str">
        <f t="shared" si="26"/>
        <v>1967</v>
      </c>
      <c r="G180" s="18" t="str">
        <f t="shared" si="27"/>
        <v>02</v>
      </c>
      <c r="H180" s="18" t="str">
        <f t="shared" si="28"/>
        <v>26</v>
      </c>
      <c r="I180" s="19">
        <f t="shared" si="29"/>
        <v>24529</v>
      </c>
      <c r="J180" s="13">
        <v>24529</v>
      </c>
      <c r="K180" s="14">
        <f t="shared" ca="1" si="30"/>
        <v>54</v>
      </c>
      <c r="L180" s="14">
        <v>51</v>
      </c>
      <c r="M180" s="14"/>
      <c r="N180" s="2" t="s">
        <v>21</v>
      </c>
      <c r="O180" s="3" t="s">
        <v>13</v>
      </c>
      <c r="P180" s="3" t="str">
        <f t="shared" si="36"/>
        <v>行政系统</v>
      </c>
      <c r="Q180" s="3" t="s">
        <v>353</v>
      </c>
      <c r="R180" s="3" t="s">
        <v>358</v>
      </c>
      <c r="S180" s="3" t="s">
        <v>23</v>
      </c>
      <c r="T180" s="8">
        <v>42699.077311893248</v>
      </c>
      <c r="U180" s="13">
        <f t="shared" si="31"/>
        <v>42791</v>
      </c>
      <c r="V180" s="14"/>
      <c r="W180" s="3">
        <v>2</v>
      </c>
      <c r="X180" s="13">
        <f t="shared" si="32"/>
        <v>43521</v>
      </c>
      <c r="Y180" s="9">
        <v>10539</v>
      </c>
    </row>
    <row r="181" spans="1:25" s="10" customFormat="1" ht="19.5" customHeight="1" x14ac:dyDescent="0.15">
      <c r="A181" s="7">
        <v>1139</v>
      </c>
      <c r="B181" s="12" t="s">
        <v>359</v>
      </c>
      <c r="C181" s="14" t="s">
        <v>601</v>
      </c>
      <c r="D181" s="16" t="s">
        <v>579</v>
      </c>
      <c r="E181" s="18" t="str">
        <f t="shared" si="25"/>
        <v>男</v>
      </c>
      <c r="F181" s="18" t="str">
        <f t="shared" si="26"/>
        <v>1983</v>
      </c>
      <c r="G181" s="18" t="str">
        <f t="shared" si="27"/>
        <v>11</v>
      </c>
      <c r="H181" s="18" t="str">
        <f t="shared" si="28"/>
        <v>01</v>
      </c>
      <c r="I181" s="19">
        <f t="shared" si="29"/>
        <v>30621</v>
      </c>
      <c r="J181" s="13">
        <v>30621</v>
      </c>
      <c r="K181" s="14">
        <f t="shared" ca="1" si="30"/>
        <v>38</v>
      </c>
      <c r="L181" s="14">
        <v>35</v>
      </c>
      <c r="M181" s="14"/>
      <c r="N181" s="2" t="s">
        <v>21</v>
      </c>
      <c r="O181" s="3" t="s">
        <v>13</v>
      </c>
      <c r="P181" s="3" t="str">
        <f t="shared" si="36"/>
        <v>行政系统</v>
      </c>
      <c r="Q181" s="3" t="s">
        <v>353</v>
      </c>
      <c r="R181" s="3" t="s">
        <v>360</v>
      </c>
      <c r="S181" s="3" t="s">
        <v>23</v>
      </c>
      <c r="T181" s="8">
        <v>42758.194727767077</v>
      </c>
      <c r="U181" s="13">
        <f t="shared" si="31"/>
        <v>42848</v>
      </c>
      <c r="V181" s="14"/>
      <c r="W181" s="3">
        <v>2</v>
      </c>
      <c r="X181" s="13">
        <f t="shared" si="32"/>
        <v>43578</v>
      </c>
      <c r="Y181" s="9">
        <v>5902</v>
      </c>
    </row>
    <row r="182" spans="1:25" s="10" customFormat="1" ht="19.5" customHeight="1" x14ac:dyDescent="0.15">
      <c r="A182" s="7">
        <v>1140</v>
      </c>
      <c r="B182" s="12" t="s">
        <v>361</v>
      </c>
      <c r="C182" s="14" t="s">
        <v>601</v>
      </c>
      <c r="D182" s="16" t="s">
        <v>580</v>
      </c>
      <c r="E182" s="18" t="str">
        <f t="shared" si="25"/>
        <v>男</v>
      </c>
      <c r="F182" s="18" t="str">
        <f t="shared" si="26"/>
        <v>1975</v>
      </c>
      <c r="G182" s="18" t="str">
        <f t="shared" si="27"/>
        <v>07</v>
      </c>
      <c r="H182" s="18" t="str">
        <f t="shared" si="28"/>
        <v>19</v>
      </c>
      <c r="I182" s="19">
        <f t="shared" si="29"/>
        <v>27594</v>
      </c>
      <c r="J182" s="13">
        <v>27594</v>
      </c>
      <c r="K182" s="14">
        <f t="shared" ca="1" si="30"/>
        <v>46</v>
      </c>
      <c r="L182" s="14">
        <v>43</v>
      </c>
      <c r="M182" s="14"/>
      <c r="N182" s="2" t="s">
        <v>21</v>
      </c>
      <c r="O182" s="3" t="s">
        <v>13</v>
      </c>
      <c r="P182" s="3" t="str">
        <f t="shared" si="36"/>
        <v>行政系统</v>
      </c>
      <c r="Q182" s="3" t="s">
        <v>353</v>
      </c>
      <c r="R182" s="3" t="s">
        <v>362</v>
      </c>
      <c r="S182" s="3" t="s">
        <v>17</v>
      </c>
      <c r="T182" s="8">
        <v>42745.303260036257</v>
      </c>
      <c r="U182" s="13">
        <f t="shared" si="31"/>
        <v>42835</v>
      </c>
      <c r="V182" s="14"/>
      <c r="W182" s="3">
        <v>2</v>
      </c>
      <c r="X182" s="13">
        <f t="shared" si="32"/>
        <v>43565</v>
      </c>
      <c r="Y182" s="9">
        <v>71011</v>
      </c>
    </row>
    <row r="183" spans="1:25" s="10" customFormat="1" ht="19.5" customHeight="1" x14ac:dyDescent="0.15">
      <c r="A183" s="7">
        <v>1141</v>
      </c>
      <c r="B183" s="12" t="s">
        <v>363</v>
      </c>
      <c r="C183" s="14" t="s">
        <v>601</v>
      </c>
      <c r="D183" s="16" t="s">
        <v>581</v>
      </c>
      <c r="E183" s="18" t="str">
        <f t="shared" si="25"/>
        <v>男</v>
      </c>
      <c r="F183" s="18" t="str">
        <f t="shared" si="26"/>
        <v>1975</v>
      </c>
      <c r="G183" s="18" t="str">
        <f t="shared" si="27"/>
        <v>05</v>
      </c>
      <c r="H183" s="18" t="str">
        <f t="shared" si="28"/>
        <v>02</v>
      </c>
      <c r="I183" s="19">
        <f t="shared" si="29"/>
        <v>27516</v>
      </c>
      <c r="J183" s="13">
        <v>27516</v>
      </c>
      <c r="K183" s="14">
        <f t="shared" ca="1" si="30"/>
        <v>46</v>
      </c>
      <c r="L183" s="14">
        <v>43</v>
      </c>
      <c r="M183" s="14"/>
      <c r="N183" s="2" t="s">
        <v>21</v>
      </c>
      <c r="O183" s="3" t="s">
        <v>13</v>
      </c>
      <c r="P183" s="3" t="str">
        <f t="shared" si="36"/>
        <v>行政系统</v>
      </c>
      <c r="Q183" s="3" t="s">
        <v>353</v>
      </c>
      <c r="R183" s="3" t="s">
        <v>364</v>
      </c>
      <c r="S183" s="3" t="s">
        <v>17</v>
      </c>
      <c r="T183" s="8">
        <v>43324.854093852948</v>
      </c>
      <c r="U183" s="13">
        <f t="shared" si="31"/>
        <v>43416</v>
      </c>
      <c r="V183" s="14"/>
      <c r="W183" s="3">
        <v>2</v>
      </c>
      <c r="X183" s="13">
        <f t="shared" si="32"/>
        <v>44147</v>
      </c>
      <c r="Y183" s="9">
        <v>4107</v>
      </c>
    </row>
    <row r="184" spans="1:25" s="10" customFormat="1" ht="19.5" customHeight="1" x14ac:dyDescent="0.15">
      <c r="A184" s="7">
        <v>1142</v>
      </c>
      <c r="B184" s="12" t="s">
        <v>365</v>
      </c>
      <c r="C184" s="14" t="s">
        <v>601</v>
      </c>
      <c r="D184" s="16" t="s">
        <v>582</v>
      </c>
      <c r="E184" s="18" t="str">
        <f t="shared" si="25"/>
        <v>男</v>
      </c>
      <c r="F184" s="18" t="str">
        <f t="shared" si="26"/>
        <v>1982</v>
      </c>
      <c r="G184" s="18" t="str">
        <f t="shared" si="27"/>
        <v>03</v>
      </c>
      <c r="H184" s="18" t="str">
        <f t="shared" si="28"/>
        <v>16</v>
      </c>
      <c r="I184" s="19">
        <f t="shared" si="29"/>
        <v>30026</v>
      </c>
      <c r="J184" s="13">
        <v>30026</v>
      </c>
      <c r="K184" s="14">
        <f t="shared" ca="1" si="30"/>
        <v>39</v>
      </c>
      <c r="L184" s="14">
        <v>36</v>
      </c>
      <c r="M184" s="14"/>
      <c r="N184" s="2" t="s">
        <v>21</v>
      </c>
      <c r="O184" s="3" t="s">
        <v>13</v>
      </c>
      <c r="P184" s="3" t="str">
        <f t="shared" si="36"/>
        <v>行政系统</v>
      </c>
      <c r="Q184" s="3" t="s">
        <v>353</v>
      </c>
      <c r="R184" s="3" t="s">
        <v>366</v>
      </c>
      <c r="S184" s="3" t="s">
        <v>17</v>
      </c>
      <c r="T184" s="8">
        <v>42523.362661610146</v>
      </c>
      <c r="U184" s="13">
        <f t="shared" si="31"/>
        <v>42615</v>
      </c>
      <c r="V184" s="14"/>
      <c r="W184" s="3">
        <v>2</v>
      </c>
      <c r="X184" s="13">
        <f t="shared" si="32"/>
        <v>43345</v>
      </c>
      <c r="Y184" s="9">
        <v>9839</v>
      </c>
    </row>
    <row r="185" spans="1:25" s="10" customFormat="1" ht="19.5" customHeight="1" x14ac:dyDescent="0.15">
      <c r="A185" s="7">
        <v>1145</v>
      </c>
      <c r="B185" s="12" t="s">
        <v>367</v>
      </c>
      <c r="C185" s="14" t="s">
        <v>602</v>
      </c>
      <c r="D185" s="16" t="s">
        <v>583</v>
      </c>
      <c r="E185" s="18" t="str">
        <f t="shared" si="25"/>
        <v>女</v>
      </c>
      <c r="F185" s="18" t="str">
        <f t="shared" si="26"/>
        <v>1974</v>
      </c>
      <c r="G185" s="18" t="str">
        <f t="shared" si="27"/>
        <v>12</v>
      </c>
      <c r="H185" s="18" t="str">
        <f t="shared" si="28"/>
        <v>03</v>
      </c>
      <c r="I185" s="19">
        <f t="shared" si="29"/>
        <v>27366</v>
      </c>
      <c r="J185" s="13">
        <v>27366</v>
      </c>
      <c r="K185" s="14">
        <f t="shared" ca="1" si="30"/>
        <v>46</v>
      </c>
      <c r="L185" s="14">
        <v>43</v>
      </c>
      <c r="M185" s="14"/>
      <c r="N185" s="2" t="s">
        <v>21</v>
      </c>
      <c r="O185" s="3" t="s">
        <v>13</v>
      </c>
      <c r="P185" s="3" t="str">
        <f t="shared" si="36"/>
        <v>行政系统</v>
      </c>
      <c r="Q185" s="3" t="s">
        <v>353</v>
      </c>
      <c r="R185" s="3" t="s">
        <v>281</v>
      </c>
      <c r="S185" s="3" t="s">
        <v>17</v>
      </c>
      <c r="T185" s="8">
        <v>42922.349906283212</v>
      </c>
      <c r="U185" s="13">
        <f t="shared" si="31"/>
        <v>43014</v>
      </c>
      <c r="V185" s="14"/>
      <c r="W185" s="3">
        <v>2</v>
      </c>
      <c r="X185" s="13">
        <f t="shared" si="32"/>
        <v>43744</v>
      </c>
      <c r="Y185" s="9">
        <v>34892</v>
      </c>
    </row>
    <row r="186" spans="1:25" s="10" customFormat="1" ht="19.5" customHeight="1" x14ac:dyDescent="0.15">
      <c r="A186" s="7">
        <v>1333</v>
      </c>
      <c r="B186" s="12" t="s">
        <v>368</v>
      </c>
      <c r="C186" s="14" t="s">
        <v>602</v>
      </c>
      <c r="D186" s="16" t="s">
        <v>584</v>
      </c>
      <c r="E186" s="18" t="str">
        <f t="shared" si="25"/>
        <v>女</v>
      </c>
      <c r="F186" s="18" t="str">
        <f t="shared" si="26"/>
        <v>1975</v>
      </c>
      <c r="G186" s="18" t="str">
        <f t="shared" si="27"/>
        <v>11</v>
      </c>
      <c r="H186" s="18" t="str">
        <f t="shared" si="28"/>
        <v>01</v>
      </c>
      <c r="I186" s="19">
        <f t="shared" si="29"/>
        <v>27699</v>
      </c>
      <c r="J186" s="13">
        <v>27699</v>
      </c>
      <c r="K186" s="14">
        <f t="shared" ca="1" si="30"/>
        <v>46</v>
      </c>
      <c r="L186" s="14">
        <v>43</v>
      </c>
      <c r="M186" s="14"/>
      <c r="N186" s="2" t="s">
        <v>21</v>
      </c>
      <c r="O186" s="3" t="s">
        <v>13</v>
      </c>
      <c r="P186" s="3" t="str">
        <f t="shared" si="36"/>
        <v>行政系统</v>
      </c>
      <c r="Q186" s="3" t="s">
        <v>353</v>
      </c>
      <c r="R186" s="3" t="s">
        <v>369</v>
      </c>
      <c r="S186" s="3" t="s">
        <v>17</v>
      </c>
      <c r="T186" s="8">
        <v>43028.747275665301</v>
      </c>
      <c r="U186" s="13">
        <f t="shared" si="31"/>
        <v>43120</v>
      </c>
      <c r="V186" s="14"/>
      <c r="W186" s="3">
        <v>2</v>
      </c>
      <c r="X186" s="13">
        <f t="shared" si="32"/>
        <v>43850</v>
      </c>
      <c r="Y186" s="9">
        <v>78355</v>
      </c>
    </row>
    <row r="187" spans="1:25" s="10" customFormat="1" ht="19.5" customHeight="1" x14ac:dyDescent="0.15">
      <c r="A187" s="7">
        <v>1006</v>
      </c>
      <c r="B187" s="12" t="s">
        <v>370</v>
      </c>
      <c r="C187" s="14" t="s">
        <v>601</v>
      </c>
      <c r="D187" s="16" t="s">
        <v>585</v>
      </c>
      <c r="E187" s="18" t="str">
        <f t="shared" si="25"/>
        <v>男</v>
      </c>
      <c r="F187" s="18" t="str">
        <f t="shared" si="26"/>
        <v>1973</v>
      </c>
      <c r="G187" s="18" t="str">
        <f t="shared" si="27"/>
        <v>07</v>
      </c>
      <c r="H187" s="18" t="str">
        <f t="shared" si="28"/>
        <v>18</v>
      </c>
      <c r="I187" s="19">
        <f t="shared" si="29"/>
        <v>26863</v>
      </c>
      <c r="J187" s="13">
        <v>26863</v>
      </c>
      <c r="K187" s="14">
        <f t="shared" ca="1" si="30"/>
        <v>48</v>
      </c>
      <c r="L187" s="14">
        <v>45</v>
      </c>
      <c r="M187" s="14"/>
      <c r="N187" s="2" t="s">
        <v>21</v>
      </c>
      <c r="O187" s="3" t="s">
        <v>13</v>
      </c>
      <c r="P187" s="3" t="str">
        <f t="shared" si="36"/>
        <v>行政系统</v>
      </c>
      <c r="Q187" s="3" t="s">
        <v>371</v>
      </c>
      <c r="R187" s="3" t="s">
        <v>372</v>
      </c>
      <c r="S187" s="3" t="s">
        <v>17</v>
      </c>
      <c r="T187" s="8">
        <v>43077.381127161352</v>
      </c>
      <c r="U187" s="13">
        <f t="shared" si="31"/>
        <v>43167</v>
      </c>
      <c r="V187" s="14"/>
      <c r="W187" s="3">
        <v>2</v>
      </c>
      <c r="X187" s="13">
        <f t="shared" si="32"/>
        <v>43898</v>
      </c>
      <c r="Y187" s="9">
        <v>84958</v>
      </c>
    </row>
    <row r="188" spans="1:25" s="10" customFormat="1" ht="19.5" customHeight="1" x14ac:dyDescent="0.15">
      <c r="A188" s="7">
        <v>1065</v>
      </c>
      <c r="B188" s="12" t="s">
        <v>373</v>
      </c>
      <c r="C188" s="14" t="s">
        <v>601</v>
      </c>
      <c r="D188" s="16" t="s">
        <v>586</v>
      </c>
      <c r="E188" s="18" t="str">
        <f t="shared" si="25"/>
        <v>男</v>
      </c>
      <c r="F188" s="18" t="str">
        <f t="shared" si="26"/>
        <v>1970</v>
      </c>
      <c r="G188" s="18" t="str">
        <f t="shared" si="27"/>
        <v>08</v>
      </c>
      <c r="H188" s="18" t="str">
        <f t="shared" si="28"/>
        <v>04</v>
      </c>
      <c r="I188" s="19">
        <f t="shared" si="29"/>
        <v>25784</v>
      </c>
      <c r="J188" s="13">
        <v>25784</v>
      </c>
      <c r="K188" s="14">
        <f t="shared" ca="1" si="30"/>
        <v>51</v>
      </c>
      <c r="L188" s="14">
        <v>48</v>
      </c>
      <c r="M188" s="14"/>
      <c r="N188" s="2" t="s">
        <v>21</v>
      </c>
      <c r="O188" s="3" t="s">
        <v>13</v>
      </c>
      <c r="P188" s="3" t="str">
        <f t="shared" si="36"/>
        <v>行政系统</v>
      </c>
      <c r="Q188" s="3" t="s">
        <v>371</v>
      </c>
      <c r="R188" s="3" t="s">
        <v>374</v>
      </c>
      <c r="S188" s="3" t="s">
        <v>17</v>
      </c>
      <c r="T188" s="8">
        <v>42885.439666508464</v>
      </c>
      <c r="U188" s="13">
        <f t="shared" si="31"/>
        <v>42977</v>
      </c>
      <c r="V188" s="14"/>
      <c r="W188" s="3">
        <v>2</v>
      </c>
      <c r="X188" s="13">
        <f t="shared" si="32"/>
        <v>43707</v>
      </c>
      <c r="Y188" s="9">
        <v>81283</v>
      </c>
    </row>
    <row r="189" spans="1:25" s="10" customFormat="1" ht="19.5" customHeight="1" x14ac:dyDescent="0.15">
      <c r="A189" s="7">
        <v>1162</v>
      </c>
      <c r="B189" s="12" t="s">
        <v>375</v>
      </c>
      <c r="C189" s="14" t="s">
        <v>602</v>
      </c>
      <c r="D189" s="16" t="s">
        <v>587</v>
      </c>
      <c r="E189" s="18" t="str">
        <f t="shared" si="25"/>
        <v>女</v>
      </c>
      <c r="F189" s="18" t="str">
        <f t="shared" si="26"/>
        <v>1979</v>
      </c>
      <c r="G189" s="18" t="str">
        <f t="shared" si="27"/>
        <v>11</v>
      </c>
      <c r="H189" s="18" t="str">
        <f t="shared" si="28"/>
        <v>30</v>
      </c>
      <c r="I189" s="19">
        <f t="shared" si="29"/>
        <v>29189</v>
      </c>
      <c r="J189" s="13">
        <v>29189</v>
      </c>
      <c r="K189" s="14">
        <f t="shared" ca="1" si="30"/>
        <v>41</v>
      </c>
      <c r="L189" s="14">
        <v>38</v>
      </c>
      <c r="M189" s="14"/>
      <c r="N189" s="2" t="s">
        <v>21</v>
      </c>
      <c r="O189" s="3" t="s">
        <v>13</v>
      </c>
      <c r="P189" s="3" t="str">
        <f t="shared" si="36"/>
        <v>行政系统</v>
      </c>
      <c r="Q189" s="3" t="s">
        <v>371</v>
      </c>
      <c r="R189" s="3" t="s">
        <v>376</v>
      </c>
      <c r="S189" s="3" t="s">
        <v>17</v>
      </c>
      <c r="T189" s="8">
        <v>42327.95431395551</v>
      </c>
      <c r="U189" s="13">
        <f t="shared" si="31"/>
        <v>42419</v>
      </c>
      <c r="V189" s="14"/>
      <c r="W189" s="3">
        <v>2</v>
      </c>
      <c r="X189" s="13">
        <f t="shared" si="32"/>
        <v>43150</v>
      </c>
      <c r="Y189" s="9">
        <v>51784</v>
      </c>
    </row>
    <row r="190" spans="1:25" s="10" customFormat="1" ht="19.5" customHeight="1" x14ac:dyDescent="0.15">
      <c r="A190" s="7">
        <v>1163</v>
      </c>
      <c r="B190" s="12" t="s">
        <v>377</v>
      </c>
      <c r="C190" s="14" t="s">
        <v>602</v>
      </c>
      <c r="D190" s="16" t="s">
        <v>588</v>
      </c>
      <c r="E190" s="18" t="str">
        <f t="shared" si="25"/>
        <v>女</v>
      </c>
      <c r="F190" s="18" t="str">
        <f t="shared" si="26"/>
        <v>1978</v>
      </c>
      <c r="G190" s="18" t="str">
        <f t="shared" si="27"/>
        <v>07</v>
      </c>
      <c r="H190" s="18" t="str">
        <f t="shared" si="28"/>
        <v>20</v>
      </c>
      <c r="I190" s="19">
        <f t="shared" si="29"/>
        <v>28691</v>
      </c>
      <c r="J190" s="13">
        <v>28691</v>
      </c>
      <c r="K190" s="14">
        <f t="shared" ca="1" si="30"/>
        <v>43</v>
      </c>
      <c r="L190" s="14">
        <v>40</v>
      </c>
      <c r="M190" s="14"/>
      <c r="N190" s="2" t="s">
        <v>21</v>
      </c>
      <c r="O190" s="3" t="s">
        <v>13</v>
      </c>
      <c r="P190" s="3" t="str">
        <f t="shared" si="36"/>
        <v>行政系统</v>
      </c>
      <c r="Q190" s="3" t="s">
        <v>371</v>
      </c>
      <c r="R190" s="3" t="s">
        <v>378</v>
      </c>
      <c r="S190" s="3" t="s">
        <v>17</v>
      </c>
      <c r="T190" s="8">
        <v>42606.765192350656</v>
      </c>
      <c r="U190" s="13">
        <f t="shared" si="31"/>
        <v>42698</v>
      </c>
      <c r="V190" s="14"/>
      <c r="W190" s="3">
        <v>2</v>
      </c>
      <c r="X190" s="13">
        <f t="shared" si="32"/>
        <v>43428</v>
      </c>
      <c r="Y190" s="9">
        <v>73458</v>
      </c>
    </row>
    <row r="191" spans="1:25" s="10" customFormat="1" ht="19.5" customHeight="1" x14ac:dyDescent="0.15">
      <c r="A191" s="7">
        <v>1164</v>
      </c>
      <c r="B191" s="12" t="s">
        <v>379</v>
      </c>
      <c r="C191" s="14" t="s">
        <v>602</v>
      </c>
      <c r="D191" s="16" t="s">
        <v>589</v>
      </c>
      <c r="E191" s="18" t="str">
        <f t="shared" si="25"/>
        <v>女</v>
      </c>
      <c r="F191" s="18" t="str">
        <f t="shared" si="26"/>
        <v>1991</v>
      </c>
      <c r="G191" s="18" t="str">
        <f t="shared" si="27"/>
        <v>05</v>
      </c>
      <c r="H191" s="18" t="str">
        <f t="shared" si="28"/>
        <v>13</v>
      </c>
      <c r="I191" s="19">
        <f t="shared" si="29"/>
        <v>33371</v>
      </c>
      <c r="J191" s="13">
        <v>33371</v>
      </c>
      <c r="K191" s="14">
        <f t="shared" ca="1" si="30"/>
        <v>30</v>
      </c>
      <c r="L191" s="14">
        <v>27</v>
      </c>
      <c r="M191" s="14"/>
      <c r="N191" s="2" t="s">
        <v>21</v>
      </c>
      <c r="O191" s="3" t="s">
        <v>13</v>
      </c>
      <c r="P191" s="3" t="str">
        <f t="shared" si="36"/>
        <v>行政系统</v>
      </c>
      <c r="Q191" s="3" t="s">
        <v>371</v>
      </c>
      <c r="R191" s="3" t="s">
        <v>380</v>
      </c>
      <c r="S191" s="3" t="s">
        <v>17</v>
      </c>
      <c r="T191" s="8">
        <v>42601.171486780404</v>
      </c>
      <c r="U191" s="13">
        <f t="shared" si="31"/>
        <v>42693</v>
      </c>
      <c r="V191" s="14"/>
      <c r="W191" s="3">
        <v>2</v>
      </c>
      <c r="X191" s="13">
        <f t="shared" si="32"/>
        <v>43423</v>
      </c>
      <c r="Y191" s="9">
        <v>43317</v>
      </c>
    </row>
    <row r="192" spans="1:25" s="10" customFormat="1" ht="19.5" customHeight="1" x14ac:dyDescent="0.15">
      <c r="A192" s="7">
        <v>1166</v>
      </c>
      <c r="B192" s="12" t="s">
        <v>381</v>
      </c>
      <c r="C192" s="14" t="s">
        <v>602</v>
      </c>
      <c r="D192" s="16" t="s">
        <v>590</v>
      </c>
      <c r="E192" s="18" t="str">
        <f t="shared" si="25"/>
        <v>女</v>
      </c>
      <c r="F192" s="18" t="str">
        <f t="shared" si="26"/>
        <v>1985</v>
      </c>
      <c r="G192" s="18" t="str">
        <f t="shared" si="27"/>
        <v>06</v>
      </c>
      <c r="H192" s="18" t="str">
        <f t="shared" si="28"/>
        <v>12</v>
      </c>
      <c r="I192" s="19">
        <f t="shared" si="29"/>
        <v>31210</v>
      </c>
      <c r="J192" s="13">
        <v>31210</v>
      </c>
      <c r="K192" s="14">
        <f t="shared" ca="1" si="30"/>
        <v>36</v>
      </c>
      <c r="L192" s="14">
        <v>33</v>
      </c>
      <c r="M192" s="14"/>
      <c r="N192" s="2" t="s">
        <v>21</v>
      </c>
      <c r="O192" s="3" t="s">
        <v>13</v>
      </c>
      <c r="P192" s="3" t="str">
        <f t="shared" si="36"/>
        <v>行政系统</v>
      </c>
      <c r="Q192" s="3" t="s">
        <v>371</v>
      </c>
      <c r="R192" s="3" t="s">
        <v>378</v>
      </c>
      <c r="S192" s="3" t="s">
        <v>17</v>
      </c>
      <c r="T192" s="8">
        <v>43175.12994203296</v>
      </c>
      <c r="U192" s="13">
        <f t="shared" si="31"/>
        <v>43267</v>
      </c>
      <c r="V192" s="14"/>
      <c r="W192" s="3">
        <v>2</v>
      </c>
      <c r="X192" s="13">
        <f t="shared" si="32"/>
        <v>43998</v>
      </c>
      <c r="Y192" s="9">
        <v>2894</v>
      </c>
    </row>
    <row r="193" spans="1:25" s="10" customFormat="1" ht="19.5" customHeight="1" x14ac:dyDescent="0.15">
      <c r="A193" s="7">
        <v>1168</v>
      </c>
      <c r="B193" s="12" t="s">
        <v>382</v>
      </c>
      <c r="C193" s="14" t="s">
        <v>601</v>
      </c>
      <c r="D193" s="16" t="s">
        <v>591</v>
      </c>
      <c r="E193" s="18" t="str">
        <f t="shared" si="25"/>
        <v>男</v>
      </c>
      <c r="F193" s="18" t="str">
        <f t="shared" si="26"/>
        <v>1995</v>
      </c>
      <c r="G193" s="18" t="str">
        <f t="shared" si="27"/>
        <v>12</v>
      </c>
      <c r="H193" s="18" t="str">
        <f t="shared" si="28"/>
        <v>02</v>
      </c>
      <c r="I193" s="19">
        <f t="shared" si="29"/>
        <v>35035</v>
      </c>
      <c r="J193" s="13">
        <v>35035</v>
      </c>
      <c r="K193" s="14">
        <f t="shared" ca="1" si="30"/>
        <v>25</v>
      </c>
      <c r="L193" s="14">
        <v>22</v>
      </c>
      <c r="M193" s="14"/>
      <c r="N193" s="2" t="s">
        <v>21</v>
      </c>
      <c r="O193" s="3" t="s">
        <v>13</v>
      </c>
      <c r="P193" s="3" t="str">
        <f t="shared" si="36"/>
        <v>行政系统</v>
      </c>
      <c r="Q193" s="3" t="s">
        <v>371</v>
      </c>
      <c r="R193" s="3" t="s">
        <v>383</v>
      </c>
      <c r="S193" s="3" t="s">
        <v>39</v>
      </c>
      <c r="T193" s="8">
        <v>42640.587305575784</v>
      </c>
      <c r="U193" s="13">
        <f t="shared" si="31"/>
        <v>42731</v>
      </c>
      <c r="V193" s="14"/>
      <c r="W193" s="3">
        <v>2</v>
      </c>
      <c r="X193" s="13">
        <f t="shared" si="32"/>
        <v>43461</v>
      </c>
      <c r="Y193" s="9">
        <v>87045</v>
      </c>
    </row>
    <row r="194" spans="1:25" s="10" customFormat="1" ht="19.5" customHeight="1" x14ac:dyDescent="0.15">
      <c r="A194" s="7">
        <v>1272</v>
      </c>
      <c r="B194" s="12" t="s">
        <v>384</v>
      </c>
      <c r="C194" s="14" t="s">
        <v>602</v>
      </c>
      <c r="D194" s="16" t="s">
        <v>592</v>
      </c>
      <c r="E194" s="18" t="str">
        <f t="shared" si="25"/>
        <v>女</v>
      </c>
      <c r="F194" s="18" t="str">
        <f t="shared" si="26"/>
        <v>1975</v>
      </c>
      <c r="G194" s="18" t="str">
        <f t="shared" si="27"/>
        <v>11</v>
      </c>
      <c r="H194" s="18" t="str">
        <f t="shared" si="28"/>
        <v>01</v>
      </c>
      <c r="I194" s="19">
        <f t="shared" si="29"/>
        <v>27699</v>
      </c>
      <c r="J194" s="13">
        <v>27699</v>
      </c>
      <c r="K194" s="14">
        <f t="shared" ca="1" si="30"/>
        <v>46</v>
      </c>
      <c r="L194" s="14">
        <v>43</v>
      </c>
      <c r="M194" s="14"/>
      <c r="N194" s="2" t="s">
        <v>21</v>
      </c>
      <c r="O194" s="3" t="s">
        <v>13</v>
      </c>
      <c r="P194" s="3" t="str">
        <f t="shared" si="36"/>
        <v>行政系统</v>
      </c>
      <c r="Q194" s="3" t="s">
        <v>371</v>
      </c>
      <c r="R194" s="3" t="s">
        <v>385</v>
      </c>
      <c r="S194" s="3" t="s">
        <v>23</v>
      </c>
      <c r="T194" s="8">
        <v>42505.469376128371</v>
      </c>
      <c r="U194" s="13">
        <f t="shared" si="31"/>
        <v>42597</v>
      </c>
      <c r="V194" s="14"/>
      <c r="W194" s="3">
        <v>2</v>
      </c>
      <c r="X194" s="13">
        <f t="shared" si="32"/>
        <v>43327</v>
      </c>
      <c r="Y194" s="9">
        <v>49723</v>
      </c>
    </row>
    <row r="195" spans="1:25" s="10" customFormat="1" ht="19.5" customHeight="1" x14ac:dyDescent="0.15">
      <c r="A195" s="7">
        <v>1038</v>
      </c>
      <c r="B195" s="12" t="s">
        <v>386</v>
      </c>
      <c r="C195" s="14" t="s">
        <v>602</v>
      </c>
      <c r="D195" s="16" t="s">
        <v>593</v>
      </c>
      <c r="E195" s="18" t="str">
        <f t="shared" ref="E195:E198" si="37">IF(MOD(MID(D195,17,1),2)=1,"男","女")</f>
        <v>女</v>
      </c>
      <c r="F195" s="18" t="str">
        <f t="shared" ref="F195:F198" si="38">MID(D195,7,4)</f>
        <v>1983</v>
      </c>
      <c r="G195" s="18" t="str">
        <f t="shared" ref="G195:G198" si="39">MID(D195,11,2)</f>
        <v>01</v>
      </c>
      <c r="H195" s="18" t="str">
        <f t="shared" ref="H195:H198" si="40">MID(D195,13,2)</f>
        <v>09</v>
      </c>
      <c r="I195" s="19">
        <f t="shared" ref="I195:I198" si="41">DATE(F195,G195,H195)</f>
        <v>30325</v>
      </c>
      <c r="J195" s="13">
        <v>30325</v>
      </c>
      <c r="K195" s="14">
        <f t="shared" ref="K195:K198" ca="1" si="42">DATEDIF(I195,TODAY(),"y")</f>
        <v>38</v>
      </c>
      <c r="L195" s="14">
        <v>35</v>
      </c>
      <c r="M195" s="14"/>
      <c r="N195" s="2" t="s">
        <v>21</v>
      </c>
      <c r="O195" s="3" t="s">
        <v>13</v>
      </c>
      <c r="P195" s="3" t="s">
        <v>387</v>
      </c>
      <c r="Q195" s="3" t="s">
        <v>388</v>
      </c>
      <c r="R195" s="3" t="s">
        <v>389</v>
      </c>
      <c r="S195" s="3" t="s">
        <v>17</v>
      </c>
      <c r="T195" s="8">
        <v>42971.347084609501</v>
      </c>
      <c r="U195" s="13">
        <f t="shared" ref="U195:U198" si="43">EDATE(T195,3)</f>
        <v>43063</v>
      </c>
      <c r="V195" s="14"/>
      <c r="W195" s="3">
        <v>2</v>
      </c>
      <c r="X195" s="13">
        <f t="shared" ref="X195:X198" si="44">EDATE(U195,W195*12)</f>
        <v>43793</v>
      </c>
      <c r="Y195" s="9">
        <v>95405</v>
      </c>
    </row>
    <row r="196" spans="1:25" s="10" customFormat="1" ht="19.5" customHeight="1" x14ac:dyDescent="0.15">
      <c r="A196" s="7">
        <v>1039</v>
      </c>
      <c r="B196" s="12" t="s">
        <v>390</v>
      </c>
      <c r="C196" s="14" t="s">
        <v>601</v>
      </c>
      <c r="D196" s="16" t="s">
        <v>594</v>
      </c>
      <c r="E196" s="18" t="str">
        <f t="shared" si="37"/>
        <v>男</v>
      </c>
      <c r="F196" s="18" t="str">
        <f t="shared" si="38"/>
        <v>1968</v>
      </c>
      <c r="G196" s="18" t="str">
        <f t="shared" si="39"/>
        <v>10</v>
      </c>
      <c r="H196" s="18" t="str">
        <f t="shared" si="40"/>
        <v>12</v>
      </c>
      <c r="I196" s="19">
        <f t="shared" si="41"/>
        <v>25123</v>
      </c>
      <c r="J196" s="13">
        <v>25123</v>
      </c>
      <c r="K196" s="14">
        <f t="shared" ca="1" si="42"/>
        <v>53</v>
      </c>
      <c r="L196" s="14">
        <v>50</v>
      </c>
      <c r="M196" s="14"/>
      <c r="N196" s="2" t="s">
        <v>21</v>
      </c>
      <c r="O196" s="3" t="s">
        <v>13</v>
      </c>
      <c r="P196" s="3" t="str">
        <f t="shared" ref="P196:P198" si="45">P195</f>
        <v>直属体系</v>
      </c>
      <c r="Q196" s="3" t="s">
        <v>388</v>
      </c>
      <c r="R196" s="3" t="s">
        <v>389</v>
      </c>
      <c r="S196" s="3" t="s">
        <v>17</v>
      </c>
      <c r="T196" s="8">
        <v>42809.269318568287</v>
      </c>
      <c r="U196" s="13">
        <f t="shared" si="43"/>
        <v>42901</v>
      </c>
      <c r="V196" s="14"/>
      <c r="W196" s="3">
        <v>2</v>
      </c>
      <c r="X196" s="13">
        <f t="shared" si="44"/>
        <v>43631</v>
      </c>
      <c r="Y196" s="9">
        <v>26208</v>
      </c>
    </row>
    <row r="197" spans="1:25" s="10" customFormat="1" ht="19.5" customHeight="1" x14ac:dyDescent="0.15">
      <c r="A197" s="7">
        <v>1228</v>
      </c>
      <c r="B197" s="12" t="s">
        <v>391</v>
      </c>
      <c r="C197" s="14" t="s">
        <v>601</v>
      </c>
      <c r="D197" s="16" t="s">
        <v>595</v>
      </c>
      <c r="E197" s="18" t="str">
        <f t="shared" si="37"/>
        <v>男</v>
      </c>
      <c r="F197" s="18" t="str">
        <f t="shared" si="38"/>
        <v>1968</v>
      </c>
      <c r="G197" s="18" t="str">
        <f t="shared" si="39"/>
        <v>06</v>
      </c>
      <c r="H197" s="18" t="str">
        <f t="shared" si="40"/>
        <v>20</v>
      </c>
      <c r="I197" s="19">
        <f t="shared" si="41"/>
        <v>25009</v>
      </c>
      <c r="J197" s="13">
        <v>25009</v>
      </c>
      <c r="K197" s="14">
        <f t="shared" ca="1" si="42"/>
        <v>53</v>
      </c>
      <c r="L197" s="14">
        <v>50</v>
      </c>
      <c r="M197" s="14"/>
      <c r="N197" s="2" t="s">
        <v>21</v>
      </c>
      <c r="O197" s="3" t="s">
        <v>13</v>
      </c>
      <c r="P197" s="3" t="str">
        <f t="shared" si="45"/>
        <v>直属体系</v>
      </c>
      <c r="Q197" s="3" t="s">
        <v>392</v>
      </c>
      <c r="R197" s="3" t="s">
        <v>393</v>
      </c>
      <c r="S197" s="3" t="s">
        <v>39</v>
      </c>
      <c r="T197" s="8">
        <v>42683.764179648693</v>
      </c>
      <c r="U197" s="13">
        <f t="shared" si="43"/>
        <v>42775</v>
      </c>
      <c r="V197" s="14"/>
      <c r="W197" s="3">
        <v>2</v>
      </c>
      <c r="X197" s="13">
        <f t="shared" si="44"/>
        <v>43505</v>
      </c>
      <c r="Y197" s="9">
        <v>16855</v>
      </c>
    </row>
    <row r="198" spans="1:25" s="10" customFormat="1" ht="19.5" customHeight="1" x14ac:dyDescent="0.15">
      <c r="A198" s="7">
        <v>1042</v>
      </c>
      <c r="B198" s="12" t="s">
        <v>394</v>
      </c>
      <c r="C198" s="14" t="s">
        <v>601</v>
      </c>
      <c r="D198" s="16" t="s">
        <v>596</v>
      </c>
      <c r="E198" s="18" t="str">
        <f t="shared" si="37"/>
        <v>男</v>
      </c>
      <c r="F198" s="18" t="str">
        <f t="shared" si="38"/>
        <v>1989</v>
      </c>
      <c r="G198" s="18" t="str">
        <f t="shared" si="39"/>
        <v>12</v>
      </c>
      <c r="H198" s="18" t="str">
        <f t="shared" si="40"/>
        <v>30</v>
      </c>
      <c r="I198" s="19">
        <f t="shared" si="41"/>
        <v>32872</v>
      </c>
      <c r="J198" s="13">
        <v>32872</v>
      </c>
      <c r="K198" s="14">
        <f t="shared" ca="1" si="42"/>
        <v>31</v>
      </c>
      <c r="L198" s="14">
        <v>28</v>
      </c>
      <c r="M198" s="14"/>
      <c r="N198" s="2" t="s">
        <v>21</v>
      </c>
      <c r="O198" s="3" t="s">
        <v>13</v>
      </c>
      <c r="P198" s="3" t="str">
        <f t="shared" si="45"/>
        <v>直属体系</v>
      </c>
      <c r="Q198" s="3" t="s">
        <v>395</v>
      </c>
      <c r="R198" s="3" t="s">
        <v>396</v>
      </c>
      <c r="S198" s="3" t="s">
        <v>17</v>
      </c>
      <c r="T198" s="8">
        <v>42984.677288163497</v>
      </c>
      <c r="U198" s="13">
        <f t="shared" si="43"/>
        <v>43075</v>
      </c>
      <c r="V198" s="14"/>
      <c r="W198" s="3">
        <v>2</v>
      </c>
      <c r="X198" s="13">
        <f t="shared" si="44"/>
        <v>43805</v>
      </c>
      <c r="Y198" s="9">
        <v>31535</v>
      </c>
    </row>
  </sheetData>
  <autoFilter ref="A1:Y198"/>
  <phoneticPr fontId="3" type="noConversion"/>
  <pageMargins left="0.7" right="0.7" top="0.75" bottom="0.75" header="0.3" footer="0.3"/>
  <pageSetup paperSize="9" orientation="portrait" r:id="rId1"/>
  <ignoredErrors>
    <ignoredError sqref="Y11 D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Company>Fenbi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PC</cp:lastModifiedBy>
  <dcterms:created xsi:type="dcterms:W3CDTF">2018-03-05T06:24:37Z</dcterms:created>
  <dcterms:modified xsi:type="dcterms:W3CDTF">2021-11-08T13:34:27Z</dcterms:modified>
</cp:coreProperties>
</file>