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Sheet1!$A$2:$I$20</definedName>
  </definedNames>
  <calcPr calcId="162913"/>
</workbook>
</file>

<file path=xl/calcChain.xml><?xml version="1.0" encoding="utf-8"?>
<calcChain xmlns="http://schemas.openxmlformats.org/spreadsheetml/2006/main">
  <c r="L17" i="1" l="1"/>
  <c r="M6" i="1"/>
  <c r="K4" i="1"/>
  <c r="L3" i="1" s="1"/>
  <c r="K5" i="1"/>
  <c r="L4" i="1" s="1"/>
  <c r="K6" i="1"/>
  <c r="L5" i="1" s="1"/>
  <c r="K7" i="1"/>
  <c r="M7" i="1" s="1"/>
  <c r="K8" i="1"/>
  <c r="M8" i="1" s="1"/>
  <c r="K9" i="1"/>
  <c r="M9" i="1" s="1"/>
  <c r="K10" i="1"/>
  <c r="M10" i="1" s="1"/>
  <c r="K11" i="1"/>
  <c r="L10" i="1" s="1"/>
  <c r="K12" i="1"/>
  <c r="L11" i="1" s="1"/>
  <c r="K13" i="1"/>
  <c r="M13" i="1" s="1"/>
  <c r="K14" i="1"/>
  <c r="M14" i="1" s="1"/>
  <c r="K15" i="1"/>
  <c r="M15" i="1" s="1"/>
  <c r="K16" i="1"/>
  <c r="M16" i="1" s="1"/>
  <c r="K17" i="1"/>
  <c r="L16" i="1" s="1"/>
  <c r="K3" i="1"/>
  <c r="M3" i="1" s="1"/>
  <c r="M12" i="1" l="1"/>
  <c r="L15" i="1"/>
  <c r="L9" i="1"/>
  <c r="M17" i="1"/>
  <c r="M11" i="1"/>
  <c r="M5" i="1"/>
  <c r="L14" i="1"/>
  <c r="L8" i="1"/>
  <c r="M4" i="1"/>
  <c r="L13" i="1"/>
  <c r="L7" i="1"/>
  <c r="L12" i="1"/>
  <c r="L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H9" i="1" l="1"/>
  <c r="I9" i="1"/>
  <c r="I13" i="1"/>
  <c r="H13" i="1"/>
  <c r="I3" i="1"/>
  <c r="H3" i="1"/>
  <c r="I12" i="1"/>
  <c r="H12" i="1"/>
  <c r="H6" i="1"/>
  <c r="I6" i="1"/>
  <c r="I8" i="1"/>
  <c r="H8" i="1"/>
  <c r="I15" i="1"/>
  <c r="H15" i="1"/>
  <c r="I14" i="1"/>
  <c r="H14" i="1"/>
  <c r="H7" i="1"/>
  <c r="I7" i="1"/>
  <c r="H17" i="1"/>
  <c r="I17" i="1"/>
  <c r="I11" i="1"/>
  <c r="H11" i="1"/>
  <c r="H5" i="1"/>
  <c r="I5" i="1"/>
  <c r="H16" i="1"/>
  <c r="I16" i="1"/>
  <c r="H10" i="1"/>
  <c r="I10" i="1"/>
  <c r="H4" i="1"/>
  <c r="I4" i="1"/>
</calcChain>
</file>

<file path=xl/sharedStrings.xml><?xml version="1.0" encoding="utf-8"?>
<sst xmlns="http://schemas.openxmlformats.org/spreadsheetml/2006/main" count="81" uniqueCount="56">
  <si>
    <t>序号</t>
    <phoneticPr fontId="1" type="noConversion"/>
  </si>
  <si>
    <t>部门</t>
    <phoneticPr fontId="1" type="noConversion"/>
  </si>
  <si>
    <t>姓名</t>
    <phoneticPr fontId="1" type="noConversion"/>
  </si>
  <si>
    <t>培训项目</t>
    <phoneticPr fontId="1" type="noConversion"/>
  </si>
  <si>
    <t>笔试分数</t>
    <phoneticPr fontId="1" type="noConversion"/>
  </si>
  <si>
    <t>实际操作分数</t>
    <phoneticPr fontId="1" type="noConversion"/>
  </si>
  <si>
    <t>总分</t>
    <phoneticPr fontId="1" type="noConversion"/>
  </si>
  <si>
    <t>成绩是否达标</t>
    <phoneticPr fontId="1" type="noConversion"/>
  </si>
  <si>
    <t>排名</t>
    <phoneticPr fontId="1" type="noConversion"/>
  </si>
  <si>
    <t>技术部</t>
    <phoneticPr fontId="1" type="noConversion"/>
  </si>
  <si>
    <t>表格说明：</t>
    <phoneticPr fontId="1" type="noConversion"/>
  </si>
  <si>
    <t>1、此次培训考试笔试分数权重40%，实际操作权重60%，并以此统计总分。</t>
    <phoneticPr fontId="1" type="noConversion"/>
  </si>
  <si>
    <t>2、培训结果成绩总分75分为达标，不足75分为未达标。</t>
    <phoneticPr fontId="1" type="noConversion"/>
  </si>
  <si>
    <t>Office软件应用</t>
    <phoneticPr fontId="1" type="noConversion"/>
  </si>
  <si>
    <t xml:space="preserve"> </t>
    <phoneticPr fontId="1" type="noConversion"/>
  </si>
  <si>
    <t>杨杰</t>
    <phoneticPr fontId="1" type="noConversion"/>
  </si>
  <si>
    <t>袁帅</t>
    <phoneticPr fontId="1" type="noConversion"/>
  </si>
  <si>
    <t>软件工程</t>
    <phoneticPr fontId="1" type="noConversion"/>
  </si>
  <si>
    <t>夏禹</t>
    <phoneticPr fontId="1" type="noConversion"/>
  </si>
  <si>
    <t>吕永飞</t>
    <phoneticPr fontId="1" type="noConversion"/>
  </si>
  <si>
    <t>孙岚岚</t>
    <phoneticPr fontId="1" type="noConversion"/>
  </si>
  <si>
    <t>张玉培</t>
    <phoneticPr fontId="1" type="noConversion"/>
  </si>
  <si>
    <t>裴伟娟</t>
    <phoneticPr fontId="1" type="noConversion"/>
  </si>
  <si>
    <t>计算机</t>
    <phoneticPr fontId="1" type="noConversion"/>
  </si>
  <si>
    <t>李莉杰</t>
    <phoneticPr fontId="1" type="noConversion"/>
  </si>
  <si>
    <t>李鑫</t>
    <phoneticPr fontId="1" type="noConversion"/>
  </si>
  <si>
    <t>数学与物理</t>
    <phoneticPr fontId="1" type="noConversion"/>
  </si>
  <si>
    <t>身份证号</t>
    <phoneticPr fontId="1" type="noConversion"/>
  </si>
  <si>
    <t>年龄</t>
    <phoneticPr fontId="1" type="noConversion"/>
  </si>
  <si>
    <t>522225197612176132</t>
    <phoneticPr fontId="6" type="noConversion"/>
  </si>
  <si>
    <t>441723199407166317</t>
    <phoneticPr fontId="6" type="noConversion"/>
  </si>
  <si>
    <t>150204198008309981</t>
    <phoneticPr fontId="6" type="noConversion"/>
  </si>
  <si>
    <t>350427198607208691</t>
    <phoneticPr fontId="6" type="noConversion"/>
  </si>
  <si>
    <t>320103199204113833</t>
    <phoneticPr fontId="6" type="noConversion"/>
  </si>
  <si>
    <t>河南开封科技传媒学院培训人员及成绩统计分析表</t>
    <phoneticPr fontId="1" type="noConversion"/>
  </si>
  <si>
    <t>出生日期</t>
    <phoneticPr fontId="1" type="noConversion"/>
  </si>
  <si>
    <t>410322199202152010</t>
    <phoneticPr fontId="6" type="noConversion"/>
  </si>
  <si>
    <t>542128197911042020</t>
    <phoneticPr fontId="6" type="noConversion"/>
  </si>
  <si>
    <t>469026198312079645</t>
    <phoneticPr fontId="6" type="noConversion"/>
  </si>
  <si>
    <t>370300197506153746</t>
    <phoneticPr fontId="6" type="noConversion"/>
  </si>
  <si>
    <t>350623199212146073</t>
    <phoneticPr fontId="6" type="noConversion"/>
  </si>
  <si>
    <t>邵阳雪</t>
    <phoneticPr fontId="1" type="noConversion"/>
  </si>
  <si>
    <t>450202198701201223</t>
    <phoneticPr fontId="6" type="noConversion"/>
  </si>
  <si>
    <t>段延超</t>
    <phoneticPr fontId="1" type="noConversion"/>
  </si>
  <si>
    <t>421083198810290233</t>
    <phoneticPr fontId="6" type="noConversion"/>
  </si>
  <si>
    <t>梅西</t>
    <phoneticPr fontId="1" type="noConversion"/>
  </si>
  <si>
    <t>610102197610275477</t>
    <phoneticPr fontId="6" type="noConversion"/>
  </si>
  <si>
    <t>C罗</t>
    <phoneticPr fontId="1" type="noConversion"/>
  </si>
  <si>
    <t>220681198701034590</t>
    <phoneticPr fontId="6" type="noConversion"/>
  </si>
  <si>
    <t>胖虎</t>
    <phoneticPr fontId="1" type="noConversion"/>
  </si>
  <si>
    <t>派大星</t>
    <phoneticPr fontId="1" type="noConversion"/>
  </si>
  <si>
    <t>420114197808258149</t>
    <phoneticPr fontId="6" type="noConversion"/>
  </si>
  <si>
    <t>身份证第17位</t>
    <phoneticPr fontId="1" type="noConversion"/>
  </si>
  <si>
    <t>性别</t>
    <phoneticPr fontId="1" type="noConversion"/>
  </si>
  <si>
    <t>奇偶判断</t>
    <phoneticPr fontId="1" type="noConversion"/>
  </si>
  <si>
    <t>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</si>
</sst>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7" x14ac:knownFonts="1">
    <font>
      <sz val="12"/>
      <name val="宋体"/>
      <charset val="134"/>
    </font>
    <font>
      <sz val="9"/>
      <name val="宋体"/>
      <charset val="134"/>
    </font>
    <font>
      <sz val="1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rgb="FF3A3A3A"/>
      <name val="微软雅黑"/>
      <family val="2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tabSelected="1" topLeftCell="G1" workbookViewId="0">
      <selection activeCell="M1" sqref="M1:M1048576"/>
    </sheetView>
  </sheetViews>
  <sheetFormatPr defaultColWidth="9" defaultRowHeight="16.5" x14ac:dyDescent="0.15"/>
  <cols>
    <col min="1" max="1" width="4.375" style="1" customWidth="1"/>
    <col min="2" max="2" width="8.75" style="1" customWidth="1"/>
    <col min="3" max="3" width="8.25" style="1" customWidth="1"/>
    <col min="4" max="4" width="14.875" style="1" customWidth="1"/>
    <col min="5" max="5" width="9.25" style="1" customWidth="1"/>
    <col min="6" max="6" width="10.375" style="1" customWidth="1"/>
    <col min="7" max="7" width="9" style="10"/>
    <col min="8" max="8" width="12.375" style="12" customWidth="1"/>
    <col min="9" max="9" width="9" style="15"/>
    <col min="10" max="10" width="25.25" style="1" customWidth="1"/>
    <col min="11" max="13" width="25.25" style="15" customWidth="1"/>
    <col min="14" max="16384" width="9" style="1"/>
  </cols>
  <sheetData>
    <row r="1" spans="1:16" ht="29.25" customHeight="1" x14ac:dyDescent="0.15">
      <c r="A1" s="7" t="s">
        <v>34</v>
      </c>
      <c r="B1" s="7"/>
      <c r="C1" s="7"/>
      <c r="D1" s="7"/>
      <c r="E1" s="7"/>
      <c r="F1" s="7"/>
      <c r="G1" s="7"/>
      <c r="H1" s="7"/>
      <c r="I1" s="7"/>
    </row>
    <row r="2" spans="1:16" ht="24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8" t="s">
        <v>6</v>
      </c>
      <c r="H2" s="11" t="s">
        <v>7</v>
      </c>
      <c r="I2" s="13" t="s">
        <v>8</v>
      </c>
      <c r="J2" s="4" t="s">
        <v>27</v>
      </c>
      <c r="K2" s="13" t="s">
        <v>52</v>
      </c>
      <c r="L2" s="13" t="s">
        <v>54</v>
      </c>
      <c r="M2" s="13" t="s">
        <v>55</v>
      </c>
      <c r="N2" s="4" t="s">
        <v>53</v>
      </c>
      <c r="O2" s="4" t="s">
        <v>35</v>
      </c>
      <c r="P2" s="4" t="s">
        <v>28</v>
      </c>
    </row>
    <row r="3" spans="1:16" ht="19.5" customHeight="1" x14ac:dyDescent="0.15">
      <c r="A3" s="2">
        <v>1</v>
      </c>
      <c r="B3" s="2" t="s">
        <v>17</v>
      </c>
      <c r="C3" s="2" t="s">
        <v>15</v>
      </c>
      <c r="D3" s="2" t="s">
        <v>13</v>
      </c>
      <c r="E3" s="2">
        <v>90</v>
      </c>
      <c r="F3" s="2">
        <v>80</v>
      </c>
      <c r="G3" s="9">
        <f>SUM(0.4*E3,0.6*F3)</f>
        <v>84</v>
      </c>
      <c r="H3" s="6" t="str">
        <f>IF(G3&gt;=75,"达标","不达标")</f>
        <v>达标</v>
      </c>
      <c r="I3" s="14">
        <f>RANK(G3,$G$3:$G$17,0)</f>
        <v>11</v>
      </c>
      <c r="J3" s="5" t="s">
        <v>36</v>
      </c>
      <c r="K3" s="16" t="str">
        <f>MID(J3,17,1)</f>
        <v>1</v>
      </c>
      <c r="L3" s="16" t="str">
        <f>IF(MOD(K4,2)=1,"奇","偶")</f>
        <v>奇</v>
      </c>
      <c r="M3" s="16" t="str">
        <f>IF(MOD(K3,2)=1,"男","女")</f>
        <v>男</v>
      </c>
      <c r="N3" s="2"/>
      <c r="O3" s="2"/>
      <c r="P3" s="2"/>
    </row>
    <row r="4" spans="1:16" ht="19.5" customHeight="1" x14ac:dyDescent="0.15">
      <c r="A4" s="2">
        <v>2</v>
      </c>
      <c r="B4" s="2" t="s">
        <v>17</v>
      </c>
      <c r="C4" s="2" t="s">
        <v>16</v>
      </c>
      <c r="D4" s="2" t="s">
        <v>13</v>
      </c>
      <c r="E4" s="2">
        <v>88</v>
      </c>
      <c r="F4" s="2">
        <v>95</v>
      </c>
      <c r="G4" s="9">
        <f t="shared" ref="G4:G17" si="0">SUM(0.4*E4,0.6*F4)</f>
        <v>92.2</v>
      </c>
      <c r="H4" s="6" t="str">
        <f t="shared" ref="H4:H17" si="1">IF(G4&gt;=75,"达标","不达标")</f>
        <v>达标</v>
      </c>
      <c r="I4" s="14">
        <f t="shared" ref="I4:I17" si="2">RANK(G4,$G$3:$G$17,0)</f>
        <v>7</v>
      </c>
      <c r="J4" s="5" t="s">
        <v>29</v>
      </c>
      <c r="K4" s="16" t="str">
        <f t="shared" ref="K4:K17" si="3">MID(J4,17,1)</f>
        <v>3</v>
      </c>
      <c r="L4" s="16" t="str">
        <f t="shared" ref="L4:L15" si="4">IF(MOD(K5,2)=1,"奇","偶")</f>
        <v>奇</v>
      </c>
      <c r="M4" s="16" t="str">
        <f>IF(MOD(K4,2)=1,"男","女")</f>
        <v>男</v>
      </c>
      <c r="N4" s="2"/>
      <c r="O4" s="2"/>
      <c r="P4" s="2"/>
    </row>
    <row r="5" spans="1:16" ht="19.5" customHeight="1" x14ac:dyDescent="0.15">
      <c r="A5" s="2">
        <v>3</v>
      </c>
      <c r="B5" s="2" t="s">
        <v>17</v>
      </c>
      <c r="C5" s="2" t="s">
        <v>18</v>
      </c>
      <c r="D5" s="2" t="s">
        <v>13</v>
      </c>
      <c r="E5" s="2">
        <v>75</v>
      </c>
      <c r="F5" s="2">
        <v>70</v>
      </c>
      <c r="G5" s="9">
        <f t="shared" si="0"/>
        <v>72</v>
      </c>
      <c r="H5" s="6" t="str">
        <f t="shared" si="1"/>
        <v>不达标</v>
      </c>
      <c r="I5" s="14">
        <f t="shared" si="2"/>
        <v>15</v>
      </c>
      <c r="J5" s="5" t="s">
        <v>30</v>
      </c>
      <c r="K5" s="16" t="str">
        <f t="shared" si="3"/>
        <v>1</v>
      </c>
      <c r="L5" s="16" t="str">
        <f t="shared" si="4"/>
        <v>偶</v>
      </c>
      <c r="M5" s="16" t="str">
        <f t="shared" ref="M5:M17" si="5">IF(MOD(K5,2)=1,"男","女")</f>
        <v>男</v>
      </c>
      <c r="N5" s="2"/>
      <c r="O5" s="2"/>
      <c r="P5" s="2"/>
    </row>
    <row r="6" spans="1:16" ht="19.5" customHeight="1" x14ac:dyDescent="0.15">
      <c r="A6" s="2">
        <v>4</v>
      </c>
      <c r="B6" s="2" t="s">
        <v>26</v>
      </c>
      <c r="C6" s="2" t="s">
        <v>20</v>
      </c>
      <c r="D6" s="2" t="s">
        <v>13</v>
      </c>
      <c r="E6" s="2">
        <v>95</v>
      </c>
      <c r="F6" s="2">
        <v>100</v>
      </c>
      <c r="G6" s="9">
        <f t="shared" si="0"/>
        <v>98</v>
      </c>
      <c r="H6" s="6" t="str">
        <f t="shared" si="1"/>
        <v>达标</v>
      </c>
      <c r="I6" s="14">
        <f t="shared" si="2"/>
        <v>1</v>
      </c>
      <c r="J6" s="5" t="s">
        <v>37</v>
      </c>
      <c r="K6" s="16" t="str">
        <f t="shared" si="3"/>
        <v>2</v>
      </c>
      <c r="L6" s="16" t="str">
        <f t="shared" si="4"/>
        <v>偶</v>
      </c>
      <c r="M6" s="16" t="str">
        <f t="shared" si="5"/>
        <v>女</v>
      </c>
      <c r="N6" s="2"/>
      <c r="O6" s="2"/>
      <c r="P6" s="2"/>
    </row>
    <row r="7" spans="1:16" ht="19.5" customHeight="1" x14ac:dyDescent="0.15">
      <c r="A7" s="2">
        <v>5</v>
      </c>
      <c r="B7" s="2" t="s">
        <v>26</v>
      </c>
      <c r="C7" s="2" t="s">
        <v>21</v>
      </c>
      <c r="D7" s="2" t="s">
        <v>13</v>
      </c>
      <c r="E7" s="2">
        <v>90</v>
      </c>
      <c r="F7" s="2">
        <v>95</v>
      </c>
      <c r="G7" s="9">
        <f t="shared" si="0"/>
        <v>93</v>
      </c>
      <c r="H7" s="6" t="str">
        <f t="shared" si="1"/>
        <v>达标</v>
      </c>
      <c r="I7" s="14">
        <f t="shared" si="2"/>
        <v>6</v>
      </c>
      <c r="J7" s="5" t="s">
        <v>38</v>
      </c>
      <c r="K7" s="16" t="str">
        <f t="shared" si="3"/>
        <v>4</v>
      </c>
      <c r="L7" s="16" t="str">
        <f t="shared" si="4"/>
        <v>偶</v>
      </c>
      <c r="M7" s="16" t="str">
        <f t="shared" si="5"/>
        <v>女</v>
      </c>
      <c r="N7" s="2"/>
      <c r="O7" s="2"/>
      <c r="P7" s="2"/>
    </row>
    <row r="8" spans="1:16" ht="19.5" customHeight="1" x14ac:dyDescent="0.15">
      <c r="A8" s="2">
        <v>6</v>
      </c>
      <c r="B8" s="2" t="s">
        <v>26</v>
      </c>
      <c r="C8" s="2" t="s">
        <v>22</v>
      </c>
      <c r="D8" s="2" t="s">
        <v>13</v>
      </c>
      <c r="E8" s="2">
        <v>90</v>
      </c>
      <c r="F8" s="2">
        <v>90</v>
      </c>
      <c r="G8" s="9">
        <f t="shared" si="0"/>
        <v>90</v>
      </c>
      <c r="H8" s="6" t="str">
        <f t="shared" si="1"/>
        <v>达标</v>
      </c>
      <c r="I8" s="14">
        <f t="shared" si="2"/>
        <v>8</v>
      </c>
      <c r="J8" s="5" t="s">
        <v>31</v>
      </c>
      <c r="K8" s="16" t="str">
        <f t="shared" si="3"/>
        <v>8</v>
      </c>
      <c r="L8" s="16" t="str">
        <f t="shared" si="4"/>
        <v>偶</v>
      </c>
      <c r="M8" s="16" t="str">
        <f t="shared" si="5"/>
        <v>女</v>
      </c>
      <c r="N8" s="2"/>
      <c r="O8" s="2"/>
      <c r="P8" s="2"/>
    </row>
    <row r="9" spans="1:16" ht="19.5" customHeight="1" x14ac:dyDescent="0.15">
      <c r="A9" s="2">
        <v>7</v>
      </c>
      <c r="B9" s="2" t="s">
        <v>23</v>
      </c>
      <c r="C9" s="2" t="s">
        <v>24</v>
      </c>
      <c r="D9" s="2" t="s">
        <v>13</v>
      </c>
      <c r="E9" s="2">
        <v>85</v>
      </c>
      <c r="F9" s="2">
        <v>90</v>
      </c>
      <c r="G9" s="9">
        <f t="shared" si="0"/>
        <v>88</v>
      </c>
      <c r="H9" s="6" t="str">
        <f t="shared" si="1"/>
        <v>达标</v>
      </c>
      <c r="I9" s="14">
        <f t="shared" si="2"/>
        <v>9</v>
      </c>
      <c r="J9" s="5" t="s">
        <v>39</v>
      </c>
      <c r="K9" s="16" t="str">
        <f t="shared" si="3"/>
        <v>4</v>
      </c>
      <c r="L9" s="16" t="str">
        <f t="shared" si="4"/>
        <v>奇</v>
      </c>
      <c r="M9" s="16" t="str">
        <f t="shared" si="5"/>
        <v>女</v>
      </c>
      <c r="N9" s="2"/>
      <c r="O9" s="2"/>
      <c r="P9" s="2"/>
    </row>
    <row r="10" spans="1:16" ht="19.5" customHeight="1" x14ac:dyDescent="0.15">
      <c r="A10" s="2">
        <v>8</v>
      </c>
      <c r="B10" s="2" t="s">
        <v>23</v>
      </c>
      <c r="C10" s="2" t="s">
        <v>25</v>
      </c>
      <c r="D10" s="2" t="s">
        <v>13</v>
      </c>
      <c r="E10" s="2">
        <v>98</v>
      </c>
      <c r="F10" s="2">
        <v>96</v>
      </c>
      <c r="G10" s="9">
        <f t="shared" si="0"/>
        <v>96.8</v>
      </c>
      <c r="H10" s="6" t="str">
        <f t="shared" si="1"/>
        <v>达标</v>
      </c>
      <c r="I10" s="14">
        <f t="shared" si="2"/>
        <v>3</v>
      </c>
      <c r="J10" s="5" t="s">
        <v>32</v>
      </c>
      <c r="K10" s="16" t="str">
        <f t="shared" si="3"/>
        <v>9</v>
      </c>
      <c r="L10" s="16" t="str">
        <f t="shared" si="4"/>
        <v>奇</v>
      </c>
      <c r="M10" s="16" t="str">
        <f t="shared" si="5"/>
        <v>男</v>
      </c>
      <c r="N10" s="2"/>
      <c r="O10" s="2"/>
      <c r="P10" s="2"/>
    </row>
    <row r="11" spans="1:16" ht="19.5" customHeight="1" x14ac:dyDescent="0.15">
      <c r="A11" s="2">
        <v>9</v>
      </c>
      <c r="B11" s="2" t="s">
        <v>23</v>
      </c>
      <c r="C11" s="2" t="s">
        <v>19</v>
      </c>
      <c r="D11" s="2" t="s">
        <v>13</v>
      </c>
      <c r="E11" s="2">
        <v>98</v>
      </c>
      <c r="F11" s="2">
        <v>90</v>
      </c>
      <c r="G11" s="9">
        <f t="shared" si="0"/>
        <v>93.2</v>
      </c>
      <c r="H11" s="6" t="str">
        <f t="shared" si="1"/>
        <v>达标</v>
      </c>
      <c r="I11" s="14">
        <f t="shared" si="2"/>
        <v>5</v>
      </c>
      <c r="J11" s="5" t="s">
        <v>40</v>
      </c>
      <c r="K11" s="16" t="str">
        <f t="shared" si="3"/>
        <v>7</v>
      </c>
      <c r="L11" s="16" t="str">
        <f t="shared" si="4"/>
        <v>偶</v>
      </c>
      <c r="M11" s="16" t="str">
        <f t="shared" si="5"/>
        <v>男</v>
      </c>
      <c r="N11" s="2"/>
      <c r="O11" s="2"/>
      <c r="P11" s="2"/>
    </row>
    <row r="12" spans="1:16" ht="19.5" customHeight="1" x14ac:dyDescent="0.15">
      <c r="A12" s="2">
        <v>10</v>
      </c>
      <c r="B12" s="2" t="s">
        <v>9</v>
      </c>
      <c r="C12" s="2" t="s">
        <v>41</v>
      </c>
      <c r="D12" s="2" t="s">
        <v>13</v>
      </c>
      <c r="E12" s="2">
        <v>90</v>
      </c>
      <c r="F12" s="2">
        <v>98</v>
      </c>
      <c r="G12" s="9">
        <f t="shared" si="0"/>
        <v>94.8</v>
      </c>
      <c r="H12" s="6" t="str">
        <f t="shared" si="1"/>
        <v>达标</v>
      </c>
      <c r="I12" s="14">
        <f t="shared" si="2"/>
        <v>4</v>
      </c>
      <c r="J12" s="5" t="s">
        <v>42</v>
      </c>
      <c r="K12" s="16" t="str">
        <f t="shared" si="3"/>
        <v>2</v>
      </c>
      <c r="L12" s="16" t="str">
        <f t="shared" si="4"/>
        <v>奇</v>
      </c>
      <c r="M12" s="16" t="str">
        <f t="shared" si="5"/>
        <v>女</v>
      </c>
      <c r="N12" s="2"/>
      <c r="O12" s="2"/>
      <c r="P12" s="2"/>
    </row>
    <row r="13" spans="1:16" ht="19.5" customHeight="1" x14ac:dyDescent="0.15">
      <c r="A13" s="2">
        <v>11</v>
      </c>
      <c r="B13" s="2" t="s">
        <v>9</v>
      </c>
      <c r="C13" s="2" t="s">
        <v>43</v>
      </c>
      <c r="D13" s="2" t="s">
        <v>13</v>
      </c>
      <c r="E13" s="2">
        <v>75</v>
      </c>
      <c r="F13" s="2">
        <v>80</v>
      </c>
      <c r="G13" s="9">
        <f t="shared" si="0"/>
        <v>78</v>
      </c>
      <c r="H13" s="6" t="str">
        <f t="shared" si="1"/>
        <v>达标</v>
      </c>
      <c r="I13" s="14">
        <f t="shared" si="2"/>
        <v>12</v>
      </c>
      <c r="J13" s="5" t="s">
        <v>44</v>
      </c>
      <c r="K13" s="16" t="str">
        <f t="shared" si="3"/>
        <v>3</v>
      </c>
      <c r="L13" s="16" t="str">
        <f t="shared" si="4"/>
        <v>奇</v>
      </c>
      <c r="M13" s="16" t="str">
        <f t="shared" si="5"/>
        <v>男</v>
      </c>
      <c r="N13" s="2"/>
      <c r="O13" s="2"/>
      <c r="P13" s="2"/>
    </row>
    <row r="14" spans="1:16" ht="19.5" customHeight="1" x14ac:dyDescent="0.15">
      <c r="A14" s="2">
        <v>12</v>
      </c>
      <c r="B14" s="2" t="s">
        <v>9</v>
      </c>
      <c r="C14" s="2" t="s">
        <v>45</v>
      </c>
      <c r="D14" s="2" t="s">
        <v>13</v>
      </c>
      <c r="E14" s="2">
        <v>70</v>
      </c>
      <c r="F14" s="2">
        <v>75</v>
      </c>
      <c r="G14" s="9">
        <f t="shared" si="0"/>
        <v>73</v>
      </c>
      <c r="H14" s="6" t="str">
        <f t="shared" si="1"/>
        <v>不达标</v>
      </c>
      <c r="I14" s="14">
        <f t="shared" si="2"/>
        <v>14</v>
      </c>
      <c r="J14" s="5" t="s">
        <v>46</v>
      </c>
      <c r="K14" s="16" t="str">
        <f t="shared" si="3"/>
        <v>7</v>
      </c>
      <c r="L14" s="16" t="str">
        <f t="shared" si="4"/>
        <v>奇</v>
      </c>
      <c r="M14" s="16" t="str">
        <f t="shared" si="5"/>
        <v>男</v>
      </c>
      <c r="N14" s="2"/>
      <c r="O14" s="2"/>
      <c r="P14" s="2"/>
    </row>
    <row r="15" spans="1:16" ht="19.5" customHeight="1" x14ac:dyDescent="0.15">
      <c r="A15" s="2">
        <v>13</v>
      </c>
      <c r="B15" s="2" t="s">
        <v>9</v>
      </c>
      <c r="C15" s="2" t="s">
        <v>47</v>
      </c>
      <c r="D15" s="2" t="s">
        <v>13</v>
      </c>
      <c r="E15" s="2">
        <v>90</v>
      </c>
      <c r="F15" s="2">
        <v>86</v>
      </c>
      <c r="G15" s="9">
        <f t="shared" si="0"/>
        <v>87.6</v>
      </c>
      <c r="H15" s="6" t="str">
        <f t="shared" si="1"/>
        <v>达标</v>
      </c>
      <c r="I15" s="14">
        <f t="shared" si="2"/>
        <v>10</v>
      </c>
      <c r="J15" s="5" t="s">
        <v>48</v>
      </c>
      <c r="K15" s="16" t="str">
        <f t="shared" si="3"/>
        <v>9</v>
      </c>
      <c r="L15" s="16" t="str">
        <f t="shared" si="4"/>
        <v>奇</v>
      </c>
      <c r="M15" s="16" t="str">
        <f t="shared" si="5"/>
        <v>男</v>
      </c>
      <c r="N15" s="2"/>
      <c r="O15" s="2"/>
      <c r="P15" s="2"/>
    </row>
    <row r="16" spans="1:16" ht="19.5" customHeight="1" x14ac:dyDescent="0.15">
      <c r="A16" s="2">
        <v>14</v>
      </c>
      <c r="B16" s="2" t="s">
        <v>9</v>
      </c>
      <c r="C16" s="2" t="s">
        <v>49</v>
      </c>
      <c r="D16" s="2" t="s">
        <v>13</v>
      </c>
      <c r="E16" s="2">
        <v>80</v>
      </c>
      <c r="F16" s="2">
        <v>75</v>
      </c>
      <c r="G16" s="9">
        <f t="shared" si="0"/>
        <v>77</v>
      </c>
      <c r="H16" s="6" t="str">
        <f t="shared" si="1"/>
        <v>达标</v>
      </c>
      <c r="I16" s="14">
        <f t="shared" si="2"/>
        <v>13</v>
      </c>
      <c r="J16" s="5" t="s">
        <v>33</v>
      </c>
      <c r="K16" s="16" t="str">
        <f t="shared" si="3"/>
        <v>3</v>
      </c>
      <c r="L16" s="16" t="str">
        <f>IF(MOD(K17,2)=1,"奇","偶")</f>
        <v>偶</v>
      </c>
      <c r="M16" s="16" t="str">
        <f t="shared" si="5"/>
        <v>男</v>
      </c>
      <c r="N16" s="2"/>
      <c r="O16" s="2"/>
      <c r="P16" s="2"/>
    </row>
    <row r="17" spans="1:16" ht="19.5" customHeight="1" x14ac:dyDescent="0.15">
      <c r="A17" s="2">
        <v>15</v>
      </c>
      <c r="B17" s="2" t="s">
        <v>9</v>
      </c>
      <c r="C17" s="2" t="s">
        <v>50</v>
      </c>
      <c r="D17" s="2" t="s">
        <v>13</v>
      </c>
      <c r="E17" s="2">
        <v>95</v>
      </c>
      <c r="F17" s="2">
        <v>99</v>
      </c>
      <c r="G17" s="9">
        <f t="shared" si="0"/>
        <v>97.4</v>
      </c>
      <c r="H17" s="6" t="str">
        <f t="shared" si="1"/>
        <v>达标</v>
      </c>
      <c r="I17" s="14">
        <f t="shared" si="2"/>
        <v>2</v>
      </c>
      <c r="J17" s="5" t="s">
        <v>51</v>
      </c>
      <c r="K17" s="16" t="str">
        <f t="shared" si="3"/>
        <v>4</v>
      </c>
      <c r="L17" s="16" t="str">
        <f>IF(MOD(K18,2)=1,"奇","偶")</f>
        <v>偶</v>
      </c>
      <c r="M17" s="16" t="str">
        <f t="shared" si="5"/>
        <v>女</v>
      </c>
      <c r="N17" s="2"/>
      <c r="O17" s="2"/>
      <c r="P17" s="2"/>
    </row>
    <row r="18" spans="1:16" ht="22.5" customHeight="1" x14ac:dyDescent="0.15">
      <c r="B18" s="3" t="s">
        <v>10</v>
      </c>
      <c r="G18" s="1"/>
      <c r="I18" s="1"/>
      <c r="K18" s="1"/>
      <c r="L18" s="1"/>
      <c r="M18" s="1"/>
    </row>
    <row r="19" spans="1:16" x14ac:dyDescent="0.15">
      <c r="B19" s="3" t="s">
        <v>11</v>
      </c>
      <c r="G19" s="1"/>
      <c r="I19" s="1"/>
      <c r="K19" s="1"/>
      <c r="L19" s="1"/>
      <c r="M19" s="1"/>
    </row>
    <row r="20" spans="1:16" x14ac:dyDescent="0.15">
      <c r="B20" s="3" t="s">
        <v>12</v>
      </c>
      <c r="G20" s="1"/>
      <c r="I20" s="1"/>
      <c r="K20" s="1"/>
      <c r="L20" s="1"/>
      <c r="M20" s="1"/>
    </row>
    <row r="25" spans="1:16" x14ac:dyDescent="0.15">
      <c r="O25" s="1" t="s">
        <v>14</v>
      </c>
    </row>
  </sheetData>
  <mergeCells count="1">
    <mergeCell ref="A1:I1"/>
  </mergeCells>
  <phoneticPr fontId="1" type="noConversion"/>
  <conditionalFormatting sqref="H3:H17">
    <cfRule type="cellIs" dxfId="1" priority="2" operator="equal">
      <formula>"不达标"</formula>
    </cfRule>
  </conditionalFormatting>
  <conditionalFormatting sqref="H2">
    <cfRule type="cellIs" dxfId="0" priority="1" operator="equal">
      <formula>"未达标"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lenovo</cp:lastModifiedBy>
  <dcterms:created xsi:type="dcterms:W3CDTF">2007-08-31T12:40:42Z</dcterms:created>
  <dcterms:modified xsi:type="dcterms:W3CDTF">2021-12-27T00:53:31Z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c6005fba-7991-47b7-bfc2-bc03abb890ef</vt:lpwstr>
  </property>
</Properties>
</file>