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\offline courses\plan and doc\slides\15. Exam\"/>
    </mc:Choice>
  </mc:AlternateContent>
  <bookViews>
    <workbookView xWindow="0" yWindow="0" windowWidth="23040" windowHeight="9192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2" i="1"/>
  <c r="E14" i="1"/>
  <c r="E11" i="1"/>
  <c r="E15" i="1"/>
  <c r="F6" i="1"/>
  <c r="C15" i="1"/>
  <c r="G6" i="1"/>
  <c r="I6" i="1"/>
  <c r="J6" i="1"/>
  <c r="F5" i="1"/>
  <c r="G5" i="1"/>
  <c r="I5" i="1"/>
  <c r="J5" i="1"/>
  <c r="F7" i="1"/>
  <c r="G7" i="1"/>
  <c r="K7" i="1"/>
  <c r="K6" i="1"/>
  <c r="K5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I7" i="1"/>
  <c r="I8" i="1"/>
  <c r="I9" i="1"/>
  <c r="I10" i="1"/>
  <c r="I11" i="1"/>
  <c r="I12" i="1"/>
  <c r="I13" i="1"/>
  <c r="I14" i="1"/>
  <c r="K8" i="1"/>
  <c r="K9" i="1"/>
  <c r="K10" i="1"/>
  <c r="K11" i="1"/>
  <c r="K12" i="1"/>
  <c r="K13" i="1"/>
  <c r="K14" i="1"/>
  <c r="K15" i="1"/>
  <c r="J7" i="1"/>
  <c r="J8" i="1"/>
  <c r="J9" i="1"/>
  <c r="J10" i="1"/>
  <c r="J11" i="1"/>
  <c r="J12" i="1"/>
  <c r="J13" i="1"/>
  <c r="J14" i="1"/>
  <c r="G15" i="1"/>
</calcChain>
</file>

<file path=xl/sharedStrings.xml><?xml version="1.0" encoding="utf-8"?>
<sst xmlns="http://schemas.openxmlformats.org/spreadsheetml/2006/main" count="39" uniqueCount="30">
  <si>
    <t>Store</t>
  </si>
  <si>
    <t>Reference Store</t>
  </si>
  <si>
    <t>Expected Sales Controlling Day</t>
  </si>
  <si>
    <t>Expected Sales Controlling Day Interpolated</t>
  </si>
  <si>
    <t>Allocation key</t>
  </si>
  <si>
    <t xml:space="preserve">SUM over all stores: </t>
  </si>
  <si>
    <t>Demand</t>
  </si>
  <si>
    <t>Amount Allocated</t>
  </si>
  <si>
    <t>Adapted and final Amount Allocated</t>
  </si>
  <si>
    <t>Since 301&gt;300 it needs to be continued</t>
  </si>
  <si>
    <t>Difference Amount Allocated 
and Demand</t>
  </si>
  <si>
    <t>Stock Previous Day</t>
  </si>
  <si>
    <t>NOTE: this is only a very simple example which does not take all corner cases into account</t>
  </si>
  <si>
    <t>Allocation Amount:</t>
  </si>
  <si>
    <t>interpolatedExpectedSales</t>
  </si>
  <si>
    <t>BigDecimal</t>
  </si>
  <si>
    <t>Integer</t>
  </si>
  <si>
    <t>Step 1</t>
  </si>
  <si>
    <t>Step 2</t>
  </si>
  <si>
    <t>Step 3</t>
  </si>
  <si>
    <t>D4 - C4</t>
  </si>
  <si>
    <t>Integer (rounded)</t>
  </si>
  <si>
    <t>store in database</t>
  </si>
  <si>
    <t>not</t>
  </si>
  <si>
    <t>store in database and assigned to dc-column</t>
  </si>
  <si>
    <t>trigger recalculation as implemented</t>
  </si>
  <si>
    <r>
      <t>Allocation Key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= (Expected Sales incl. Reference Interpolated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) / (</t>
    </r>
    <r>
      <rPr>
        <b/>
        <sz val="12"/>
        <color rgb="FF172B4D"/>
        <rFont val="Segoe UI"/>
        <family val="2"/>
      </rPr>
      <t>∑</t>
    </r>
    <r>
      <rPr>
        <sz val="12"/>
        <color rgb="FF172B4D"/>
        <rFont val="Segoe UI"/>
        <family val="2"/>
      </rPr>
      <t> Expected Sales incl. Reference Interpolated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)</t>
    </r>
  </si>
  <si>
    <r>
      <t>Amount Allocated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= Allocation Key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* (Allocation Amount + </t>
    </r>
    <r>
      <rPr>
        <b/>
        <sz val="12"/>
        <color rgb="FF172B4D"/>
        <rFont val="Segoe UI"/>
        <family val="2"/>
      </rPr>
      <t>∑</t>
    </r>
    <r>
      <rPr>
        <sz val="12"/>
        <color rgb="FF172B4D"/>
        <rFont val="Segoe UI"/>
        <family val="2"/>
      </rPr>
      <t> Stock Previous Day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) - Stock Previous Day </t>
    </r>
    <r>
      <rPr>
        <vertAlign val="subscript"/>
        <sz val="12"/>
        <color rgb="FF172B4D"/>
        <rFont val="Segoe UI"/>
        <family val="2"/>
      </rPr>
      <t>Store</t>
    </r>
  </si>
  <si>
    <r>
      <t>Demand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= Expected Sales incl. Reference Interpolated </t>
    </r>
    <r>
      <rPr>
        <vertAlign val="subscript"/>
        <sz val="12"/>
        <color rgb="FF172B4D"/>
        <rFont val="Segoe UI"/>
        <family val="2"/>
      </rPr>
      <t>Store</t>
    </r>
    <r>
      <rPr>
        <sz val="12"/>
        <color rgb="FF172B4D"/>
        <rFont val="Segoe UI"/>
        <family val="2"/>
      </rPr>
      <t> - Stock Previous Day </t>
    </r>
    <r>
      <rPr>
        <vertAlign val="subscript"/>
        <sz val="12"/>
        <color rgb="FF172B4D"/>
        <rFont val="Segoe UI"/>
        <family val="2"/>
      </rPr>
      <t>Store</t>
    </r>
  </si>
  <si>
    <t>currWeekPredictedSales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</si>
</sst>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  <font>
      <vertAlign val="subscript"/>
      <sz val="12"/>
      <color rgb="FF172B4D"/>
      <name val="Segoe UI"/>
      <family val="2"/>
    </font>
    <font>
      <sz val="12"/>
      <color rgb="FF172B4D"/>
      <name val="Segoe UI"/>
      <family val="2"/>
    </font>
    <font>
      <b/>
      <sz val="12"/>
      <color rgb="FF172B4D"/>
      <name val="Segoe UI"/>
      <family val="2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zoomScaleNormal="100" workbookViewId="0">
      <selection activeCell="E8" sqref="E8"/>
    </sheetView>
  </sheetViews>
  <sheetFormatPr defaultColWidth="11.19921875" defaultRowHeight="15.6" x14ac:dyDescent="0.3"/>
  <cols>
    <col min="1" max="1" width="26.796875" customWidth="1"/>
    <col min="2" max="2" width="18.296875" bestFit="1" customWidth="1"/>
    <col min="3" max="3" width="17.19921875" bestFit="1" customWidth="1"/>
    <col min="4" max="4" width="27.8984375" customWidth="1"/>
    <col min="5" max="5" width="37.5" bestFit="1" customWidth="1"/>
    <col min="6" max="6" width="17.19921875" customWidth="1"/>
    <col min="7" max="7" width="31.5" customWidth="1"/>
    <col min="9" max="9" width="16.3984375" customWidth="1"/>
  </cols>
  <sheetData>
    <row r="1" spans="1:11" x14ac:dyDescent="0.3">
      <c r="A1" s="6"/>
      <c r="B1" s="7" t="s">
        <v>16</v>
      </c>
      <c r="C1" s="8"/>
      <c r="D1" s="8"/>
      <c r="E1" s="8" t="s">
        <v>17</v>
      </c>
      <c r="F1" s="8" t="s">
        <v>18</v>
      </c>
      <c r="G1" s="8" t="s">
        <v>19</v>
      </c>
      <c r="H1" s="8"/>
      <c r="I1" s="8"/>
      <c r="J1" s="8"/>
      <c r="K1" s="8"/>
    </row>
    <row r="2" spans="1:11" x14ac:dyDescent="0.3">
      <c r="A2" s="24" t="s">
        <v>13</v>
      </c>
      <c r="B2" s="23">
        <v>300</v>
      </c>
      <c r="C2" s="7" t="s">
        <v>15</v>
      </c>
      <c r="D2" s="7" t="s">
        <v>15</v>
      </c>
      <c r="E2" s="7" t="s">
        <v>15</v>
      </c>
      <c r="F2" s="7" t="s">
        <v>15</v>
      </c>
      <c r="G2" s="7" t="s">
        <v>16</v>
      </c>
      <c r="H2" s="8"/>
      <c r="I2" s="7" t="s">
        <v>21</v>
      </c>
      <c r="J2" s="8"/>
      <c r="K2" s="8"/>
    </row>
    <row r="3" spans="1:11" x14ac:dyDescent="0.3">
      <c r="A3" s="8"/>
      <c r="B3" s="8"/>
      <c r="C3" s="8"/>
      <c r="D3" s="8" t="s">
        <v>29</v>
      </c>
      <c r="E3" s="8" t="s">
        <v>14</v>
      </c>
      <c r="F3" s="8"/>
      <c r="G3" s="8"/>
      <c r="H3" s="9"/>
      <c r="I3" s="21" t="s">
        <v>20</v>
      </c>
      <c r="J3" s="8"/>
      <c r="K3" s="8"/>
    </row>
    <row r="4" spans="1:11" ht="78" x14ac:dyDescent="0.3">
      <c r="A4" s="24" t="s">
        <v>0</v>
      </c>
      <c r="B4" s="24" t="s">
        <v>1</v>
      </c>
      <c r="C4" s="24" t="s">
        <v>11</v>
      </c>
      <c r="D4" s="24" t="s">
        <v>2</v>
      </c>
      <c r="E4" s="6" t="s">
        <v>3</v>
      </c>
      <c r="F4" s="6" t="s">
        <v>4</v>
      </c>
      <c r="G4" s="6" t="s">
        <v>7</v>
      </c>
      <c r="H4" s="10" t="s">
        <v>9</v>
      </c>
      <c r="I4" s="6" t="s">
        <v>6</v>
      </c>
      <c r="J4" s="11" t="s">
        <v>10</v>
      </c>
      <c r="K4" s="11" t="s">
        <v>8</v>
      </c>
    </row>
    <row r="5" spans="1:11" x14ac:dyDescent="0.3">
      <c r="A5" s="8">
        <v>1</v>
      </c>
      <c r="B5" s="8"/>
      <c r="C5" s="8">
        <v>18</v>
      </c>
      <c r="D5" s="8">
        <v>40</v>
      </c>
      <c r="E5" s="8">
        <f>ROUND(D5,1)</f>
        <v>40</v>
      </c>
      <c r="F5" s="12">
        <f>ROUND(E5/$E$15,10)</f>
        <v>0.16870518770000001</v>
      </c>
      <c r="G5" s="13">
        <f>MAX((ROUND((F5*($B$2+$C$15)-C5),0)),0)</f>
        <v>60</v>
      </c>
      <c r="H5" s="8"/>
      <c r="I5" s="8">
        <f>ROUND((MAX(E5-C5,0)),0)</f>
        <v>22</v>
      </c>
      <c r="J5" s="14">
        <f>G5-I5</f>
        <v>38</v>
      </c>
      <c r="K5" s="13">
        <f>G5-1</f>
        <v>59</v>
      </c>
    </row>
    <row r="6" spans="1:11" x14ac:dyDescent="0.3">
      <c r="A6" s="8">
        <v>2</v>
      </c>
      <c r="B6" s="8"/>
      <c r="C6" s="8">
        <v>19</v>
      </c>
      <c r="D6" s="8">
        <v>20</v>
      </c>
      <c r="E6" s="8">
        <f t="shared" ref="E6:E10" si="0">ROUND(D6,1)</f>
        <v>20</v>
      </c>
      <c r="F6" s="12">
        <f t="shared" ref="F6:F13" si="1">ROUND(E6/$E$15,10)</f>
        <v>8.43525938E-2</v>
      </c>
      <c r="G6" s="13">
        <f t="shared" ref="G6:G14" si="2">MAX((ROUND((F6*($B$2+$C$15)-C6),0)),0)</f>
        <v>20</v>
      </c>
      <c r="H6" s="8"/>
      <c r="I6" s="8">
        <f t="shared" ref="I6:I14" si="3">ROUND((MAX(E6-C6,0)),0)</f>
        <v>1</v>
      </c>
      <c r="J6" s="13">
        <f>G6-I6</f>
        <v>19</v>
      </c>
      <c r="K6" s="13">
        <f>G6</f>
        <v>20</v>
      </c>
    </row>
    <row r="7" spans="1:11" x14ac:dyDescent="0.3">
      <c r="A7" s="8">
        <v>3</v>
      </c>
      <c r="B7" s="8"/>
      <c r="C7" s="8">
        <v>21</v>
      </c>
      <c r="D7" s="8">
        <v>17</v>
      </c>
      <c r="E7" s="8">
        <f t="shared" si="0"/>
        <v>17</v>
      </c>
      <c r="F7" s="12">
        <f t="shared" si="1"/>
        <v>7.16997048E-2</v>
      </c>
      <c r="G7" s="13">
        <f t="shared" si="2"/>
        <v>12</v>
      </c>
      <c r="H7" s="8"/>
      <c r="I7" s="8">
        <f t="shared" si="3"/>
        <v>0</v>
      </c>
      <c r="J7" s="13">
        <f t="shared" ref="J7:J14" si="4">G7-I7</f>
        <v>12</v>
      </c>
      <c r="K7" s="13">
        <f>G7</f>
        <v>12</v>
      </c>
    </row>
    <row r="8" spans="1:11" x14ac:dyDescent="0.3">
      <c r="A8" s="8">
        <v>4</v>
      </c>
      <c r="B8" s="8"/>
      <c r="C8" s="8">
        <v>14</v>
      </c>
      <c r="D8" s="8">
        <v>31</v>
      </c>
      <c r="E8" s="8">
        <f t="shared" si="0"/>
        <v>31</v>
      </c>
      <c r="F8" s="12">
        <f t="shared" si="1"/>
        <v>0.13074652049999999</v>
      </c>
      <c r="G8" s="13">
        <f t="shared" si="2"/>
        <v>47</v>
      </c>
      <c r="H8" s="8"/>
      <c r="I8" s="8">
        <f t="shared" si="3"/>
        <v>17</v>
      </c>
      <c r="J8" s="13">
        <f t="shared" si="4"/>
        <v>30</v>
      </c>
      <c r="K8" s="13">
        <f t="shared" ref="K8:K14" si="5">G8</f>
        <v>47</v>
      </c>
    </row>
    <row r="9" spans="1:11" x14ac:dyDescent="0.3">
      <c r="A9" s="8">
        <v>5</v>
      </c>
      <c r="B9" s="8"/>
      <c r="C9" s="8">
        <v>14</v>
      </c>
      <c r="D9" s="8">
        <v>10</v>
      </c>
      <c r="E9" s="8">
        <f t="shared" si="0"/>
        <v>10</v>
      </c>
      <c r="F9" s="12">
        <f t="shared" si="1"/>
        <v>4.21762969E-2</v>
      </c>
      <c r="G9" s="13">
        <f t="shared" si="2"/>
        <v>6</v>
      </c>
      <c r="H9" s="8"/>
      <c r="I9" s="8">
        <f t="shared" si="3"/>
        <v>0</v>
      </c>
      <c r="J9" s="13">
        <f t="shared" si="4"/>
        <v>6</v>
      </c>
      <c r="K9" s="13">
        <f t="shared" si="5"/>
        <v>6</v>
      </c>
    </row>
    <row r="10" spans="1:11" x14ac:dyDescent="0.3">
      <c r="A10" s="8">
        <v>6</v>
      </c>
      <c r="B10" s="8"/>
      <c r="C10" s="8">
        <v>15</v>
      </c>
      <c r="D10" s="8">
        <v>30</v>
      </c>
      <c r="E10" s="8">
        <f t="shared" si="0"/>
        <v>30</v>
      </c>
      <c r="F10" s="12">
        <f t="shared" si="1"/>
        <v>0.12652889079999999</v>
      </c>
      <c r="G10" s="13">
        <f t="shared" si="2"/>
        <v>44</v>
      </c>
      <c r="H10" s="8"/>
      <c r="I10" s="8">
        <f t="shared" si="3"/>
        <v>15</v>
      </c>
      <c r="J10" s="13">
        <f t="shared" si="4"/>
        <v>29</v>
      </c>
      <c r="K10" s="13">
        <f t="shared" si="5"/>
        <v>44</v>
      </c>
    </row>
    <row r="11" spans="1:11" s="2" customFormat="1" x14ac:dyDescent="0.3">
      <c r="A11" s="23">
        <v>7</v>
      </c>
      <c r="B11" s="23">
        <v>2</v>
      </c>
      <c r="C11" s="23">
        <v>15</v>
      </c>
      <c r="D11" s="23"/>
      <c r="E11" s="22">
        <f>ROUND(D6,1)</f>
        <v>20</v>
      </c>
      <c r="F11" s="16">
        <f t="shared" si="1"/>
        <v>8.43525938E-2</v>
      </c>
      <c r="G11" s="17">
        <f t="shared" si="2"/>
        <v>24</v>
      </c>
      <c r="H11" s="15"/>
      <c r="I11" s="15">
        <f t="shared" si="3"/>
        <v>5</v>
      </c>
      <c r="J11" s="17">
        <f t="shared" si="4"/>
        <v>19</v>
      </c>
      <c r="K11" s="17">
        <f t="shared" si="5"/>
        <v>24</v>
      </c>
    </row>
    <row r="12" spans="1:11" x14ac:dyDescent="0.3">
      <c r="A12" s="8">
        <v>8</v>
      </c>
      <c r="B12" s="8"/>
      <c r="C12" s="8">
        <v>12</v>
      </c>
      <c r="D12" s="8">
        <v>19</v>
      </c>
      <c r="E12" s="8">
        <f>ROUND(D12,1)</f>
        <v>19</v>
      </c>
      <c r="F12" s="12">
        <f t="shared" si="1"/>
        <v>8.0134964200000006E-2</v>
      </c>
      <c r="G12" s="13">
        <f t="shared" si="2"/>
        <v>25</v>
      </c>
      <c r="H12" s="8"/>
      <c r="I12" s="8">
        <f t="shared" si="3"/>
        <v>7</v>
      </c>
      <c r="J12" s="13">
        <f t="shared" si="4"/>
        <v>18</v>
      </c>
      <c r="K12" s="13">
        <f t="shared" si="5"/>
        <v>25</v>
      </c>
    </row>
    <row r="13" spans="1:11" x14ac:dyDescent="0.3">
      <c r="A13" s="8">
        <v>9</v>
      </c>
      <c r="B13" s="8"/>
      <c r="C13" s="8">
        <v>17</v>
      </c>
      <c r="D13" s="8">
        <v>26</v>
      </c>
      <c r="E13" s="8">
        <v>26</v>
      </c>
      <c r="F13" s="12">
        <f t="shared" si="1"/>
        <v>0.109658372</v>
      </c>
      <c r="G13" s="13">
        <f t="shared" si="2"/>
        <v>34</v>
      </c>
      <c r="H13" s="8"/>
      <c r="I13" s="8">
        <f t="shared" si="3"/>
        <v>9</v>
      </c>
      <c r="J13" s="13">
        <f t="shared" si="4"/>
        <v>25</v>
      </c>
      <c r="K13" s="13">
        <f t="shared" si="5"/>
        <v>34</v>
      </c>
    </row>
    <row r="14" spans="1:11" x14ac:dyDescent="0.3">
      <c r="A14" s="23">
        <v>10</v>
      </c>
      <c r="B14" s="23">
        <v>7</v>
      </c>
      <c r="C14" s="25">
        <v>18</v>
      </c>
      <c r="D14" s="25"/>
      <c r="E14" s="19">
        <f>ROUND(((SUM(E5:E10)+SUM(E12:E13))/8),1)</f>
        <v>24.1</v>
      </c>
      <c r="F14" s="12">
        <f>ROUND(E14/$E$15,10)</f>
        <v>0.1016448756</v>
      </c>
      <c r="G14" s="13">
        <f t="shared" si="2"/>
        <v>29</v>
      </c>
      <c r="H14" s="8"/>
      <c r="I14" s="8">
        <f t="shared" si="3"/>
        <v>6</v>
      </c>
      <c r="J14" s="13">
        <f t="shared" si="4"/>
        <v>23</v>
      </c>
      <c r="K14" s="20">
        <f t="shared" si="5"/>
        <v>29</v>
      </c>
    </row>
    <row r="15" spans="1:11" x14ac:dyDescent="0.3">
      <c r="A15" s="8"/>
      <c r="B15" s="6" t="s">
        <v>5</v>
      </c>
      <c r="C15" s="6">
        <f>SUM(C5:C14)</f>
        <v>163</v>
      </c>
      <c r="D15" s="6"/>
      <c r="E15" s="6">
        <f>SUM(E5:E14)</f>
        <v>237.1</v>
      </c>
      <c r="F15" s="8"/>
      <c r="G15" s="18">
        <f>SUM(G5:G14)</f>
        <v>301</v>
      </c>
      <c r="H15" s="8"/>
      <c r="I15" s="8"/>
      <c r="J15" s="8"/>
      <c r="K15" s="18">
        <f>SUM(K5:K14)</f>
        <v>300</v>
      </c>
    </row>
    <row r="17" spans="1:11" x14ac:dyDescent="0.3">
      <c r="E17" s="3"/>
    </row>
    <row r="18" spans="1:11" x14ac:dyDescent="0.3">
      <c r="D18" s="1"/>
    </row>
    <row r="19" spans="1:11" x14ac:dyDescent="0.3">
      <c r="B19" s="4" t="s">
        <v>12</v>
      </c>
      <c r="C19" s="1"/>
    </row>
    <row r="21" spans="1:11" x14ac:dyDescent="0.3">
      <c r="A21" s="1"/>
    </row>
    <row r="22" spans="1:11" x14ac:dyDescent="0.3">
      <c r="C22" t="s">
        <v>22</v>
      </c>
      <c r="D22" t="s">
        <v>22</v>
      </c>
      <c r="E22" t="s">
        <v>23</v>
      </c>
      <c r="F22" t="s">
        <v>23</v>
      </c>
      <c r="G22" t="s">
        <v>23</v>
      </c>
      <c r="I22" t="s">
        <v>23</v>
      </c>
      <c r="J22" t="s">
        <v>23</v>
      </c>
      <c r="K22" t="s">
        <v>24</v>
      </c>
    </row>
    <row r="23" spans="1:11" x14ac:dyDescent="0.3">
      <c r="A23" s="1"/>
      <c r="K23" t="s">
        <v>25</v>
      </c>
    </row>
    <row r="25" spans="1:11" x14ac:dyDescent="0.3">
      <c r="A25" s="1"/>
    </row>
    <row r="26" spans="1:11" ht="19.2" x14ac:dyDescent="0.45">
      <c r="E26" s="5" t="s">
        <v>26</v>
      </c>
    </row>
    <row r="27" spans="1:11" x14ac:dyDescent="0.3">
      <c r="A27" s="1"/>
    </row>
    <row r="28" spans="1:11" ht="19.2" x14ac:dyDescent="0.45">
      <c r="A28" s="1"/>
      <c r="E28" s="5" t="s">
        <v>27</v>
      </c>
    </row>
    <row r="29" spans="1:11" x14ac:dyDescent="0.3">
      <c r="A29" s="1"/>
    </row>
    <row r="30" spans="1:11" ht="19.2" x14ac:dyDescent="0.45">
      <c r="E30" s="5" t="s">
        <v>28</v>
      </c>
    </row>
    <row r="31" spans="1:11" x14ac:dyDescent="0.3">
      <c r="A31" s="1"/>
    </row>
    <row r="33" spans="1:1" x14ac:dyDescent="0.3">
      <c r="A33" s="1"/>
    </row>
    <row r="37" spans="1:1" s="2" customFormat="1" x14ac:dyDescent="0.3"/>
    <row r="44" spans="1:1" s="2" customFormat="1" x14ac:dyDescent="0.3"/>
    <row r="50" s="2" customFormat="1" x14ac:dyDescent="0.3"/>
    <row r="57" s="2" customFormat="1" x14ac:dyDescent="0.3"/>
    <row r="63" s="2" customFormat="1" x14ac:dyDescent="0.3"/>
  </sheetData>
  <pageMargins left="0.7" right="0.7" top="0.78740157499999996" bottom="0.78740157499999996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Alexa</dc:creator>
  <cp:lastModifiedBy>Quyen Phan</cp:lastModifiedBy>
  <dcterms:created xsi:type="dcterms:W3CDTF">2020-06-23T13:51:31Z</dcterms:created>
  <dcterms:modified xsi:type="dcterms:W3CDTF">2022-03-20T13:21:54Z</dcterms:modified>
</cp:coreProperties>
</file>