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6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<sst xmlns="http://schemas.openxmlformats.org/spreadsheetml/2006/main" count="321" uniqueCount="84">
  <si>
    <t>2024.01应付款汇款审批单</t>
  </si>
  <si>
    <t>应付款汇款审批单</t>
  </si>
  <si>
    <t>设备科</t>
  </si>
  <si>
    <t>日期：2024年01月18日</t>
  </si>
  <si>
    <t>应付款单位</t>
  </si>
  <si>
    <t>设备名称</t>
  </si>
  <si>
    <t>合同金额</t>
  </si>
  <si>
    <t>款项</t>
  </si>
  <si>
    <t>已支付情况</t>
  </si>
  <si>
    <t>本期支付金额</t>
  </si>
  <si>
    <t>未支付金额</t>
  </si>
  <si>
    <t>本期合同支付条件</t>
  </si>
  <si>
    <t>合同支付条件</t>
  </si>
  <si>
    <t>支付时间</t>
  </si>
  <si>
    <t>支付金额</t>
  </si>
  <si>
    <t>杭州益众贸易有限公司</t>
  </si>
  <si>
    <t>呼吸机</t>
  </si>
  <si>
    <t>首款</t>
  </si>
  <si>
    <t>╱</t>
  </si>
  <si>
    <t>验收合格90工作日内付合同金额90%</t>
  </si>
  <si>
    <t>验收合格90工作日内支付90%，一年内支付剩余10%   (11月27日入库)</t>
  </si>
  <si>
    <t>浙江康原医疗科技有限公司</t>
  </si>
  <si>
    <t>医用升温毯</t>
  </si>
  <si>
    <t>验收合格后3个月内付合同金额90%</t>
  </si>
  <si>
    <t>验收合格3个月内支付90%，一年内支付剩余10%     (10月20日入库)</t>
  </si>
  <si>
    <t>麻醉深度多参数  监控仪</t>
  </si>
  <si>
    <t>杭州星创医疗设备有限公司</t>
  </si>
  <si>
    <t>手术显微镜</t>
  </si>
  <si>
    <t>尾款</t>
  </si>
  <si>
    <t>一年内支付剩余10%</t>
  </si>
  <si>
    <t xml:space="preserve">验收合格3个月内支付90%，一年内支付剩余10%   </t>
  </si>
  <si>
    <t>杭州迈迪克仪器有限公司</t>
  </si>
  <si>
    <t>自动气压止血带</t>
  </si>
  <si>
    <t>2020.10</t>
  </si>
  <si>
    <t>山东哲成生物科技有限公司</t>
  </si>
  <si>
    <t>超声电导仪</t>
  </si>
  <si>
    <t>杭州同芯医疗器械有限公司</t>
  </si>
  <si>
    <t>动态心电记录器</t>
  </si>
  <si>
    <t xml:space="preserve">验收合格90工作日内支付90%，一年内支付剩余10%   </t>
  </si>
  <si>
    <t>合     计</t>
  </si>
  <si>
    <t>制单人：                        复核人：                              财务科长：                            分管院长：                        财务院长：</t>
  </si>
  <si>
    <t>退回</t>
  </si>
  <si>
    <t>信息科</t>
  </si>
  <si>
    <t xml:space="preserve">制单人：                              复核人：                              财务科长：                           分管院长：             </t>
  </si>
  <si>
    <t>日期：2024年01月24日</t>
  </si>
  <si>
    <t>杭州海世嘉病理诊断中心有限公司</t>
  </si>
  <si>
    <t>核酸芯片检测仪</t>
  </si>
  <si>
    <t>验收合格3个月内支付90%</t>
  </si>
  <si>
    <t>验收合格3个月内支付90%，一年内支付剩余10%      (11月27日入库)</t>
  </si>
  <si>
    <t>全自动液基细胞制片染色系统</t>
  </si>
  <si>
    <t>2024.03应付款汇款审批单</t>
  </si>
  <si>
    <t>日期：2024年3月04日</t>
  </si>
  <si>
    <t>浙江逸生医疗科技有限公司</t>
  </si>
  <si>
    <t>贴片式多导睡眠记录仪</t>
  </si>
  <si>
    <t>合同签订预付总金额40%</t>
  </si>
  <si>
    <t>合同签订预付总金额40%， 验收合格3个月支付全部金款（2023-12-18验收）</t>
  </si>
  <si>
    <t>日期：2024年3月22日</t>
  </si>
  <si>
    <t>杭州琅骏医疗科技有限公司</t>
  </si>
  <si>
    <t>血液透析设备(3套)</t>
  </si>
  <si>
    <t>验收合格，每6个月收到发票支付一台设备货款</t>
  </si>
  <si>
    <t>验收合格，每6个月收到发票支付一台设备货款     (2024-1-25验收)</t>
  </si>
  <si>
    <t>台州泽瑞医疗器械有限公司</t>
  </si>
  <si>
    <t>立体定向手术系统</t>
  </si>
  <si>
    <t>合同生效后支付40%</t>
  </si>
  <si>
    <t>合同签订预付总金额40%， 验收合格3个月支付全部金款(2023-10-31验收)</t>
  </si>
  <si>
    <t>杭州德裕万邦医疗设备有限公司</t>
  </si>
  <si>
    <t>体外除颤监护仪</t>
  </si>
  <si>
    <t>验收合格90工作日内付 合同金额90%</t>
  </si>
  <si>
    <t>验收合格90工作日内支付90%，一年内支付剩余10%    (2023-9-29验收)</t>
  </si>
  <si>
    <t>杭州汇思医疗器械有限公司</t>
  </si>
  <si>
    <t>电子支气管内窥镜</t>
  </si>
  <si>
    <t>合同签订预付总金额40%， 验收合格3个月支付全部金款(2023-12-20验收)</t>
  </si>
  <si>
    <t>浙江嘉事蓝石医疗器械有限公司</t>
  </si>
  <si>
    <t>超声诊断仪</t>
  </si>
  <si>
    <t>合同签订预付总金额40%， 验收合格3个月支付全部金款</t>
  </si>
  <si>
    <t>浙江捷晟医疗器械有限公司</t>
  </si>
  <si>
    <t>杭州成诚医疗器械有限公司</t>
  </si>
  <si>
    <t>耳显微手术动刀系统</t>
  </si>
  <si>
    <t>验收合格3个月内支付90%，一年内支付剩余10%           (10月31日验收)</t>
  </si>
  <si>
    <t>宁波东源汇贸易有限公司</t>
  </si>
  <si>
    <t>内窥镜摄像系统</t>
  </si>
  <si>
    <t>2023.6</t>
  </si>
  <si>
    <t xml:space="preserve">验收合格一年内支付剩余10%    </t>
  </si>
  <si>
    <t>验收合格90工作日内支付90%，一年内支付剩余10%       (2023-4-16验收)                                          合同金额需要扣除23天违约金178020元，其中22天违约金170280已在2023.6月扣除，剩余1天7740元将在尾款中扣除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</si>
</sst>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#,##0.00_ 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6"/>
      <color theme="1"/>
      <name val="宋体"/>
      <charset val="134"/>
      <scheme val="minor"/>
    </font>
    <font>
      <b/>
      <sz val="16"/>
      <name val="宋体"/>
      <charset val="134"/>
    </font>
    <font>
      <b/>
      <sz val="14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9" applyNumberFormat="0" applyAlignment="0" applyProtection="0">
      <alignment vertical="center"/>
    </xf>
    <xf numFmtId="0" fontId="19" fillId="5" borderId="10" applyNumberFormat="0" applyAlignment="0" applyProtection="0">
      <alignment vertical="center"/>
    </xf>
    <xf numFmtId="0" fontId="20" fillId="5" borderId="9" applyNumberFormat="0" applyAlignment="0" applyProtection="0">
      <alignment vertical="center"/>
    </xf>
    <xf numFmtId="0" fontId="21" fillId="6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shrinkToFit="1"/>
    </xf>
    <xf numFmtId="0" fontId="0" fillId="0" borderId="0" xfId="0" applyFill="1" applyBorder="1" applyAlignment="1">
      <alignment vertical="center" wrapText="1"/>
    </xf>
    <xf numFmtId="17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4" xfId="1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176" fontId="2" fillId="0" borderId="5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 shrinkToFit="1"/>
    </xf>
    <xf numFmtId="0" fontId="6" fillId="0" borderId="4" xfId="0" applyFont="1" applyFill="1" applyBorder="1" applyAlignment="1">
      <alignment vertical="center" wrapText="1"/>
    </xf>
    <xf numFmtId="176" fontId="6" fillId="0" borderId="4" xfId="0" applyNumberFormat="1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shrinkToFit="1"/>
    </xf>
    <xf numFmtId="176" fontId="6" fillId="2" borderId="4" xfId="0" applyNumberFormat="1" applyFont="1" applyFill="1" applyBorder="1" applyAlignment="1">
      <alignment horizontal="center" vertical="center" shrinkToFit="1"/>
    </xf>
    <xf numFmtId="176" fontId="6" fillId="0" borderId="4" xfId="1" applyNumberFormat="1" applyFont="1" applyBorder="1" applyAlignment="1">
      <alignment horizontal="center" vertical="center" shrinkToFit="1"/>
    </xf>
    <xf numFmtId="0" fontId="6" fillId="0" borderId="4" xfId="0" applyFont="1" applyFill="1" applyBorder="1" applyAlignment="1">
      <alignment vertical="center" shrinkToFi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shrinkToFit="1"/>
    </xf>
    <xf numFmtId="49" fontId="6" fillId="0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>
      <alignment vertical="center" shrinkToFit="1"/>
    </xf>
    <xf numFmtId="0" fontId="7" fillId="0" borderId="4" xfId="0" applyFont="1" applyFill="1" applyBorder="1" applyAlignment="1">
      <alignment vertical="center" wrapText="1"/>
    </xf>
    <xf numFmtId="176" fontId="7" fillId="0" borderId="4" xfId="1" applyNumberFormat="1" applyFont="1" applyBorder="1" applyAlignment="1">
      <alignment horizontal="center" vertical="center" shrinkToFit="1"/>
    </xf>
    <xf numFmtId="176" fontId="7" fillId="2" borderId="4" xfId="1" applyNumberFormat="1" applyFont="1" applyFill="1" applyBorder="1" applyAlignment="1">
      <alignment horizontal="center"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0" xfId="0" applyFont="1" applyFill="1" applyBorder="1" applyAlignment="1">
      <alignment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shrinkToFit="1"/>
    </xf>
    <xf numFmtId="0" fontId="1" fillId="0" borderId="4" xfId="0" applyFont="1" applyFill="1" applyBorder="1" applyAlignment="1">
      <alignment vertical="center" shrinkToFit="1"/>
    </xf>
    <xf numFmtId="0" fontId="1" fillId="0" borderId="4" xfId="0" applyFont="1" applyFill="1" applyBorder="1" applyAlignment="1">
      <alignment vertical="center" wrapText="1"/>
    </xf>
    <xf numFmtId="176" fontId="1" fillId="0" borderId="4" xfId="0" applyNumberFormat="1" applyFont="1" applyFill="1" applyBorder="1" applyAlignment="1">
      <alignment horizontal="center" vertical="center" shrinkToFit="1"/>
    </xf>
    <xf numFmtId="176" fontId="1" fillId="0" borderId="4" xfId="1" applyNumberFormat="1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vertical="center" wrapText="1" shrinkToFit="1"/>
    </xf>
    <xf numFmtId="176" fontId="1" fillId="0" borderId="1" xfId="0" applyNumberFormat="1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shrinkToFit="1"/>
    </xf>
    <xf numFmtId="0" fontId="1" fillId="0" borderId="5" xfId="0" applyFont="1" applyFill="1" applyBorder="1" applyAlignment="1">
      <alignment vertical="center" wrapText="1" shrinkToFit="1"/>
    </xf>
    <xf numFmtId="176" fontId="1" fillId="0" borderId="5" xfId="0" applyNumberFormat="1" applyFont="1" applyFill="1" applyBorder="1" applyAlignment="1">
      <alignment horizontal="center" vertical="center" shrinkToFit="1"/>
    </xf>
    <xf numFmtId="0" fontId="1" fillId="0" borderId="5" xfId="0" applyFont="1" applyFill="1" applyBorder="1" applyAlignment="1">
      <alignment horizontal="center" vertical="center" shrinkToFit="1"/>
    </xf>
    <xf numFmtId="176" fontId="1" fillId="0" borderId="4" xfId="1" applyNumberFormat="1" applyFont="1" applyBorder="1" applyAlignment="1">
      <alignment horizontal="center" vertical="center" shrinkToFit="1"/>
    </xf>
    <xf numFmtId="0" fontId="2" fillId="0" borderId="4" xfId="0" applyFont="1" applyFill="1" applyBorder="1" applyAlignment="1">
      <alignment vertical="center" shrinkToFit="1"/>
    </xf>
    <xf numFmtId="0" fontId="2" fillId="0" borderId="4" xfId="0" applyFont="1" applyFill="1" applyBorder="1" applyAlignment="1">
      <alignment vertical="center" wrapText="1"/>
    </xf>
    <xf numFmtId="176" fontId="2" fillId="0" borderId="4" xfId="1" applyNumberFormat="1" applyFont="1" applyBorder="1" applyAlignment="1">
      <alignment horizontal="center" vertical="center" shrinkToFit="1"/>
    </xf>
    <xf numFmtId="0" fontId="0" fillId="0" borderId="1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177" fontId="0" fillId="0" borderId="4" xfId="0" applyNumberFormat="1" applyFill="1" applyBorder="1" applyAlignment="1">
      <alignment vertical="center"/>
    </xf>
    <xf numFmtId="177" fontId="0" fillId="2" borderId="4" xfId="0" applyNumberFormat="1" applyFill="1" applyBorder="1" applyAlignment="1">
      <alignment vertical="center"/>
    </xf>
    <xf numFmtId="176" fontId="6" fillId="2" borderId="4" xfId="0" applyNumberFormat="1" applyFont="1" applyFill="1" applyBorder="1" applyAlignment="1">
      <alignment vertical="center" shrinkToFit="1"/>
    </xf>
    <xf numFmtId="0" fontId="4" fillId="0" borderId="0" xfId="0" applyFont="1" applyFill="1" applyBorder="1" applyAlignment="1">
      <alignment horizontal="left" vertical="top" wrapText="1"/>
    </xf>
    <xf numFmtId="43" fontId="5" fillId="0" borderId="0" xfId="1" applyFont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 wrapText="1" shrinkToFit="1"/>
    </xf>
    <xf numFmtId="43" fontId="7" fillId="0" borderId="4" xfId="1" applyFont="1" applyBorder="1" applyAlignment="1">
      <alignment horizontal="left" vertical="top" wrapText="1"/>
    </xf>
    <xf numFmtId="43" fontId="7" fillId="0" borderId="4" xfId="1" applyFont="1" applyBorder="1" applyAlignment="1">
      <alignment vertical="center" wrapText="1" shrinkToFi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vertical="center" shrinkToFit="1"/>
    </xf>
    <xf numFmtId="43" fontId="1" fillId="0" borderId="4" xfId="1" applyFont="1" applyBorder="1" applyAlignment="1">
      <alignment horizontal="left" vertical="top" wrapText="1"/>
    </xf>
    <xf numFmtId="43" fontId="2" fillId="0" borderId="4" xfId="1" applyFont="1" applyBorder="1" applyAlignment="1">
      <alignment horizontal="left" vertical="top" wrapText="1"/>
    </xf>
    <xf numFmtId="43" fontId="2" fillId="0" borderId="4" xfId="1" applyFont="1" applyBorder="1" applyAlignment="1">
      <alignment vertical="center" shrinkToFit="1"/>
    </xf>
    <xf numFmtId="176" fontId="6" fillId="0" borderId="4" xfId="1" applyNumberFormat="1" applyFont="1" applyFill="1" applyBorder="1" applyAlignment="1">
      <alignment horizontal="center" vertical="center" shrinkToFit="1"/>
    </xf>
    <xf numFmtId="176" fontId="5" fillId="0" borderId="0" xfId="1" applyNumberFormat="1" applyFont="1" applyFill="1" applyBorder="1" applyAlignment="1">
      <alignment horizontal="center" vertical="center"/>
    </xf>
    <xf numFmtId="176" fontId="2" fillId="0" borderId="4" xfId="1" applyNumberFormat="1" applyFont="1" applyFill="1" applyBorder="1" applyAlignment="1">
      <alignment horizontal="center" vertical="center"/>
    </xf>
    <xf numFmtId="176" fontId="7" fillId="0" borderId="4" xfId="1" applyNumberFormat="1" applyFont="1" applyFill="1" applyBorder="1" applyAlignment="1">
      <alignment horizontal="center" vertical="center" shrinkToFit="1"/>
    </xf>
    <xf numFmtId="43" fontId="5" fillId="0" borderId="0" xfId="1" applyFont="1" applyFill="1" applyBorder="1" applyAlignment="1">
      <alignment horizontal="left" vertical="top" wrapText="1"/>
    </xf>
    <xf numFmtId="43" fontId="7" fillId="0" borderId="4" xfId="1" applyFont="1" applyFill="1" applyBorder="1" applyAlignment="1">
      <alignment horizontal="left" vertical="top" wrapText="1"/>
    </xf>
    <xf numFmtId="43" fontId="7" fillId="0" borderId="4" xfId="1" applyFont="1" applyFill="1" applyBorder="1" applyAlignment="1">
      <alignment vertical="center" wrapText="1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9"/>
  <sheetViews>
    <sheetView tabSelected="1" workbookViewId="0">
      <selection activeCell="D7" sqref="D7"/>
    </sheetView>
  </sheetViews>
  <sheetFormatPr defaultColWidth="9" defaultRowHeight="13.5"/>
  <cols>
    <col min="1" max="1" width="27.5" style="5" customWidth="1"/>
    <col min="2" max="2" width="26.875" style="6" customWidth="1"/>
    <col min="3" max="3" width="15.5" style="7" customWidth="1"/>
    <col min="4" max="4" width="6.625" style="7" customWidth="1"/>
    <col min="5" max="5" width="9.875" style="8" customWidth="1"/>
    <col min="6" max="6" width="10.75" style="7" customWidth="1"/>
    <col min="7" max="7" width="13.5" style="7" customWidth="1"/>
    <col min="8" max="8" width="11.875" style="7" customWidth="1"/>
    <col min="9" max="9" width="21.125" style="9" customWidth="1"/>
    <col min="10" max="10" width="50" style="1" customWidth="1"/>
    <col min="11" max="16384" width="9" style="1"/>
  </cols>
  <sheetData>
    <row r="1" s="1" customFormat="1" ht="30" customHeight="1" spans="1:10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="2" customFormat="1" ht="25" customHeight="1" spans="1:11">
      <c r="A2" s="12" t="s">
        <v>1</v>
      </c>
      <c r="B2" s="13"/>
      <c r="C2" s="14"/>
      <c r="D2" s="15"/>
      <c r="E2" s="16"/>
      <c r="F2" s="14"/>
      <c r="G2" s="14"/>
      <c r="H2" s="14"/>
      <c r="I2" s="75"/>
      <c r="J2" s="16"/>
      <c r="K2" s="2" t="s">
        <v>2</v>
      </c>
    </row>
    <row r="3" s="2" customFormat="1" ht="18" customHeight="1" spans="1:10">
      <c r="A3" s="17"/>
      <c r="B3" s="18"/>
      <c r="C3" s="19"/>
      <c r="D3" s="19"/>
      <c r="E3" s="20"/>
      <c r="F3" s="19"/>
      <c r="G3" s="19"/>
      <c r="H3" s="21"/>
      <c r="I3" s="76"/>
      <c r="J3" s="77" t="s">
        <v>3</v>
      </c>
    </row>
    <row r="4" s="2" customFormat="1" ht="25" customHeight="1" spans="1:10">
      <c r="A4" s="22" t="s">
        <v>4</v>
      </c>
      <c r="B4" s="23" t="s">
        <v>5</v>
      </c>
      <c r="C4" s="24" t="s">
        <v>6</v>
      </c>
      <c r="D4" s="24" t="s">
        <v>7</v>
      </c>
      <c r="E4" s="25" t="s">
        <v>8</v>
      </c>
      <c r="F4" s="26"/>
      <c r="G4" s="27" t="s">
        <v>9</v>
      </c>
      <c r="H4" s="28" t="s">
        <v>10</v>
      </c>
      <c r="I4" s="23" t="s">
        <v>11</v>
      </c>
      <c r="J4" s="78" t="s">
        <v>12</v>
      </c>
    </row>
    <row r="5" s="2" customFormat="1" ht="25" customHeight="1" spans="1:10">
      <c r="A5" s="29"/>
      <c r="B5" s="30"/>
      <c r="C5" s="31"/>
      <c r="D5" s="31"/>
      <c r="E5" s="32" t="s">
        <v>13</v>
      </c>
      <c r="F5" s="33" t="s">
        <v>14</v>
      </c>
      <c r="G5" s="34"/>
      <c r="H5" s="28"/>
      <c r="I5" s="30"/>
      <c r="J5" s="79"/>
    </row>
    <row r="6" s="2" customFormat="1" ht="30" customHeight="1" spans="1:10">
      <c r="A6" s="35" t="s">
        <v>15</v>
      </c>
      <c r="B6" s="36" t="s">
        <v>16</v>
      </c>
      <c r="C6" s="37">
        <v>180000</v>
      </c>
      <c r="D6" s="37" t="s">
        <v>17</v>
      </c>
      <c r="E6" s="38" t="s">
        <v>18</v>
      </c>
      <c r="F6" s="38" t="s">
        <v>18</v>
      </c>
      <c r="G6" s="39">
        <v>162000</v>
      </c>
      <c r="H6" s="40">
        <v>18000</v>
      </c>
      <c r="I6" s="36" t="s">
        <v>19</v>
      </c>
      <c r="J6" s="80" t="s">
        <v>20</v>
      </c>
    </row>
    <row r="7" s="2" customFormat="1" ht="30" customHeight="1" spans="1:10">
      <c r="A7" s="35" t="s">
        <v>21</v>
      </c>
      <c r="B7" s="36" t="s">
        <v>22</v>
      </c>
      <c r="C7" s="37">
        <v>29000</v>
      </c>
      <c r="D7" s="37" t="s">
        <v>17</v>
      </c>
      <c r="E7" s="38" t="s">
        <v>18</v>
      </c>
      <c r="F7" s="38" t="s">
        <v>18</v>
      </c>
      <c r="G7" s="39">
        <v>26100</v>
      </c>
      <c r="H7" s="40">
        <v>2900</v>
      </c>
      <c r="I7" s="36" t="s">
        <v>23</v>
      </c>
      <c r="J7" s="80" t="s">
        <v>24</v>
      </c>
    </row>
    <row r="8" s="2" customFormat="1" ht="30" customHeight="1" spans="1:10">
      <c r="A8" s="35" t="s">
        <v>21</v>
      </c>
      <c r="B8" s="36" t="s">
        <v>25</v>
      </c>
      <c r="C8" s="37">
        <v>9000</v>
      </c>
      <c r="D8" s="37" t="s">
        <v>17</v>
      </c>
      <c r="E8" s="38" t="s">
        <v>18</v>
      </c>
      <c r="F8" s="38" t="s">
        <v>18</v>
      </c>
      <c r="G8" s="39">
        <v>8100</v>
      </c>
      <c r="H8" s="40">
        <v>900</v>
      </c>
      <c r="I8" s="36" t="s">
        <v>23</v>
      </c>
      <c r="J8" s="80" t="s">
        <v>24</v>
      </c>
    </row>
    <row r="9" s="2" customFormat="1" ht="27" customHeight="1" spans="1:10">
      <c r="A9" s="41" t="s">
        <v>26</v>
      </c>
      <c r="B9" s="42" t="s">
        <v>27</v>
      </c>
      <c r="C9" s="37">
        <v>135000</v>
      </c>
      <c r="D9" s="37" t="s">
        <v>28</v>
      </c>
      <c r="E9" s="43">
        <v>2018.4</v>
      </c>
      <c r="F9" s="37">
        <v>121500</v>
      </c>
      <c r="G9" s="39">
        <v>13500</v>
      </c>
      <c r="H9" s="40">
        <v>0</v>
      </c>
      <c r="I9" s="42" t="s">
        <v>29</v>
      </c>
      <c r="J9" s="80" t="s">
        <v>30</v>
      </c>
    </row>
    <row r="10" s="2" customFormat="1" ht="23" customHeight="1" spans="1:10">
      <c r="A10" s="41" t="s">
        <v>31</v>
      </c>
      <c r="B10" s="42" t="s">
        <v>32</v>
      </c>
      <c r="C10" s="37">
        <v>23400</v>
      </c>
      <c r="D10" s="37" t="s">
        <v>28</v>
      </c>
      <c r="E10" s="44" t="s">
        <v>33</v>
      </c>
      <c r="F10" s="37">
        <v>21060</v>
      </c>
      <c r="G10" s="39">
        <v>2340</v>
      </c>
      <c r="H10" s="40">
        <v>0</v>
      </c>
      <c r="I10" s="42" t="s">
        <v>29</v>
      </c>
      <c r="J10" s="80" t="s">
        <v>30</v>
      </c>
    </row>
    <row r="11" s="3" customFormat="1" ht="23" customHeight="1" spans="1:10">
      <c r="A11" s="41" t="s">
        <v>34</v>
      </c>
      <c r="B11" s="42" t="s">
        <v>35</v>
      </c>
      <c r="C11" s="37">
        <v>21000</v>
      </c>
      <c r="D11" s="37" t="s">
        <v>28</v>
      </c>
      <c r="E11" s="43">
        <v>2021.9</v>
      </c>
      <c r="F11" s="37">
        <v>18900</v>
      </c>
      <c r="G11" s="39">
        <v>2100</v>
      </c>
      <c r="H11" s="40">
        <v>0</v>
      </c>
      <c r="I11" s="42" t="s">
        <v>29</v>
      </c>
      <c r="J11" s="80" t="s">
        <v>30</v>
      </c>
    </row>
    <row r="12" s="3" customFormat="1" ht="27" customHeight="1" spans="1:10">
      <c r="A12" s="41" t="s">
        <v>36</v>
      </c>
      <c r="B12" s="42" t="s">
        <v>37</v>
      </c>
      <c r="C12" s="37">
        <v>24000</v>
      </c>
      <c r="D12" s="37" t="s">
        <v>28</v>
      </c>
      <c r="E12" s="43">
        <v>2023.3</v>
      </c>
      <c r="F12" s="37">
        <v>21600</v>
      </c>
      <c r="G12" s="39">
        <v>2400</v>
      </c>
      <c r="H12" s="40">
        <v>0</v>
      </c>
      <c r="I12" s="42" t="s">
        <v>29</v>
      </c>
      <c r="J12" s="80" t="s">
        <v>38</v>
      </c>
    </row>
    <row r="13" s="3" customFormat="1" ht="23" customHeight="1" spans="1:10">
      <c r="A13" s="41"/>
      <c r="B13" s="42"/>
      <c r="C13" s="37"/>
      <c r="D13" s="37"/>
      <c r="E13" s="43"/>
      <c r="F13" s="37"/>
      <c r="G13" s="39"/>
      <c r="H13" s="40"/>
      <c r="I13" s="42"/>
      <c r="J13" s="80"/>
    </row>
    <row r="14" s="3" customFormat="1" ht="23" customHeight="1" spans="1:10">
      <c r="A14" s="41"/>
      <c r="B14" s="42"/>
      <c r="C14" s="37"/>
      <c r="D14" s="37"/>
      <c r="E14" s="43"/>
      <c r="F14" s="37"/>
      <c r="G14" s="39"/>
      <c r="H14" s="40"/>
      <c r="I14" s="42"/>
      <c r="J14" s="80"/>
    </row>
    <row r="15" s="4" customFormat="1" ht="23" customHeight="1" spans="1:10">
      <c r="A15" s="45" t="s">
        <v>39</v>
      </c>
      <c r="B15" s="46"/>
      <c r="C15" s="47">
        <f t="shared" ref="C15:H15" si="0">SUM(C6:C14)</f>
        <v>421400</v>
      </c>
      <c r="D15" s="47"/>
      <c r="E15" s="47"/>
      <c r="F15" s="47">
        <f t="shared" si="0"/>
        <v>183060</v>
      </c>
      <c r="G15" s="48">
        <f t="shared" si="0"/>
        <v>216540</v>
      </c>
      <c r="H15" s="47">
        <f t="shared" si="0"/>
        <v>21800</v>
      </c>
      <c r="I15" s="81"/>
      <c r="J15" s="82"/>
    </row>
    <row r="16" s="1" customFormat="1" ht="25" customHeight="1" spans="1:11">
      <c r="A16" s="49" t="s">
        <v>40</v>
      </c>
      <c r="B16" s="50"/>
      <c r="C16" s="51"/>
      <c r="D16" s="52"/>
      <c r="E16" s="53"/>
      <c r="F16" s="51"/>
      <c r="G16" s="51"/>
      <c r="H16" s="51"/>
      <c r="I16" s="83"/>
      <c r="J16" s="84"/>
      <c r="K16" s="85" t="s">
        <v>41</v>
      </c>
    </row>
    <row r="17" s="1" customFormat="1" spans="1:9">
      <c r="A17" s="5"/>
      <c r="B17" s="6"/>
      <c r="C17" s="7"/>
      <c r="D17" s="7"/>
      <c r="E17" s="8"/>
      <c r="F17" s="7"/>
      <c r="G17" s="7"/>
      <c r="H17" s="7"/>
      <c r="I17" s="9"/>
    </row>
    <row r="18" s="1" customFormat="1" ht="25" hidden="1" customHeight="1" spans="1:11">
      <c r="A18" s="12" t="s">
        <v>1</v>
      </c>
      <c r="B18" s="13"/>
      <c r="C18" s="14"/>
      <c r="D18" s="15"/>
      <c r="E18" s="16"/>
      <c r="F18" s="14"/>
      <c r="G18" s="14"/>
      <c r="H18" s="14"/>
      <c r="I18" s="75"/>
      <c r="J18" s="16"/>
      <c r="K18" s="1" t="s">
        <v>42</v>
      </c>
    </row>
    <row r="19" s="1" customFormat="1" ht="25" hidden="1" customHeight="1" spans="1:10">
      <c r="A19" s="17"/>
      <c r="B19" s="18"/>
      <c r="C19" s="19"/>
      <c r="D19" s="19"/>
      <c r="E19" s="20"/>
      <c r="F19" s="19"/>
      <c r="G19" s="19"/>
      <c r="H19" s="21"/>
      <c r="I19" s="76"/>
      <c r="J19" s="77" t="s">
        <v>3</v>
      </c>
    </row>
    <row r="20" s="1" customFormat="1" ht="25" hidden="1" customHeight="1" spans="1:10">
      <c r="A20" s="22" t="s">
        <v>4</v>
      </c>
      <c r="B20" s="23" t="s">
        <v>5</v>
      </c>
      <c r="C20" s="24" t="s">
        <v>6</v>
      </c>
      <c r="D20" s="24" t="s">
        <v>7</v>
      </c>
      <c r="E20" s="25" t="s">
        <v>8</v>
      </c>
      <c r="F20" s="26"/>
      <c r="G20" s="24" t="s">
        <v>9</v>
      </c>
      <c r="H20" s="28" t="s">
        <v>10</v>
      </c>
      <c r="I20" s="86" t="s">
        <v>11</v>
      </c>
      <c r="J20" s="78" t="s">
        <v>12</v>
      </c>
    </row>
    <row r="21" s="1" customFormat="1" ht="25" hidden="1" customHeight="1" spans="1:10">
      <c r="A21" s="29"/>
      <c r="B21" s="30"/>
      <c r="C21" s="31"/>
      <c r="D21" s="31"/>
      <c r="E21" s="32" t="s">
        <v>13</v>
      </c>
      <c r="F21" s="33" t="s">
        <v>14</v>
      </c>
      <c r="G21" s="31"/>
      <c r="H21" s="28"/>
      <c r="I21" s="87"/>
      <c r="J21" s="79"/>
    </row>
    <row r="22" s="1" customFormat="1" ht="28" hidden="1" customHeight="1" spans="1:10">
      <c r="A22" s="41"/>
      <c r="B22" s="42"/>
      <c r="C22" s="37"/>
      <c r="D22" s="37"/>
      <c r="E22" s="54"/>
      <c r="F22" s="54"/>
      <c r="G22" s="37"/>
      <c r="H22" s="40"/>
      <c r="I22" s="88"/>
      <c r="J22" s="88"/>
    </row>
    <row r="23" s="1" customFormat="1" ht="30" hidden="1" customHeight="1" spans="1:10">
      <c r="A23" s="55"/>
      <c r="B23" s="56"/>
      <c r="C23" s="57"/>
      <c r="D23" s="57"/>
      <c r="E23" s="54"/>
      <c r="F23" s="57"/>
      <c r="G23" s="57"/>
      <c r="H23" s="58"/>
      <c r="I23" s="42"/>
      <c r="J23" s="80"/>
    </row>
    <row r="24" s="1" customFormat="1" ht="25" hidden="1" customHeight="1" spans="1:10">
      <c r="A24" s="59"/>
      <c r="B24" s="56"/>
      <c r="C24" s="57"/>
      <c r="D24" s="60"/>
      <c r="E24" s="61"/>
      <c r="F24" s="61"/>
      <c r="G24" s="60"/>
      <c r="H24" s="60"/>
      <c r="I24" s="89"/>
      <c r="J24" s="89"/>
    </row>
    <row r="25" s="1" customFormat="1" ht="25" hidden="1" customHeight="1" spans="1:10">
      <c r="A25" s="62"/>
      <c r="B25" s="56"/>
      <c r="C25" s="57"/>
      <c r="D25" s="63"/>
      <c r="E25" s="64"/>
      <c r="F25" s="64"/>
      <c r="G25" s="63"/>
      <c r="H25" s="63"/>
      <c r="I25" s="89"/>
      <c r="J25" s="89"/>
    </row>
    <row r="26" s="1" customFormat="1" ht="29" hidden="1" customHeight="1" spans="1:10">
      <c r="A26" s="55"/>
      <c r="B26" s="56"/>
      <c r="C26" s="57"/>
      <c r="D26" s="57"/>
      <c r="E26" s="54"/>
      <c r="F26" s="54"/>
      <c r="G26" s="57"/>
      <c r="H26" s="65"/>
      <c r="I26" s="89"/>
      <c r="J26" s="89"/>
    </row>
    <row r="27" s="1" customFormat="1" ht="25" hidden="1" customHeight="1" spans="1:10">
      <c r="A27" s="55"/>
      <c r="B27" s="56"/>
      <c r="C27" s="57"/>
      <c r="D27" s="57"/>
      <c r="E27" s="54"/>
      <c r="F27" s="57"/>
      <c r="G27" s="57"/>
      <c r="H27" s="65"/>
      <c r="I27" s="89"/>
      <c r="J27" s="90"/>
    </row>
    <row r="28" s="1" customFormat="1" ht="25" hidden="1" customHeight="1" spans="1:10">
      <c r="A28" s="55"/>
      <c r="B28" s="56"/>
      <c r="C28" s="57"/>
      <c r="D28" s="57"/>
      <c r="E28" s="54"/>
      <c r="F28" s="57"/>
      <c r="G28" s="57"/>
      <c r="H28" s="65"/>
      <c r="I28" s="91"/>
      <c r="J28" s="90"/>
    </row>
    <row r="29" s="1" customFormat="1" ht="29" hidden="1" customHeight="1" spans="1:10">
      <c r="A29" s="55"/>
      <c r="B29" s="56"/>
      <c r="C29" s="57"/>
      <c r="D29" s="57"/>
      <c r="E29" s="54"/>
      <c r="F29" s="57"/>
      <c r="G29" s="57"/>
      <c r="H29" s="65"/>
      <c r="I29" s="91"/>
      <c r="J29" s="90"/>
    </row>
    <row r="30" s="1" customFormat="1" ht="25" hidden="1" customHeight="1" spans="1:10">
      <c r="A30" s="55"/>
      <c r="B30" s="56"/>
      <c r="C30" s="57"/>
      <c r="D30" s="57"/>
      <c r="E30" s="54"/>
      <c r="F30" s="57"/>
      <c r="G30" s="57"/>
      <c r="H30" s="65"/>
      <c r="I30" s="91"/>
      <c r="J30" s="90"/>
    </row>
    <row r="31" s="1" customFormat="1" ht="25" hidden="1" customHeight="1" spans="1:10">
      <c r="A31" s="55"/>
      <c r="B31" s="56"/>
      <c r="C31" s="57"/>
      <c r="D31" s="57"/>
      <c r="E31" s="54"/>
      <c r="F31" s="57"/>
      <c r="G31" s="57"/>
      <c r="H31" s="65"/>
      <c r="I31" s="91"/>
      <c r="J31" s="90"/>
    </row>
    <row r="32" s="1" customFormat="1" ht="25" hidden="1" customHeight="1" spans="1:10">
      <c r="A32" s="55"/>
      <c r="B32" s="56"/>
      <c r="C32" s="57"/>
      <c r="D32" s="57"/>
      <c r="E32" s="54"/>
      <c r="F32" s="57"/>
      <c r="G32" s="57"/>
      <c r="H32" s="65"/>
      <c r="I32" s="91"/>
      <c r="J32" s="90"/>
    </row>
    <row r="33" s="1" customFormat="1" ht="25" hidden="1" customHeight="1" spans="1:10">
      <c r="A33" s="55"/>
      <c r="B33" s="56"/>
      <c r="C33" s="57"/>
      <c r="D33" s="57"/>
      <c r="E33" s="54"/>
      <c r="F33" s="57"/>
      <c r="G33" s="57"/>
      <c r="H33" s="65"/>
      <c r="I33" s="91"/>
      <c r="J33" s="90"/>
    </row>
    <row r="34" s="1" customFormat="1" ht="25" hidden="1" customHeight="1" spans="1:10">
      <c r="A34" s="66" t="s">
        <v>39</v>
      </c>
      <c r="B34" s="67"/>
      <c r="C34" s="68">
        <f t="shared" ref="C34:H34" si="1">SUM(C22:C33)</f>
        <v>0</v>
      </c>
      <c r="D34" s="68"/>
      <c r="E34" s="68"/>
      <c r="F34" s="68">
        <f t="shared" si="1"/>
        <v>0</v>
      </c>
      <c r="G34" s="68">
        <f t="shared" si="1"/>
        <v>0</v>
      </c>
      <c r="H34" s="68">
        <f t="shared" si="1"/>
        <v>0</v>
      </c>
      <c r="I34" s="92"/>
      <c r="J34" s="93"/>
    </row>
    <row r="35" s="1" customFormat="1" ht="25" hidden="1" customHeight="1" spans="1:10">
      <c r="A35" s="49" t="s">
        <v>43</v>
      </c>
      <c r="B35" s="50"/>
      <c r="C35" s="51"/>
      <c r="D35" s="52"/>
      <c r="E35" s="53"/>
      <c r="F35" s="51"/>
      <c r="G35" s="51"/>
      <c r="H35" s="51"/>
      <c r="I35" s="83"/>
      <c r="J35" s="84"/>
    </row>
    <row r="36" s="1" customFormat="1" spans="1:9">
      <c r="A36" s="5"/>
      <c r="B36" s="6"/>
      <c r="C36" s="7"/>
      <c r="D36" s="7"/>
      <c r="E36" s="8"/>
      <c r="F36" s="7"/>
      <c r="G36" s="7"/>
      <c r="H36" s="7"/>
      <c r="I36" s="9"/>
    </row>
    <row r="37" s="1" customFormat="1" ht="25" customHeight="1" spans="1:10">
      <c r="A37" s="12" t="s">
        <v>1</v>
      </c>
      <c r="B37" s="13"/>
      <c r="C37" s="14"/>
      <c r="D37" s="15"/>
      <c r="E37" s="16"/>
      <c r="F37" s="14"/>
      <c r="G37" s="14"/>
      <c r="H37" s="14"/>
      <c r="I37" s="75"/>
      <c r="J37" s="16"/>
    </row>
    <row r="38" s="1" customFormat="1" ht="25" customHeight="1" spans="1:10">
      <c r="A38" s="17"/>
      <c r="B38" s="18"/>
      <c r="C38" s="19"/>
      <c r="D38" s="19"/>
      <c r="E38" s="20"/>
      <c r="F38" s="19"/>
      <c r="G38" s="19"/>
      <c r="H38" s="21"/>
      <c r="I38" s="76"/>
      <c r="J38" s="77" t="s">
        <v>44</v>
      </c>
    </row>
    <row r="39" s="1" customFormat="1" ht="25" customHeight="1" spans="1:10">
      <c r="A39" s="22" t="s">
        <v>4</v>
      </c>
      <c r="B39" s="23" t="s">
        <v>5</v>
      </c>
      <c r="C39" s="24" t="s">
        <v>6</v>
      </c>
      <c r="D39" s="24" t="s">
        <v>7</v>
      </c>
      <c r="E39" s="25" t="s">
        <v>8</v>
      </c>
      <c r="F39" s="26"/>
      <c r="G39" s="24" t="s">
        <v>9</v>
      </c>
      <c r="H39" s="28" t="s">
        <v>10</v>
      </c>
      <c r="I39" s="23" t="s">
        <v>11</v>
      </c>
      <c r="J39" s="78" t="s">
        <v>12</v>
      </c>
    </row>
    <row r="40" s="1" customFormat="1" ht="25" customHeight="1" spans="1:10">
      <c r="A40" s="29"/>
      <c r="B40" s="30"/>
      <c r="C40" s="31"/>
      <c r="D40" s="31"/>
      <c r="E40" s="32" t="s">
        <v>13</v>
      </c>
      <c r="F40" s="33" t="s">
        <v>14</v>
      </c>
      <c r="G40" s="31"/>
      <c r="H40" s="28"/>
      <c r="I40" s="30"/>
      <c r="J40" s="79"/>
    </row>
    <row r="41" s="1" customFormat="1" ht="28" customHeight="1" spans="1:10">
      <c r="A41" s="69" t="s">
        <v>45</v>
      </c>
      <c r="B41" s="70" t="s">
        <v>46</v>
      </c>
      <c r="C41" s="37">
        <v>19800</v>
      </c>
      <c r="D41" s="37" t="s">
        <v>17</v>
      </c>
      <c r="E41" s="38" t="s">
        <v>18</v>
      </c>
      <c r="F41" s="38" t="s">
        <v>18</v>
      </c>
      <c r="G41" s="37">
        <v>17820</v>
      </c>
      <c r="H41" s="40">
        <f>C41-G41</f>
        <v>1980</v>
      </c>
      <c r="I41" s="88" t="s">
        <v>47</v>
      </c>
      <c r="J41" s="80" t="s">
        <v>48</v>
      </c>
    </row>
    <row r="42" s="1" customFormat="1" ht="28" customHeight="1" spans="1:10">
      <c r="A42" s="71"/>
      <c r="B42" s="70" t="s">
        <v>49</v>
      </c>
      <c r="C42" s="57">
        <v>69000</v>
      </c>
      <c r="D42" s="37" t="s">
        <v>17</v>
      </c>
      <c r="E42" s="38" t="s">
        <v>18</v>
      </c>
      <c r="F42" s="38" t="s">
        <v>18</v>
      </c>
      <c r="G42" s="57">
        <v>62100</v>
      </c>
      <c r="H42" s="40">
        <f>C42-G42</f>
        <v>6900</v>
      </c>
      <c r="I42" s="88" t="s">
        <v>47</v>
      </c>
      <c r="J42" s="80" t="s">
        <v>48</v>
      </c>
    </row>
    <row r="43" s="1" customFormat="1" ht="25" customHeight="1" spans="1:10">
      <c r="A43" s="70"/>
      <c r="B43" s="70"/>
      <c r="C43" s="57"/>
      <c r="D43" s="57"/>
      <c r="E43" s="38"/>
      <c r="F43" s="38"/>
      <c r="G43" s="57"/>
      <c r="H43" s="58"/>
      <c r="I43" s="70"/>
      <c r="J43" s="70"/>
    </row>
    <row r="44" s="1" customFormat="1" ht="25" customHeight="1" spans="1:10">
      <c r="A44" s="55"/>
      <c r="B44" s="56"/>
      <c r="C44" s="57"/>
      <c r="D44" s="57"/>
      <c r="E44" s="54"/>
      <c r="F44" s="57"/>
      <c r="G44" s="57"/>
      <c r="H44" s="65"/>
      <c r="I44" s="91"/>
      <c r="J44" s="90"/>
    </row>
    <row r="45" s="1" customFormat="1" ht="25" customHeight="1" spans="1:10">
      <c r="A45" s="66" t="s">
        <v>39</v>
      </c>
      <c r="B45" s="67"/>
      <c r="C45" s="68">
        <f t="shared" ref="C45:H45" si="2">SUM(C41:C44)</f>
        <v>88800</v>
      </c>
      <c r="D45" s="68"/>
      <c r="E45" s="68"/>
      <c r="F45" s="68"/>
      <c r="G45" s="68">
        <f t="shared" si="2"/>
        <v>79920</v>
      </c>
      <c r="H45" s="68">
        <f t="shared" si="2"/>
        <v>8880</v>
      </c>
      <c r="I45" s="92"/>
      <c r="J45" s="93"/>
    </row>
    <row r="46" s="1" customFormat="1" ht="25" customHeight="1" spans="1:11">
      <c r="A46" s="49" t="s">
        <v>40</v>
      </c>
      <c r="B46" s="50"/>
      <c r="C46" s="51"/>
      <c r="D46" s="52"/>
      <c r="E46" s="53"/>
      <c r="F46" s="51"/>
      <c r="G46" s="51"/>
      <c r="H46" s="51"/>
      <c r="I46" s="83"/>
      <c r="J46" s="84"/>
      <c r="K46" s="85" t="s">
        <v>41</v>
      </c>
    </row>
    <row r="47" s="1" customFormat="1" spans="1:9">
      <c r="A47" s="5"/>
      <c r="B47" s="6"/>
      <c r="C47" s="7"/>
      <c r="D47" s="7"/>
      <c r="E47" s="8"/>
      <c r="F47" s="7"/>
      <c r="G47" s="7"/>
      <c r="H47" s="7"/>
      <c r="I47" s="9"/>
    </row>
    <row r="48" s="1" customFormat="1" spans="1:9">
      <c r="A48" s="5"/>
      <c r="B48" s="6"/>
      <c r="C48" s="7"/>
      <c r="D48" s="7"/>
      <c r="E48" s="8"/>
      <c r="F48" s="7"/>
      <c r="G48" s="7"/>
      <c r="H48" s="7"/>
      <c r="I48" s="9"/>
    </row>
    <row r="49" s="1" customFormat="1" ht="30" customHeight="1" spans="1:10">
      <c r="A49" s="10" t="s">
        <v>50</v>
      </c>
      <c r="B49" s="11"/>
      <c r="C49" s="11"/>
      <c r="D49" s="11"/>
      <c r="E49" s="11"/>
      <c r="F49" s="11"/>
      <c r="G49" s="11"/>
      <c r="H49" s="11"/>
      <c r="I49" s="11"/>
      <c r="J49" s="11"/>
    </row>
    <row r="50" s="2" customFormat="1" ht="25" customHeight="1" spans="1:11">
      <c r="A50" s="12" t="s">
        <v>1</v>
      </c>
      <c r="B50" s="13"/>
      <c r="C50" s="14"/>
      <c r="D50" s="15"/>
      <c r="E50" s="16"/>
      <c r="F50" s="14"/>
      <c r="G50" s="14"/>
      <c r="H50" s="14"/>
      <c r="I50" s="75"/>
      <c r="J50" s="16"/>
      <c r="K50" s="2" t="s">
        <v>2</v>
      </c>
    </row>
    <row r="51" s="2" customFormat="1" ht="18" customHeight="1" spans="1:10">
      <c r="A51" s="17"/>
      <c r="B51" s="18"/>
      <c r="C51" s="19"/>
      <c r="D51" s="19"/>
      <c r="E51" s="20"/>
      <c r="F51" s="19"/>
      <c r="G51" s="19"/>
      <c r="H51" s="21"/>
      <c r="I51" s="76"/>
      <c r="J51" s="77" t="s">
        <v>51</v>
      </c>
    </row>
    <row r="52" s="2" customFormat="1" ht="25" customHeight="1" spans="1:10">
      <c r="A52" s="22" t="s">
        <v>4</v>
      </c>
      <c r="B52" s="23" t="s">
        <v>5</v>
      </c>
      <c r="C52" s="24" t="s">
        <v>6</v>
      </c>
      <c r="D52" s="24" t="s">
        <v>7</v>
      </c>
      <c r="E52" s="25" t="s">
        <v>8</v>
      </c>
      <c r="F52" s="26"/>
      <c r="G52" s="27" t="s">
        <v>9</v>
      </c>
      <c r="H52" s="28" t="s">
        <v>10</v>
      </c>
      <c r="I52" s="23" t="s">
        <v>11</v>
      </c>
      <c r="J52" s="78" t="s">
        <v>12</v>
      </c>
    </row>
    <row r="53" s="2" customFormat="1" ht="25" customHeight="1" spans="1:10">
      <c r="A53" s="29"/>
      <c r="B53" s="30"/>
      <c r="C53" s="31"/>
      <c r="D53" s="31"/>
      <c r="E53" s="32" t="s">
        <v>13</v>
      </c>
      <c r="F53" s="33" t="s">
        <v>14</v>
      </c>
      <c r="G53" s="34"/>
      <c r="H53" s="28"/>
      <c r="I53" s="30"/>
      <c r="J53" s="79"/>
    </row>
    <row r="54" s="2" customFormat="1" ht="30" customHeight="1" spans="1:10">
      <c r="A54" s="70" t="s">
        <v>52</v>
      </c>
      <c r="B54" s="70" t="s">
        <v>53</v>
      </c>
      <c r="C54" s="72">
        <v>320000</v>
      </c>
      <c r="D54" s="37" t="s">
        <v>17</v>
      </c>
      <c r="E54" s="38" t="s">
        <v>18</v>
      </c>
      <c r="F54" s="38" t="s">
        <v>18</v>
      </c>
      <c r="G54" s="73">
        <f>C54*0.4</f>
        <v>128000</v>
      </c>
      <c r="H54" s="72">
        <f>C54*0.6</f>
        <v>192000</v>
      </c>
      <c r="I54" s="70" t="s">
        <v>54</v>
      </c>
      <c r="J54" s="88" t="s">
        <v>55</v>
      </c>
    </row>
    <row r="55" s="2" customFormat="1" ht="30" customHeight="1" spans="1:10">
      <c r="A55" s="70"/>
      <c r="B55" s="70"/>
      <c r="C55" s="72"/>
      <c r="D55" s="37"/>
      <c r="E55" s="38"/>
      <c r="F55" s="38"/>
      <c r="G55" s="73"/>
      <c r="H55" s="72"/>
      <c r="I55" s="36"/>
      <c r="J55" s="88"/>
    </row>
    <row r="56" s="2" customFormat="1" ht="30" customHeight="1" spans="1:10">
      <c r="A56" s="70"/>
      <c r="B56" s="70"/>
      <c r="C56" s="37"/>
      <c r="D56" s="37"/>
      <c r="E56" s="38"/>
      <c r="F56" s="38"/>
      <c r="G56" s="74"/>
      <c r="H56" s="40"/>
      <c r="I56" s="88"/>
      <c r="J56" s="80"/>
    </row>
    <row r="57" s="4" customFormat="1" ht="23" customHeight="1" spans="1:10">
      <c r="A57" s="45" t="s">
        <v>39</v>
      </c>
      <c r="B57" s="46"/>
      <c r="C57" s="47">
        <f t="shared" ref="C57:H57" si="3">SUM(C54:C56)</f>
        <v>320000</v>
      </c>
      <c r="D57" s="47"/>
      <c r="E57" s="47"/>
      <c r="F57" s="47">
        <f t="shared" si="3"/>
        <v>0</v>
      </c>
      <c r="G57" s="48">
        <f t="shared" si="3"/>
        <v>128000</v>
      </c>
      <c r="H57" s="47">
        <f t="shared" si="3"/>
        <v>192000</v>
      </c>
      <c r="I57" s="81"/>
      <c r="J57" s="82"/>
    </row>
    <row r="58" s="1" customFormat="1" ht="25" customHeight="1" spans="1:10">
      <c r="A58" s="49" t="s">
        <v>40</v>
      </c>
      <c r="B58" s="50"/>
      <c r="C58" s="51"/>
      <c r="D58" s="52"/>
      <c r="E58" s="53"/>
      <c r="F58" s="51"/>
      <c r="G58" s="51"/>
      <c r="H58" s="51"/>
      <c r="I58" s="83"/>
      <c r="J58" s="84"/>
    </row>
    <row r="59" s="1" customFormat="1" spans="1:9">
      <c r="A59" s="5"/>
      <c r="B59" s="6"/>
      <c r="C59" s="7"/>
      <c r="D59" s="7"/>
      <c r="E59" s="8"/>
      <c r="F59" s="7"/>
      <c r="G59" s="7"/>
      <c r="H59" s="7"/>
      <c r="I59" s="9"/>
    </row>
    <row r="60" s="1" customFormat="1" ht="30" customHeight="1" spans="1:10">
      <c r="A60" s="10" t="s">
        <v>50</v>
      </c>
      <c r="B60" s="11"/>
      <c r="C60" s="11"/>
      <c r="D60" s="11"/>
      <c r="E60" s="11"/>
      <c r="F60" s="11"/>
      <c r="G60" s="11"/>
      <c r="H60" s="11"/>
      <c r="I60" s="11"/>
      <c r="J60" s="11"/>
    </row>
    <row r="61" s="2" customFormat="1" ht="25" customHeight="1" spans="1:11">
      <c r="A61" s="12" t="s">
        <v>1</v>
      </c>
      <c r="B61" s="13"/>
      <c r="C61" s="14"/>
      <c r="D61" s="15"/>
      <c r="E61" s="16"/>
      <c r="F61" s="14"/>
      <c r="G61" s="14"/>
      <c r="H61" s="14"/>
      <c r="I61" s="75"/>
      <c r="J61" s="16"/>
      <c r="K61" s="2" t="s">
        <v>2</v>
      </c>
    </row>
    <row r="62" s="2" customFormat="1" ht="18" customHeight="1" spans="1:10">
      <c r="A62" s="17"/>
      <c r="B62" s="18"/>
      <c r="C62" s="19"/>
      <c r="D62" s="19"/>
      <c r="E62" s="20"/>
      <c r="F62" s="19"/>
      <c r="G62" s="19"/>
      <c r="H62" s="21"/>
      <c r="I62" s="76"/>
      <c r="J62" s="77" t="s">
        <v>56</v>
      </c>
    </row>
    <row r="63" s="2" customFormat="1" ht="25" customHeight="1" spans="1:10">
      <c r="A63" s="22" t="s">
        <v>4</v>
      </c>
      <c r="B63" s="23" t="s">
        <v>5</v>
      </c>
      <c r="C63" s="24" t="s">
        <v>6</v>
      </c>
      <c r="D63" s="24" t="s">
        <v>7</v>
      </c>
      <c r="E63" s="25" t="s">
        <v>8</v>
      </c>
      <c r="F63" s="26"/>
      <c r="G63" s="27" t="s">
        <v>9</v>
      </c>
      <c r="H63" s="28" t="s">
        <v>10</v>
      </c>
      <c r="I63" s="23" t="s">
        <v>11</v>
      </c>
      <c r="J63" s="78" t="s">
        <v>12</v>
      </c>
    </row>
    <row r="64" s="2" customFormat="1" ht="25" customHeight="1" spans="1:10">
      <c r="A64" s="29"/>
      <c r="B64" s="30"/>
      <c r="C64" s="31"/>
      <c r="D64" s="31"/>
      <c r="E64" s="32" t="s">
        <v>13</v>
      </c>
      <c r="F64" s="33" t="s">
        <v>14</v>
      </c>
      <c r="G64" s="34"/>
      <c r="H64" s="28"/>
      <c r="I64" s="30"/>
      <c r="J64" s="79"/>
    </row>
    <row r="65" s="2" customFormat="1" ht="30" customHeight="1" spans="1:10">
      <c r="A65" s="70" t="s">
        <v>57</v>
      </c>
      <c r="B65" s="70" t="s">
        <v>58</v>
      </c>
      <c r="C65" s="37">
        <v>330000</v>
      </c>
      <c r="D65" s="37" t="s">
        <v>17</v>
      </c>
      <c r="E65" s="38" t="s">
        <v>18</v>
      </c>
      <c r="F65" s="38" t="s">
        <v>18</v>
      </c>
      <c r="G65" s="39">
        <v>110000</v>
      </c>
      <c r="H65" s="40">
        <v>220000</v>
      </c>
      <c r="I65" s="36" t="s">
        <v>59</v>
      </c>
      <c r="J65" s="36" t="s">
        <v>60</v>
      </c>
    </row>
    <row r="66" s="2" customFormat="1" ht="30" customHeight="1" spans="1:10">
      <c r="A66" s="70"/>
      <c r="B66" s="70"/>
      <c r="C66" s="72"/>
      <c r="D66" s="37"/>
      <c r="E66" s="38"/>
      <c r="F66" s="38"/>
      <c r="G66" s="73"/>
      <c r="H66" s="72"/>
      <c r="I66" s="36"/>
      <c r="J66" s="88"/>
    </row>
    <row r="67" s="4" customFormat="1" ht="23" customHeight="1" spans="1:10">
      <c r="A67" s="45" t="s">
        <v>39</v>
      </c>
      <c r="B67" s="46"/>
      <c r="C67" s="47">
        <f t="shared" ref="C67:H67" si="4">SUM(C65:C66)</f>
        <v>330000</v>
      </c>
      <c r="D67" s="47"/>
      <c r="E67" s="47"/>
      <c r="F67" s="47">
        <f t="shared" si="4"/>
        <v>0</v>
      </c>
      <c r="G67" s="48">
        <f t="shared" si="4"/>
        <v>110000</v>
      </c>
      <c r="H67" s="47">
        <f t="shared" si="4"/>
        <v>220000</v>
      </c>
      <c r="I67" s="81"/>
      <c r="J67" s="82"/>
    </row>
    <row r="68" s="1" customFormat="1" ht="25" customHeight="1" spans="1:10">
      <c r="A68" s="49" t="s">
        <v>40</v>
      </c>
      <c r="B68" s="50"/>
      <c r="C68" s="51"/>
      <c r="D68" s="52"/>
      <c r="E68" s="53"/>
      <c r="F68" s="51"/>
      <c r="G68" s="51"/>
      <c r="H68" s="51"/>
      <c r="I68" s="83"/>
      <c r="J68" s="84"/>
    </row>
    <row r="69" s="1" customFormat="1" spans="1:9">
      <c r="A69" s="5"/>
      <c r="B69" s="6"/>
      <c r="C69" s="7"/>
      <c r="D69" s="7"/>
      <c r="E69" s="8"/>
      <c r="F69" s="7"/>
      <c r="G69" s="7"/>
      <c r="H69" s="7"/>
      <c r="I69" s="9"/>
    </row>
    <row r="70" s="1" customFormat="1" ht="30" customHeight="1" spans="1:10">
      <c r="A70" s="10" t="s">
        <v>50</v>
      </c>
      <c r="B70" s="11"/>
      <c r="C70" s="11"/>
      <c r="D70" s="11"/>
      <c r="E70" s="11"/>
      <c r="F70" s="11"/>
      <c r="G70" s="11"/>
      <c r="H70" s="11"/>
      <c r="I70" s="11"/>
      <c r="J70" s="11"/>
    </row>
    <row r="71" s="2" customFormat="1" ht="25" customHeight="1" spans="1:11">
      <c r="A71" s="12" t="s">
        <v>1</v>
      </c>
      <c r="B71" s="13"/>
      <c r="C71" s="14"/>
      <c r="D71" s="15"/>
      <c r="E71" s="16"/>
      <c r="F71" s="14"/>
      <c r="G71" s="14"/>
      <c r="H71" s="14"/>
      <c r="I71" s="75"/>
      <c r="J71" s="16"/>
      <c r="K71" s="2" t="s">
        <v>2</v>
      </c>
    </row>
    <row r="72" s="2" customFormat="1" ht="18" customHeight="1" spans="1:10">
      <c r="A72" s="17"/>
      <c r="B72" s="18"/>
      <c r="C72" s="19"/>
      <c r="D72" s="19"/>
      <c r="E72" s="20"/>
      <c r="F72" s="19"/>
      <c r="G72" s="19"/>
      <c r="H72" s="21"/>
      <c r="I72" s="76"/>
      <c r="J72" s="77" t="s">
        <v>56</v>
      </c>
    </row>
    <row r="73" s="2" customFormat="1" ht="25" customHeight="1" spans="1:10">
      <c r="A73" s="22" t="s">
        <v>4</v>
      </c>
      <c r="B73" s="23" t="s">
        <v>5</v>
      </c>
      <c r="C73" s="24" t="s">
        <v>6</v>
      </c>
      <c r="D73" s="24" t="s">
        <v>7</v>
      </c>
      <c r="E73" s="25" t="s">
        <v>8</v>
      </c>
      <c r="F73" s="26"/>
      <c r="G73" s="27" t="s">
        <v>9</v>
      </c>
      <c r="H73" s="28" t="s">
        <v>10</v>
      </c>
      <c r="I73" s="23" t="s">
        <v>11</v>
      </c>
      <c r="J73" s="78" t="s">
        <v>12</v>
      </c>
    </row>
    <row r="74" s="2" customFormat="1" ht="25" customHeight="1" spans="1:10">
      <c r="A74" s="29"/>
      <c r="B74" s="30"/>
      <c r="C74" s="31"/>
      <c r="D74" s="31"/>
      <c r="E74" s="32" t="s">
        <v>13</v>
      </c>
      <c r="F74" s="33" t="s">
        <v>14</v>
      </c>
      <c r="G74" s="34"/>
      <c r="H74" s="28"/>
      <c r="I74" s="30"/>
      <c r="J74" s="79"/>
    </row>
    <row r="75" s="2" customFormat="1" ht="30" customHeight="1" spans="1:10">
      <c r="A75" s="70" t="s">
        <v>61</v>
      </c>
      <c r="B75" s="70" t="s">
        <v>62</v>
      </c>
      <c r="C75" s="37">
        <v>358000</v>
      </c>
      <c r="D75" s="37" t="s">
        <v>17</v>
      </c>
      <c r="E75" s="38" t="s">
        <v>18</v>
      </c>
      <c r="F75" s="38" t="s">
        <v>18</v>
      </c>
      <c r="G75" s="39">
        <f>C75*0.4</f>
        <v>143200</v>
      </c>
      <c r="H75" s="94">
        <v>214800</v>
      </c>
      <c r="I75" s="36" t="s">
        <v>63</v>
      </c>
      <c r="J75" s="88" t="s">
        <v>64</v>
      </c>
    </row>
    <row r="76" s="2" customFormat="1" ht="30" customHeight="1" spans="1:10">
      <c r="A76" s="70"/>
      <c r="B76" s="70"/>
      <c r="C76" s="72"/>
      <c r="D76" s="37"/>
      <c r="E76" s="38"/>
      <c r="F76" s="38"/>
      <c r="G76" s="73"/>
      <c r="H76" s="72"/>
      <c r="I76" s="36"/>
      <c r="J76" s="88"/>
    </row>
    <row r="77" s="4" customFormat="1" ht="23" customHeight="1" spans="1:10">
      <c r="A77" s="45" t="s">
        <v>39</v>
      </c>
      <c r="B77" s="46"/>
      <c r="C77" s="47">
        <f t="shared" ref="C77:H77" si="5">SUM(C75:C76)</f>
        <v>358000</v>
      </c>
      <c r="D77" s="47"/>
      <c r="E77" s="47"/>
      <c r="F77" s="47">
        <f t="shared" si="5"/>
        <v>0</v>
      </c>
      <c r="G77" s="48">
        <f t="shared" si="5"/>
        <v>143200</v>
      </c>
      <c r="H77" s="47">
        <f t="shared" si="5"/>
        <v>214800</v>
      </c>
      <c r="I77" s="81"/>
      <c r="J77" s="82"/>
    </row>
    <row r="78" s="1" customFormat="1" ht="25" customHeight="1" spans="1:10">
      <c r="A78" s="49" t="s">
        <v>40</v>
      </c>
      <c r="B78" s="50"/>
      <c r="C78" s="51"/>
      <c r="D78" s="52"/>
      <c r="E78" s="53"/>
      <c r="F78" s="51"/>
      <c r="G78" s="51"/>
      <c r="H78" s="51"/>
      <c r="I78" s="83"/>
      <c r="J78" s="84"/>
    </row>
    <row r="79" s="1" customFormat="1" spans="1:9">
      <c r="A79" s="5"/>
      <c r="B79" s="6"/>
      <c r="C79" s="7"/>
      <c r="D79" s="7"/>
      <c r="E79" s="8"/>
      <c r="F79" s="7"/>
      <c r="G79" s="7"/>
      <c r="H79" s="7"/>
      <c r="I79" s="9"/>
    </row>
    <row r="80" s="1" customFormat="1" ht="30" customHeight="1" spans="1:10">
      <c r="A80" s="10" t="s">
        <v>50</v>
      </c>
      <c r="B80" s="11"/>
      <c r="C80" s="11"/>
      <c r="D80" s="11"/>
      <c r="E80" s="11"/>
      <c r="F80" s="11"/>
      <c r="G80" s="11"/>
      <c r="H80" s="11"/>
      <c r="I80" s="11"/>
      <c r="J80" s="11"/>
    </row>
    <row r="81" s="2" customFormat="1" ht="25" customHeight="1" spans="1:11">
      <c r="A81" s="12" t="s">
        <v>1</v>
      </c>
      <c r="B81" s="13"/>
      <c r="C81" s="14"/>
      <c r="D81" s="15"/>
      <c r="E81" s="16"/>
      <c r="F81" s="14"/>
      <c r="G81" s="14"/>
      <c r="H81" s="14"/>
      <c r="I81" s="75"/>
      <c r="J81" s="16"/>
      <c r="K81" s="2" t="s">
        <v>2</v>
      </c>
    </row>
    <row r="82" s="2" customFormat="1" ht="18" customHeight="1" spans="1:10">
      <c r="A82" s="17"/>
      <c r="B82" s="18"/>
      <c r="C82" s="19"/>
      <c r="D82" s="19"/>
      <c r="E82" s="20"/>
      <c r="F82" s="19"/>
      <c r="G82" s="19"/>
      <c r="H82" s="21"/>
      <c r="I82" s="76"/>
      <c r="J82" s="77" t="s">
        <v>56</v>
      </c>
    </row>
    <row r="83" s="2" customFormat="1" ht="25" customHeight="1" spans="1:10">
      <c r="A83" s="22" t="s">
        <v>4</v>
      </c>
      <c r="B83" s="23" t="s">
        <v>5</v>
      </c>
      <c r="C83" s="24" t="s">
        <v>6</v>
      </c>
      <c r="D83" s="24" t="s">
        <v>7</v>
      </c>
      <c r="E83" s="25" t="s">
        <v>8</v>
      </c>
      <c r="F83" s="26"/>
      <c r="G83" s="27" t="s">
        <v>9</v>
      </c>
      <c r="H83" s="28" t="s">
        <v>10</v>
      </c>
      <c r="I83" s="23" t="s">
        <v>11</v>
      </c>
      <c r="J83" s="78" t="s">
        <v>12</v>
      </c>
    </row>
    <row r="84" s="2" customFormat="1" ht="25" customHeight="1" spans="1:10">
      <c r="A84" s="29"/>
      <c r="B84" s="30"/>
      <c r="C84" s="31"/>
      <c r="D84" s="31"/>
      <c r="E84" s="32" t="s">
        <v>13</v>
      </c>
      <c r="F84" s="33" t="s">
        <v>14</v>
      </c>
      <c r="G84" s="34"/>
      <c r="H84" s="28"/>
      <c r="I84" s="30"/>
      <c r="J84" s="79"/>
    </row>
    <row r="85" s="2" customFormat="1" ht="30" customHeight="1" spans="1:10">
      <c r="A85" s="70" t="s">
        <v>65</v>
      </c>
      <c r="B85" s="70" t="s">
        <v>66</v>
      </c>
      <c r="C85" s="37">
        <v>134400</v>
      </c>
      <c r="D85" s="37" t="s">
        <v>17</v>
      </c>
      <c r="E85" s="38" t="s">
        <v>18</v>
      </c>
      <c r="F85" s="38" t="s">
        <v>18</v>
      </c>
      <c r="G85" s="39">
        <f>C85*0.9</f>
        <v>120960</v>
      </c>
      <c r="H85" s="94">
        <f>C85-G85</f>
        <v>13440</v>
      </c>
      <c r="I85" s="36" t="s">
        <v>67</v>
      </c>
      <c r="J85" s="80" t="s">
        <v>68</v>
      </c>
    </row>
    <row r="86" s="2" customFormat="1" ht="30" customHeight="1" spans="1:10">
      <c r="A86" s="70"/>
      <c r="B86" s="70"/>
      <c r="C86" s="72"/>
      <c r="D86" s="37"/>
      <c r="E86" s="38"/>
      <c r="F86" s="38"/>
      <c r="G86" s="73"/>
      <c r="H86" s="72"/>
      <c r="I86" s="36"/>
      <c r="J86" s="88"/>
    </row>
    <row r="87" s="4" customFormat="1" ht="23" customHeight="1" spans="1:10">
      <c r="A87" s="45" t="s">
        <v>39</v>
      </c>
      <c r="B87" s="46"/>
      <c r="C87" s="47">
        <f t="shared" ref="C87:H87" si="6">SUM(C85:C86)</f>
        <v>134400</v>
      </c>
      <c r="D87" s="47"/>
      <c r="E87" s="47"/>
      <c r="F87" s="47">
        <f t="shared" si="6"/>
        <v>0</v>
      </c>
      <c r="G87" s="48">
        <f t="shared" si="6"/>
        <v>120960</v>
      </c>
      <c r="H87" s="47">
        <f t="shared" si="6"/>
        <v>13440</v>
      </c>
      <c r="I87" s="81"/>
      <c r="J87" s="82"/>
    </row>
    <row r="88" s="1" customFormat="1" ht="25" customHeight="1" spans="1:10">
      <c r="A88" s="49" t="s">
        <v>40</v>
      </c>
      <c r="B88" s="50"/>
      <c r="C88" s="51"/>
      <c r="D88" s="52"/>
      <c r="E88" s="53"/>
      <c r="F88" s="51"/>
      <c r="G88" s="51"/>
      <c r="H88" s="51"/>
      <c r="I88" s="83"/>
      <c r="J88" s="84"/>
    </row>
    <row r="89" s="1" customFormat="1" spans="1:9">
      <c r="A89" s="5"/>
      <c r="B89" s="6"/>
      <c r="C89" s="7"/>
      <c r="D89" s="7"/>
      <c r="E89" s="8"/>
      <c r="F89" s="7"/>
      <c r="G89" s="7"/>
      <c r="H89" s="7"/>
      <c r="I89" s="9"/>
    </row>
    <row r="90" s="1" customFormat="1" ht="30" customHeight="1" spans="1:10">
      <c r="A90" s="10" t="s">
        <v>50</v>
      </c>
      <c r="B90" s="11"/>
      <c r="C90" s="11"/>
      <c r="D90" s="11"/>
      <c r="E90" s="11"/>
      <c r="F90" s="11"/>
      <c r="G90" s="11"/>
      <c r="H90" s="11"/>
      <c r="I90" s="11"/>
      <c r="J90" s="11"/>
    </row>
    <row r="91" s="2" customFormat="1" ht="25" customHeight="1" spans="1:11">
      <c r="A91" s="12" t="s">
        <v>1</v>
      </c>
      <c r="B91" s="13"/>
      <c r="C91" s="14"/>
      <c r="D91" s="15"/>
      <c r="E91" s="16"/>
      <c r="F91" s="14"/>
      <c r="G91" s="14"/>
      <c r="H91" s="14"/>
      <c r="I91" s="75"/>
      <c r="J91" s="16"/>
      <c r="K91" s="2" t="s">
        <v>2</v>
      </c>
    </row>
    <row r="92" s="2" customFormat="1" ht="18" customHeight="1" spans="1:10">
      <c r="A92" s="17"/>
      <c r="B92" s="18"/>
      <c r="C92" s="19"/>
      <c r="D92" s="19"/>
      <c r="E92" s="20"/>
      <c r="F92" s="19"/>
      <c r="G92" s="19"/>
      <c r="H92" s="21"/>
      <c r="I92" s="76"/>
      <c r="J92" s="77" t="s">
        <v>56</v>
      </c>
    </row>
    <row r="93" s="2" customFormat="1" ht="25" customHeight="1" spans="1:10">
      <c r="A93" s="22" t="s">
        <v>4</v>
      </c>
      <c r="B93" s="23" t="s">
        <v>5</v>
      </c>
      <c r="C93" s="24" t="s">
        <v>6</v>
      </c>
      <c r="D93" s="24" t="s">
        <v>7</v>
      </c>
      <c r="E93" s="25" t="s">
        <v>8</v>
      </c>
      <c r="F93" s="26"/>
      <c r="G93" s="27" t="s">
        <v>9</v>
      </c>
      <c r="H93" s="28" t="s">
        <v>10</v>
      </c>
      <c r="I93" s="23" t="s">
        <v>11</v>
      </c>
      <c r="J93" s="78" t="s">
        <v>12</v>
      </c>
    </row>
    <row r="94" s="2" customFormat="1" ht="25" customHeight="1" spans="1:10">
      <c r="A94" s="29"/>
      <c r="B94" s="30"/>
      <c r="C94" s="31"/>
      <c r="D94" s="31"/>
      <c r="E94" s="32" t="s">
        <v>13</v>
      </c>
      <c r="F94" s="33" t="s">
        <v>14</v>
      </c>
      <c r="G94" s="34"/>
      <c r="H94" s="28"/>
      <c r="I94" s="30"/>
      <c r="J94" s="79"/>
    </row>
    <row r="95" s="2" customFormat="1" ht="30" customHeight="1" spans="1:10">
      <c r="A95" s="70" t="s">
        <v>69</v>
      </c>
      <c r="B95" s="70" t="s">
        <v>70</v>
      </c>
      <c r="C95" s="37">
        <v>295000</v>
      </c>
      <c r="D95" s="37" t="s">
        <v>17</v>
      </c>
      <c r="E95" s="38" t="s">
        <v>18</v>
      </c>
      <c r="F95" s="38" t="s">
        <v>18</v>
      </c>
      <c r="G95" s="39">
        <f>C95*0.4</f>
        <v>118000</v>
      </c>
      <c r="H95" s="94">
        <f>C95-G95</f>
        <v>177000</v>
      </c>
      <c r="I95" s="70" t="s">
        <v>54</v>
      </c>
      <c r="J95" s="88" t="s">
        <v>71</v>
      </c>
    </row>
    <row r="96" s="2" customFormat="1" ht="30" customHeight="1" spans="1:10">
      <c r="A96" s="70"/>
      <c r="B96" s="70"/>
      <c r="C96" s="72"/>
      <c r="D96" s="37"/>
      <c r="E96" s="38"/>
      <c r="F96" s="38"/>
      <c r="G96" s="73"/>
      <c r="H96" s="72"/>
      <c r="I96" s="36"/>
      <c r="J96" s="88"/>
    </row>
    <row r="97" s="4" customFormat="1" ht="23" customHeight="1" spans="1:10">
      <c r="A97" s="45" t="s">
        <v>39</v>
      </c>
      <c r="B97" s="46"/>
      <c r="C97" s="47">
        <f t="shared" ref="C97:H97" si="7">SUM(C95:C96)</f>
        <v>295000</v>
      </c>
      <c r="D97" s="47"/>
      <c r="E97" s="47"/>
      <c r="F97" s="47">
        <f t="shared" si="7"/>
        <v>0</v>
      </c>
      <c r="G97" s="48">
        <f t="shared" si="7"/>
        <v>118000</v>
      </c>
      <c r="H97" s="47">
        <f t="shared" si="7"/>
        <v>177000</v>
      </c>
      <c r="I97" s="81"/>
      <c r="J97" s="82"/>
    </row>
    <row r="98" s="1" customFormat="1" ht="25" customHeight="1" spans="1:10">
      <c r="A98" s="49" t="s">
        <v>40</v>
      </c>
      <c r="B98" s="50"/>
      <c r="C98" s="51"/>
      <c r="D98" s="52"/>
      <c r="E98" s="53"/>
      <c r="F98" s="51"/>
      <c r="G98" s="51"/>
      <c r="H98" s="51"/>
      <c r="I98" s="83"/>
      <c r="J98" s="84"/>
    </row>
    <row r="99" s="1" customFormat="1" spans="1:9">
      <c r="A99" s="5"/>
      <c r="B99" s="6"/>
      <c r="C99" s="7"/>
      <c r="D99" s="7"/>
      <c r="E99" s="8"/>
      <c r="F99" s="7"/>
      <c r="G99" s="7"/>
      <c r="H99" s="7"/>
      <c r="I99" s="9"/>
    </row>
    <row r="100" s="1" customFormat="1" ht="30" customHeight="1" spans="1:10">
      <c r="A100" s="10" t="s">
        <v>50</v>
      </c>
      <c r="B100" s="11"/>
      <c r="C100" s="11"/>
      <c r="D100" s="11"/>
      <c r="E100" s="11"/>
      <c r="F100" s="11"/>
      <c r="G100" s="11"/>
      <c r="H100" s="11"/>
      <c r="I100" s="11"/>
      <c r="J100" s="11"/>
    </row>
    <row r="101" s="2" customFormat="1" ht="25" customHeight="1" spans="1:11">
      <c r="A101" s="12" t="s">
        <v>1</v>
      </c>
      <c r="B101" s="13"/>
      <c r="C101" s="14"/>
      <c r="D101" s="15"/>
      <c r="E101" s="16"/>
      <c r="F101" s="14"/>
      <c r="G101" s="14"/>
      <c r="H101" s="14"/>
      <c r="I101" s="75"/>
      <c r="J101" s="16"/>
      <c r="K101" s="2" t="s">
        <v>2</v>
      </c>
    </row>
    <row r="102" s="2" customFormat="1" ht="18" customHeight="1" spans="1:10">
      <c r="A102" s="17"/>
      <c r="B102" s="18"/>
      <c r="C102" s="19"/>
      <c r="D102" s="19"/>
      <c r="E102" s="20"/>
      <c r="F102" s="19"/>
      <c r="G102" s="19"/>
      <c r="H102" s="21"/>
      <c r="I102" s="76"/>
      <c r="J102" s="77" t="s">
        <v>56</v>
      </c>
    </row>
    <row r="103" s="2" customFormat="1" ht="25" customHeight="1" spans="1:10">
      <c r="A103" s="22" t="s">
        <v>4</v>
      </c>
      <c r="B103" s="23" t="s">
        <v>5</v>
      </c>
      <c r="C103" s="24" t="s">
        <v>6</v>
      </c>
      <c r="D103" s="24" t="s">
        <v>7</v>
      </c>
      <c r="E103" s="25" t="s">
        <v>8</v>
      </c>
      <c r="F103" s="26"/>
      <c r="G103" s="27" t="s">
        <v>9</v>
      </c>
      <c r="H103" s="28" t="s">
        <v>10</v>
      </c>
      <c r="I103" s="23" t="s">
        <v>11</v>
      </c>
      <c r="J103" s="78" t="s">
        <v>12</v>
      </c>
    </row>
    <row r="104" s="2" customFormat="1" ht="25" customHeight="1" spans="1:10">
      <c r="A104" s="29"/>
      <c r="B104" s="30"/>
      <c r="C104" s="31"/>
      <c r="D104" s="31"/>
      <c r="E104" s="32" t="s">
        <v>13</v>
      </c>
      <c r="F104" s="33" t="s">
        <v>14</v>
      </c>
      <c r="G104" s="34"/>
      <c r="H104" s="28"/>
      <c r="I104" s="30"/>
      <c r="J104" s="79"/>
    </row>
    <row r="105" s="2" customFormat="1" ht="30" customHeight="1" spans="1:10">
      <c r="A105" s="70" t="s">
        <v>72</v>
      </c>
      <c r="B105" s="70" t="s">
        <v>73</v>
      </c>
      <c r="C105" s="72">
        <v>1383000</v>
      </c>
      <c r="D105" s="37" t="s">
        <v>17</v>
      </c>
      <c r="E105" s="38" t="s">
        <v>18</v>
      </c>
      <c r="F105" s="38" t="s">
        <v>18</v>
      </c>
      <c r="G105" s="73">
        <v>553200</v>
      </c>
      <c r="H105" s="72">
        <f>C105*0.6</f>
        <v>829800</v>
      </c>
      <c r="I105" s="36" t="s">
        <v>54</v>
      </c>
      <c r="J105" s="88" t="s">
        <v>74</v>
      </c>
    </row>
    <row r="106" s="2" customFormat="1" ht="30" customHeight="1" spans="1:10">
      <c r="A106" s="70"/>
      <c r="B106" s="70"/>
      <c r="C106" s="72"/>
      <c r="D106" s="37"/>
      <c r="E106" s="38"/>
      <c r="F106" s="38"/>
      <c r="G106" s="73"/>
      <c r="H106" s="72"/>
      <c r="I106" s="36"/>
      <c r="J106" s="88"/>
    </row>
    <row r="107" s="4" customFormat="1" ht="23" customHeight="1" spans="1:10">
      <c r="A107" s="45" t="s">
        <v>39</v>
      </c>
      <c r="B107" s="46"/>
      <c r="C107" s="47">
        <f t="shared" ref="C107:H107" si="8">SUM(C105:C106)</f>
        <v>1383000</v>
      </c>
      <c r="D107" s="47"/>
      <c r="E107" s="47"/>
      <c r="F107" s="47">
        <f t="shared" si="8"/>
        <v>0</v>
      </c>
      <c r="G107" s="48">
        <f t="shared" si="8"/>
        <v>553200</v>
      </c>
      <c r="H107" s="47">
        <f t="shared" si="8"/>
        <v>829800</v>
      </c>
      <c r="I107" s="81"/>
      <c r="J107" s="82"/>
    </row>
    <row r="108" s="1" customFormat="1" ht="25" customHeight="1" spans="1:10">
      <c r="A108" s="49" t="s">
        <v>40</v>
      </c>
      <c r="B108" s="50"/>
      <c r="C108" s="51"/>
      <c r="D108" s="52"/>
      <c r="E108" s="53"/>
      <c r="F108" s="51"/>
      <c r="G108" s="51"/>
      <c r="H108" s="51"/>
      <c r="I108" s="83"/>
      <c r="J108" s="84"/>
    </row>
    <row r="109" s="1" customFormat="1" spans="1:9">
      <c r="A109" s="5"/>
      <c r="B109" s="6"/>
      <c r="C109" s="7"/>
      <c r="D109" s="7"/>
      <c r="E109" s="8"/>
      <c r="F109" s="7"/>
      <c r="G109" s="7"/>
      <c r="H109" s="7"/>
      <c r="I109" s="9"/>
    </row>
    <row r="110" s="1" customFormat="1" ht="30" customHeight="1" spans="1:10">
      <c r="A110" s="10" t="s">
        <v>50</v>
      </c>
      <c r="B110" s="11"/>
      <c r="C110" s="11"/>
      <c r="D110" s="11"/>
      <c r="E110" s="11"/>
      <c r="F110" s="11"/>
      <c r="G110" s="11"/>
      <c r="H110" s="11"/>
      <c r="I110" s="11"/>
      <c r="J110" s="11"/>
    </row>
    <row r="111" s="2" customFormat="1" ht="25" customHeight="1" spans="1:11">
      <c r="A111" s="12" t="s">
        <v>1</v>
      </c>
      <c r="B111" s="13"/>
      <c r="C111" s="14"/>
      <c r="D111" s="15"/>
      <c r="E111" s="16"/>
      <c r="F111" s="14"/>
      <c r="G111" s="14"/>
      <c r="H111" s="14"/>
      <c r="I111" s="75"/>
      <c r="J111" s="16"/>
      <c r="K111" s="2" t="s">
        <v>2</v>
      </c>
    </row>
    <row r="112" s="2" customFormat="1" ht="18" customHeight="1" spans="1:10">
      <c r="A112" s="17"/>
      <c r="B112" s="18"/>
      <c r="C112" s="19"/>
      <c r="D112" s="19"/>
      <c r="E112" s="20"/>
      <c r="F112" s="19"/>
      <c r="G112" s="19"/>
      <c r="H112" s="21"/>
      <c r="I112" s="76"/>
      <c r="J112" s="77" t="s">
        <v>56</v>
      </c>
    </row>
    <row r="113" s="2" customFormat="1" ht="25" customHeight="1" spans="1:10">
      <c r="A113" s="22" t="s">
        <v>4</v>
      </c>
      <c r="B113" s="23" t="s">
        <v>5</v>
      </c>
      <c r="C113" s="24" t="s">
        <v>6</v>
      </c>
      <c r="D113" s="24" t="s">
        <v>7</v>
      </c>
      <c r="E113" s="25" t="s">
        <v>8</v>
      </c>
      <c r="F113" s="26"/>
      <c r="G113" s="27" t="s">
        <v>9</v>
      </c>
      <c r="H113" s="28" t="s">
        <v>10</v>
      </c>
      <c r="I113" s="23" t="s">
        <v>11</v>
      </c>
      <c r="J113" s="78" t="s">
        <v>12</v>
      </c>
    </row>
    <row r="114" s="2" customFormat="1" ht="25" customHeight="1" spans="1:10">
      <c r="A114" s="29"/>
      <c r="B114" s="30"/>
      <c r="C114" s="31"/>
      <c r="D114" s="31"/>
      <c r="E114" s="32" t="s">
        <v>13</v>
      </c>
      <c r="F114" s="33" t="s">
        <v>14</v>
      </c>
      <c r="G114" s="34"/>
      <c r="H114" s="28"/>
      <c r="I114" s="30"/>
      <c r="J114" s="79"/>
    </row>
    <row r="115" s="2" customFormat="1" ht="30" customHeight="1" spans="1:10">
      <c r="A115" s="70" t="s">
        <v>75</v>
      </c>
      <c r="B115" s="70" t="s">
        <v>73</v>
      </c>
      <c r="C115" s="72">
        <v>1500000</v>
      </c>
      <c r="D115" s="37" t="s">
        <v>17</v>
      </c>
      <c r="E115" s="38" t="s">
        <v>18</v>
      </c>
      <c r="F115" s="38" t="s">
        <v>18</v>
      </c>
      <c r="G115" s="73">
        <v>600000</v>
      </c>
      <c r="H115" s="72">
        <f>C115*0.6</f>
        <v>900000</v>
      </c>
      <c r="I115" s="36" t="s">
        <v>54</v>
      </c>
      <c r="J115" s="88" t="s">
        <v>74</v>
      </c>
    </row>
    <row r="116" s="2" customFormat="1" ht="30" customHeight="1" spans="1:10">
      <c r="A116" s="70"/>
      <c r="B116" s="70"/>
      <c r="C116" s="37"/>
      <c r="D116" s="37"/>
      <c r="E116" s="38"/>
      <c r="F116" s="38"/>
      <c r="G116" s="74"/>
      <c r="H116" s="94"/>
      <c r="I116" s="88"/>
      <c r="J116" s="80"/>
    </row>
    <row r="117" s="4" customFormat="1" ht="23" customHeight="1" spans="1:10">
      <c r="A117" s="45" t="s">
        <v>39</v>
      </c>
      <c r="B117" s="46"/>
      <c r="C117" s="47">
        <f t="shared" ref="C117:H117" si="9">SUM(C115:C116)</f>
        <v>1500000</v>
      </c>
      <c r="D117" s="47"/>
      <c r="E117" s="47"/>
      <c r="F117" s="47">
        <f t="shared" si="9"/>
        <v>0</v>
      </c>
      <c r="G117" s="48">
        <f t="shared" si="9"/>
        <v>600000</v>
      </c>
      <c r="H117" s="47">
        <f t="shared" si="9"/>
        <v>900000</v>
      </c>
      <c r="I117" s="81"/>
      <c r="J117" s="82"/>
    </row>
    <row r="118" s="1" customFormat="1" ht="25" customHeight="1" spans="1:10">
      <c r="A118" s="49" t="s">
        <v>40</v>
      </c>
      <c r="B118" s="50"/>
      <c r="C118" s="51"/>
      <c r="D118" s="52"/>
      <c r="E118" s="53"/>
      <c r="F118" s="51"/>
      <c r="G118" s="51"/>
      <c r="H118" s="51"/>
      <c r="I118" s="83"/>
      <c r="J118" s="84"/>
    </row>
    <row r="119" s="1" customFormat="1" spans="1:9">
      <c r="A119" s="5"/>
      <c r="B119" s="6"/>
      <c r="C119" s="7"/>
      <c r="D119" s="7"/>
      <c r="E119" s="8"/>
      <c r="F119" s="7"/>
      <c r="G119" s="7"/>
      <c r="H119" s="7"/>
      <c r="I119" s="9"/>
    </row>
    <row r="120" s="1" customFormat="1" ht="30" customHeight="1" spans="1:10">
      <c r="A120" s="10" t="s">
        <v>50</v>
      </c>
      <c r="B120" s="11"/>
      <c r="C120" s="11"/>
      <c r="D120" s="11"/>
      <c r="E120" s="11"/>
      <c r="F120" s="11"/>
      <c r="G120" s="11"/>
      <c r="H120" s="11"/>
      <c r="I120" s="11"/>
      <c r="J120" s="11"/>
    </row>
    <row r="121" s="2" customFormat="1" ht="25" customHeight="1" spans="1:11">
      <c r="A121" s="12" t="s">
        <v>1</v>
      </c>
      <c r="B121" s="13"/>
      <c r="C121" s="14"/>
      <c r="D121" s="15"/>
      <c r="E121" s="16"/>
      <c r="F121" s="14"/>
      <c r="G121" s="14"/>
      <c r="H121" s="14"/>
      <c r="I121" s="75"/>
      <c r="J121" s="16"/>
      <c r="K121" s="2" t="s">
        <v>2</v>
      </c>
    </row>
    <row r="122" s="2" customFormat="1" ht="18" customHeight="1" spans="1:10">
      <c r="A122" s="17"/>
      <c r="B122" s="18"/>
      <c r="C122" s="19"/>
      <c r="D122" s="19"/>
      <c r="E122" s="20"/>
      <c r="F122" s="19"/>
      <c r="G122" s="19"/>
      <c r="H122" s="21"/>
      <c r="I122" s="76"/>
      <c r="J122" s="77" t="s">
        <v>56</v>
      </c>
    </row>
    <row r="123" s="2" customFormat="1" ht="25" customHeight="1" spans="1:10">
      <c r="A123" s="22" t="s">
        <v>4</v>
      </c>
      <c r="B123" s="23" t="s">
        <v>5</v>
      </c>
      <c r="C123" s="24" t="s">
        <v>6</v>
      </c>
      <c r="D123" s="24" t="s">
        <v>7</v>
      </c>
      <c r="E123" s="25" t="s">
        <v>8</v>
      </c>
      <c r="F123" s="26"/>
      <c r="G123" s="27" t="s">
        <v>9</v>
      </c>
      <c r="H123" s="28" t="s">
        <v>10</v>
      </c>
      <c r="I123" s="23" t="s">
        <v>11</v>
      </c>
      <c r="J123" s="78" t="s">
        <v>12</v>
      </c>
    </row>
    <row r="124" s="2" customFormat="1" ht="25" customHeight="1" spans="1:10">
      <c r="A124" s="29"/>
      <c r="B124" s="30"/>
      <c r="C124" s="31"/>
      <c r="D124" s="31"/>
      <c r="E124" s="32" t="s">
        <v>13</v>
      </c>
      <c r="F124" s="33" t="s">
        <v>14</v>
      </c>
      <c r="G124" s="34"/>
      <c r="H124" s="28"/>
      <c r="I124" s="30"/>
      <c r="J124" s="79"/>
    </row>
    <row r="125" s="2" customFormat="1" ht="30" customHeight="1" spans="1:10">
      <c r="A125" s="70" t="s">
        <v>76</v>
      </c>
      <c r="B125" s="70" t="s">
        <v>77</v>
      </c>
      <c r="C125" s="37">
        <v>245000</v>
      </c>
      <c r="D125" s="37" t="s">
        <v>17</v>
      </c>
      <c r="E125" s="38" t="s">
        <v>18</v>
      </c>
      <c r="F125" s="38" t="s">
        <v>18</v>
      </c>
      <c r="G125" s="74">
        <v>220500</v>
      </c>
      <c r="H125" s="94">
        <v>24500</v>
      </c>
      <c r="I125" s="88" t="s">
        <v>47</v>
      </c>
      <c r="J125" s="80" t="s">
        <v>78</v>
      </c>
    </row>
    <row r="126" s="2" customFormat="1" ht="30" customHeight="1" spans="1:10">
      <c r="A126" s="70"/>
      <c r="B126" s="70"/>
      <c r="C126" s="72"/>
      <c r="D126" s="37"/>
      <c r="E126" s="38"/>
      <c r="F126" s="38"/>
      <c r="G126" s="73"/>
      <c r="H126" s="72"/>
      <c r="I126" s="36"/>
      <c r="J126" s="88"/>
    </row>
    <row r="127" s="4" customFormat="1" ht="23" customHeight="1" spans="1:10">
      <c r="A127" s="45" t="s">
        <v>39</v>
      </c>
      <c r="B127" s="46"/>
      <c r="C127" s="47">
        <f t="shared" ref="C127:H127" si="10">SUM(C125:C126)</f>
        <v>245000</v>
      </c>
      <c r="D127" s="47"/>
      <c r="E127" s="47"/>
      <c r="F127" s="47">
        <f t="shared" si="10"/>
        <v>0</v>
      </c>
      <c r="G127" s="48">
        <f t="shared" si="10"/>
        <v>220500</v>
      </c>
      <c r="H127" s="47">
        <f t="shared" si="10"/>
        <v>24500</v>
      </c>
      <c r="I127" s="81"/>
      <c r="J127" s="82"/>
    </row>
    <row r="128" s="1" customFormat="1" ht="25" customHeight="1" spans="1:10">
      <c r="A128" s="49" t="s">
        <v>40</v>
      </c>
      <c r="B128" s="50"/>
      <c r="C128" s="51"/>
      <c r="D128" s="52"/>
      <c r="E128" s="53"/>
      <c r="F128" s="51"/>
      <c r="G128" s="51"/>
      <c r="H128" s="51"/>
      <c r="I128" s="83"/>
      <c r="J128" s="84"/>
    </row>
    <row r="129" s="1" customFormat="1" spans="1:9">
      <c r="A129" s="5"/>
      <c r="B129" s="6"/>
      <c r="C129" s="7"/>
      <c r="D129" s="7"/>
      <c r="E129" s="8"/>
      <c r="F129" s="7"/>
      <c r="G129" s="7"/>
      <c r="H129" s="7"/>
      <c r="I129" s="9"/>
    </row>
    <row r="130" s="1" customFormat="1" ht="30" customHeight="1" spans="1:10">
      <c r="A130" s="10" t="s">
        <v>50</v>
      </c>
      <c r="B130" s="11"/>
      <c r="C130" s="11"/>
      <c r="D130" s="11"/>
      <c r="E130" s="11"/>
      <c r="F130" s="11"/>
      <c r="G130" s="11"/>
      <c r="H130" s="11"/>
      <c r="I130" s="11"/>
      <c r="J130" s="11"/>
    </row>
    <row r="131" s="2" customFormat="1" ht="25" customHeight="1" spans="1:11">
      <c r="A131" s="12" t="s">
        <v>1</v>
      </c>
      <c r="B131" s="13"/>
      <c r="C131" s="14"/>
      <c r="D131" s="15"/>
      <c r="E131" s="16"/>
      <c r="F131" s="14"/>
      <c r="G131" s="14"/>
      <c r="H131" s="14"/>
      <c r="I131" s="75"/>
      <c r="J131" s="16"/>
      <c r="K131" s="2" t="s">
        <v>2</v>
      </c>
    </row>
    <row r="132" s="2" customFormat="1" ht="18" customHeight="1" spans="1:10">
      <c r="A132" s="17"/>
      <c r="B132" s="18"/>
      <c r="C132" s="19"/>
      <c r="D132" s="19"/>
      <c r="E132" s="20"/>
      <c r="F132" s="19"/>
      <c r="G132" s="19"/>
      <c r="H132" s="95"/>
      <c r="I132" s="98"/>
      <c r="J132" s="77" t="s">
        <v>51</v>
      </c>
    </row>
    <row r="133" s="2" customFormat="1" ht="25" customHeight="1" spans="1:10">
      <c r="A133" s="22" t="s">
        <v>4</v>
      </c>
      <c r="B133" s="23" t="s">
        <v>5</v>
      </c>
      <c r="C133" s="24" t="s">
        <v>6</v>
      </c>
      <c r="D133" s="24" t="s">
        <v>7</v>
      </c>
      <c r="E133" s="25" t="s">
        <v>8</v>
      </c>
      <c r="F133" s="26"/>
      <c r="G133" s="24" t="s">
        <v>9</v>
      </c>
      <c r="H133" s="96" t="s">
        <v>10</v>
      </c>
      <c r="I133" s="23" t="s">
        <v>11</v>
      </c>
      <c r="J133" s="78" t="s">
        <v>12</v>
      </c>
    </row>
    <row r="134" s="2" customFormat="1" ht="25" customHeight="1" spans="1:10">
      <c r="A134" s="29"/>
      <c r="B134" s="30"/>
      <c r="C134" s="31"/>
      <c r="D134" s="31"/>
      <c r="E134" s="32" t="s">
        <v>13</v>
      </c>
      <c r="F134" s="33" t="s">
        <v>14</v>
      </c>
      <c r="G134" s="31"/>
      <c r="H134" s="96"/>
      <c r="I134" s="30"/>
      <c r="J134" s="79"/>
    </row>
    <row r="135" s="2" customFormat="1" ht="62" customHeight="1" spans="1:10">
      <c r="A135" s="41" t="s">
        <v>79</v>
      </c>
      <c r="B135" s="42" t="s">
        <v>80</v>
      </c>
      <c r="C135" s="37">
        <v>1290000</v>
      </c>
      <c r="D135" s="37" t="s">
        <v>28</v>
      </c>
      <c r="E135" s="44" t="s">
        <v>81</v>
      </c>
      <c r="F135" s="37">
        <v>1161000</v>
      </c>
      <c r="G135" s="37">
        <f>C135-F135-7740</f>
        <v>121260</v>
      </c>
      <c r="H135" s="94">
        <v>0</v>
      </c>
      <c r="I135" s="42" t="s">
        <v>82</v>
      </c>
      <c r="J135" s="80" t="s">
        <v>83</v>
      </c>
    </row>
    <row r="136" s="2" customFormat="1" ht="30" customHeight="1" spans="1:10">
      <c r="A136" s="70"/>
      <c r="B136" s="70"/>
      <c r="C136" s="37"/>
      <c r="D136" s="37"/>
      <c r="E136" s="38"/>
      <c r="F136" s="38"/>
      <c r="G136" s="37"/>
      <c r="H136" s="94"/>
      <c r="I136" s="36"/>
      <c r="J136" s="88"/>
    </row>
    <row r="137" s="4" customFormat="1" ht="23" customHeight="1" spans="1:10">
      <c r="A137" s="45" t="s">
        <v>39</v>
      </c>
      <c r="B137" s="46"/>
      <c r="C137" s="97">
        <f t="shared" ref="C137:H137" si="11">SUM(C135:C136)</f>
        <v>1290000</v>
      </c>
      <c r="D137" s="97"/>
      <c r="E137" s="97"/>
      <c r="F137" s="97">
        <f t="shared" si="11"/>
        <v>1161000</v>
      </c>
      <c r="G137" s="97">
        <f t="shared" si="11"/>
        <v>121260</v>
      </c>
      <c r="H137" s="97">
        <f t="shared" si="11"/>
        <v>0</v>
      </c>
      <c r="I137" s="99"/>
      <c r="J137" s="100"/>
    </row>
    <row r="138" s="1" customFormat="1" ht="25" customHeight="1" spans="1:11">
      <c r="A138" s="49" t="s">
        <v>40</v>
      </c>
      <c r="B138" s="50"/>
      <c r="C138" s="51"/>
      <c r="D138" s="52"/>
      <c r="E138" s="53"/>
      <c r="F138" s="51"/>
      <c r="G138" s="51"/>
      <c r="H138" s="51"/>
      <c r="I138" s="83"/>
      <c r="J138" s="84"/>
      <c r="K138" s="85" t="s">
        <v>41</v>
      </c>
    </row>
    <row r="139" s="1" customFormat="1" spans="1:9">
      <c r="A139" s="5"/>
      <c r="B139" s="6"/>
      <c r="C139" s="7"/>
      <c r="D139" s="7"/>
      <c r="E139" s="8"/>
      <c r="F139" s="7"/>
      <c r="G139" s="7"/>
      <c r="H139" s="7"/>
      <c r="I139" s="9"/>
    </row>
  </sheetData>
  <mergeCells count="150">
    <mergeCell ref="A1:J1"/>
    <mergeCell ref="A2:J2"/>
    <mergeCell ref="E4:F4"/>
    <mergeCell ref="A16:J16"/>
    <mergeCell ref="A18:J18"/>
    <mergeCell ref="E20:F20"/>
    <mergeCell ref="A35:J35"/>
    <mergeCell ref="A37:J37"/>
    <mergeCell ref="E39:F39"/>
    <mergeCell ref="A46:J46"/>
    <mergeCell ref="A49:J49"/>
    <mergeCell ref="A50:J50"/>
    <mergeCell ref="E52:F52"/>
    <mergeCell ref="A58:J58"/>
    <mergeCell ref="A60:J60"/>
    <mergeCell ref="A61:J61"/>
    <mergeCell ref="E63:F63"/>
    <mergeCell ref="A68:J68"/>
    <mergeCell ref="A70:J70"/>
    <mergeCell ref="A71:J71"/>
    <mergeCell ref="E73:F73"/>
    <mergeCell ref="A78:J78"/>
    <mergeCell ref="A80:J80"/>
    <mergeCell ref="A81:J81"/>
    <mergeCell ref="E83:F83"/>
    <mergeCell ref="A88:J88"/>
    <mergeCell ref="A90:J90"/>
    <mergeCell ref="A91:J91"/>
    <mergeCell ref="E93:F93"/>
    <mergeCell ref="A98:J98"/>
    <mergeCell ref="A100:J100"/>
    <mergeCell ref="A101:J101"/>
    <mergeCell ref="E103:F103"/>
    <mergeCell ref="A108:J108"/>
    <mergeCell ref="A110:J110"/>
    <mergeCell ref="A111:J111"/>
    <mergeCell ref="E113:F113"/>
    <mergeCell ref="A118:J118"/>
    <mergeCell ref="A120:J120"/>
    <mergeCell ref="A121:J121"/>
    <mergeCell ref="E123:F123"/>
    <mergeCell ref="A128:J128"/>
    <mergeCell ref="A130:J130"/>
    <mergeCell ref="A131:J131"/>
    <mergeCell ref="E133:F133"/>
    <mergeCell ref="A138:J138"/>
    <mergeCell ref="A4:A5"/>
    <mergeCell ref="A20:A21"/>
    <mergeCell ref="A24:A25"/>
    <mergeCell ref="A39:A40"/>
    <mergeCell ref="A41:A42"/>
    <mergeCell ref="A52:A53"/>
    <mergeCell ref="A63:A64"/>
    <mergeCell ref="A73:A74"/>
    <mergeCell ref="A83:A84"/>
    <mergeCell ref="A93:A94"/>
    <mergeCell ref="A103:A104"/>
    <mergeCell ref="A113:A114"/>
    <mergeCell ref="A123:A124"/>
    <mergeCell ref="A133:A134"/>
    <mergeCell ref="B4:B5"/>
    <mergeCell ref="B20:B21"/>
    <mergeCell ref="B39:B40"/>
    <mergeCell ref="B52:B53"/>
    <mergeCell ref="B63:B64"/>
    <mergeCell ref="B73:B74"/>
    <mergeCell ref="B83:B84"/>
    <mergeCell ref="B93:B94"/>
    <mergeCell ref="B103:B104"/>
    <mergeCell ref="B113:B114"/>
    <mergeCell ref="B123:B124"/>
    <mergeCell ref="B133:B134"/>
    <mergeCell ref="C4:C5"/>
    <mergeCell ref="C20:C21"/>
    <mergeCell ref="C39:C40"/>
    <mergeCell ref="C52:C53"/>
    <mergeCell ref="C63:C64"/>
    <mergeCell ref="C73:C74"/>
    <mergeCell ref="C83:C84"/>
    <mergeCell ref="C93:C94"/>
    <mergeCell ref="C103:C104"/>
    <mergeCell ref="C113:C114"/>
    <mergeCell ref="C123:C124"/>
    <mergeCell ref="C133:C134"/>
    <mergeCell ref="D4:D5"/>
    <mergeCell ref="D20:D21"/>
    <mergeCell ref="D39:D40"/>
    <mergeCell ref="D52:D53"/>
    <mergeCell ref="D63:D64"/>
    <mergeCell ref="D73:D74"/>
    <mergeCell ref="D83:D84"/>
    <mergeCell ref="D93:D94"/>
    <mergeCell ref="D103:D104"/>
    <mergeCell ref="D113:D114"/>
    <mergeCell ref="D123:D124"/>
    <mergeCell ref="D133:D134"/>
    <mergeCell ref="E24:E25"/>
    <mergeCell ref="F24:F25"/>
    <mergeCell ref="G4:G5"/>
    <mergeCell ref="G20:G21"/>
    <mergeCell ref="G24:G25"/>
    <mergeCell ref="G39:G40"/>
    <mergeCell ref="G52:G53"/>
    <mergeCell ref="G63:G64"/>
    <mergeCell ref="G73:G74"/>
    <mergeCell ref="G83:G84"/>
    <mergeCell ref="G93:G94"/>
    <mergeCell ref="G103:G104"/>
    <mergeCell ref="G113:G114"/>
    <mergeCell ref="G123:G124"/>
    <mergeCell ref="G133:G134"/>
    <mergeCell ref="H4:H5"/>
    <mergeCell ref="H20:H21"/>
    <mergeCell ref="H24:H25"/>
    <mergeCell ref="H39:H40"/>
    <mergeCell ref="H52:H53"/>
    <mergeCell ref="H63:H64"/>
    <mergeCell ref="H73:H74"/>
    <mergeCell ref="H83:H84"/>
    <mergeCell ref="H93:H94"/>
    <mergeCell ref="H103:H104"/>
    <mergeCell ref="H113:H114"/>
    <mergeCell ref="H123:H124"/>
    <mergeCell ref="H133:H134"/>
    <mergeCell ref="I4:I5"/>
    <mergeCell ref="I20:I21"/>
    <mergeCell ref="I24:I25"/>
    <mergeCell ref="I39:I40"/>
    <mergeCell ref="I52:I53"/>
    <mergeCell ref="I63:I64"/>
    <mergeCell ref="I73:I74"/>
    <mergeCell ref="I83:I84"/>
    <mergeCell ref="I93:I94"/>
    <mergeCell ref="I103:I104"/>
    <mergeCell ref="I113:I114"/>
    <mergeCell ref="I123:I124"/>
    <mergeCell ref="I133:I134"/>
    <mergeCell ref="J4:J5"/>
    <mergeCell ref="J20:J21"/>
    <mergeCell ref="J24:J25"/>
    <mergeCell ref="J39:J40"/>
    <mergeCell ref="J52:J53"/>
    <mergeCell ref="J63:J64"/>
    <mergeCell ref="J73:J74"/>
    <mergeCell ref="J83:J84"/>
    <mergeCell ref="J93:J94"/>
    <mergeCell ref="J103:J104"/>
    <mergeCell ref="J113:J114"/>
    <mergeCell ref="J123:J124"/>
    <mergeCell ref="J133:J13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财务科</cp:lastModifiedBy>
  <dcterms:created xsi:type="dcterms:W3CDTF">2023-05-12T11:15:00Z</dcterms:created>
  <dcterms:modified xsi:type="dcterms:W3CDTF">2024-04-07T06:47:45Z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3159F0DE9F244FF4A22DC602862C4062_12</vt:lpwstr>
  </property>
</Properties>
</file>