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prach\Dropbox\COVID-19\School Dashboard\"/>
    </mc:Choice>
  </mc:AlternateContent>
  <xr:revisionPtr revIDLastSave="0" documentId="8_{9B291085-E86E-427A-8D6D-332DC7652E6D}" xr6:coauthVersionLast="45" xr6:coauthVersionMax="45" xr10:uidLastSave="{00000000-0000-0000-0000-000000000000}"/>
  <bookViews>
    <workbookView xWindow="-120" yWindow="-120" windowWidth="29040" windowHeight="15840" tabRatio="748" activeTab="3" xr2:uid="{00000000-000D-0000-FFFF-FFFF00000000}"/>
  </bookViews>
  <sheets>
    <sheet name="Methods TCDSB" sheetId="8" r:id="rId1"/>
    <sheet name="B. Revised score Elementary" sheetId="7" r:id="rId2"/>
    <sheet name="Comparison A vs B" sheetId="4" r:id="rId3"/>
    <sheet name="C. Risk score Secondary" sheetId="9" r:id="rId4"/>
  </sheets>
  <definedNames>
    <definedName name="_xlnm._FilterDatabase" localSheetId="1" hidden="1">'B. Revised score Elementary'!$B$4:$I$476</definedName>
    <definedName name="_xlnm._FilterDatabase" localSheetId="3" hidden="1">'C. Risk score Secondary'!$B$4:$I$476</definedName>
    <definedName name="_xlnm._FilterDatabase" localSheetId="2" hidden="1">'Comparison A vs B'!$A$2:$J$99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9" l="1"/>
  <c r="K9" i="9"/>
  <c r="K8" i="9"/>
  <c r="K7" i="9"/>
  <c r="K6" i="9"/>
  <c r="K5" i="9"/>
  <c r="I5" i="9" s="1"/>
  <c r="O14" i="4"/>
  <c r="Q14" i="4"/>
  <c r="O6" i="4"/>
  <c r="O7" i="4"/>
  <c r="P7" i="4"/>
  <c r="P5" i="4" s="1"/>
  <c r="O8" i="4"/>
  <c r="Q8" i="4"/>
  <c r="Q5" i="4" s="1"/>
  <c r="O9" i="4"/>
  <c r="O10" i="4"/>
  <c r="O19" i="4"/>
  <c r="O18" i="4"/>
  <c r="P17" i="4"/>
  <c r="O17" i="4"/>
  <c r="P16" i="4"/>
  <c r="O16" i="4"/>
  <c r="O15" i="4"/>
  <c r="J3" i="4"/>
  <c r="H3" i="4"/>
  <c r="P14" i="4" l="1"/>
  <c r="I9" i="9"/>
  <c r="I13" i="9"/>
  <c r="I20" i="9"/>
  <c r="I25" i="9"/>
  <c r="I29" i="9"/>
  <c r="I41" i="9"/>
  <c r="I43" i="9"/>
  <c r="I18" i="9"/>
  <c r="I23" i="9"/>
  <c r="I16" i="9"/>
  <c r="I27" i="9"/>
  <c r="I30" i="9"/>
  <c r="I39" i="9"/>
  <c r="I34" i="9"/>
  <c r="I37" i="9"/>
  <c r="I10" i="9"/>
  <c r="I17" i="9"/>
  <c r="I31" i="9"/>
  <c r="I6" i="9"/>
  <c r="I7" i="9"/>
  <c r="I8" i="9"/>
  <c r="I11" i="9"/>
  <c r="I19" i="9"/>
  <c r="I15" i="9"/>
  <c r="I22" i="9"/>
  <c r="I26" i="9"/>
  <c r="I32" i="9"/>
  <c r="I28" i="9"/>
  <c r="I35" i="9"/>
  <c r="I36" i="9"/>
  <c r="I12" i="9"/>
  <c r="I14" i="9"/>
  <c r="I24" i="9"/>
  <c r="I21" i="9"/>
  <c r="I33" i="9"/>
  <c r="I38" i="9"/>
  <c r="I42" i="9"/>
  <c r="I40" i="9"/>
  <c r="J99" i="4"/>
  <c r="I99" i="4"/>
  <c r="H99" i="4"/>
  <c r="J98" i="4"/>
  <c r="I98" i="4"/>
  <c r="H98" i="4"/>
  <c r="J97" i="4"/>
  <c r="I97" i="4"/>
  <c r="H97" i="4"/>
  <c r="J96" i="4"/>
  <c r="I96" i="4"/>
  <c r="H96" i="4"/>
  <c r="J95" i="4"/>
  <c r="I95" i="4"/>
  <c r="H95" i="4"/>
  <c r="J94" i="4"/>
  <c r="I94" i="4"/>
  <c r="H94" i="4"/>
  <c r="J93" i="4"/>
  <c r="I93" i="4"/>
  <c r="H93" i="4"/>
  <c r="J92" i="4"/>
  <c r="I92" i="4"/>
  <c r="H92" i="4"/>
  <c r="J91" i="4"/>
  <c r="I91" i="4"/>
  <c r="H91" i="4"/>
  <c r="J90" i="4"/>
  <c r="I90" i="4"/>
  <c r="H90" i="4"/>
  <c r="J89" i="4"/>
  <c r="I89" i="4"/>
  <c r="H89" i="4"/>
  <c r="J88" i="4"/>
  <c r="I88" i="4"/>
  <c r="H88" i="4"/>
  <c r="J87" i="4"/>
  <c r="I87" i="4"/>
  <c r="H87" i="4"/>
  <c r="J86" i="4"/>
  <c r="I86" i="4"/>
  <c r="H86" i="4"/>
  <c r="J85" i="4"/>
  <c r="I85" i="4"/>
  <c r="H85" i="4"/>
  <c r="J84" i="4"/>
  <c r="I84" i="4"/>
  <c r="H84" i="4"/>
  <c r="J83" i="4"/>
  <c r="I83" i="4"/>
  <c r="H83" i="4"/>
  <c r="J82" i="4"/>
  <c r="I82" i="4"/>
  <c r="H82" i="4"/>
  <c r="J81" i="4"/>
  <c r="I81" i="4"/>
  <c r="H81" i="4"/>
  <c r="J80" i="4"/>
  <c r="I80" i="4"/>
  <c r="H80" i="4"/>
  <c r="J79" i="4"/>
  <c r="I79" i="4"/>
  <c r="H79" i="4"/>
  <c r="J78" i="4"/>
  <c r="I78" i="4"/>
  <c r="H78" i="4"/>
  <c r="J77" i="4"/>
  <c r="I77" i="4"/>
  <c r="H77" i="4"/>
  <c r="J76" i="4"/>
  <c r="I76" i="4"/>
  <c r="H76" i="4"/>
  <c r="J75" i="4"/>
  <c r="I75" i="4"/>
  <c r="H75" i="4"/>
  <c r="J74" i="4"/>
  <c r="I74" i="4"/>
  <c r="H74" i="4"/>
  <c r="J73" i="4"/>
  <c r="I73" i="4"/>
  <c r="H73" i="4"/>
  <c r="J72" i="4"/>
  <c r="I72" i="4"/>
  <c r="H72" i="4"/>
  <c r="J71" i="4"/>
  <c r="I71" i="4"/>
  <c r="H71" i="4"/>
  <c r="J70" i="4"/>
  <c r="I70" i="4"/>
  <c r="H70" i="4"/>
  <c r="J69" i="4"/>
  <c r="I69" i="4"/>
  <c r="H69" i="4"/>
  <c r="J68" i="4"/>
  <c r="I68" i="4"/>
  <c r="H68" i="4"/>
  <c r="J67" i="4"/>
  <c r="I67" i="4"/>
  <c r="H67" i="4"/>
  <c r="J66" i="4"/>
  <c r="I66" i="4"/>
  <c r="H66" i="4"/>
  <c r="J65" i="4"/>
  <c r="I65" i="4"/>
  <c r="H65" i="4"/>
  <c r="J64" i="4"/>
  <c r="I64" i="4"/>
  <c r="H64" i="4"/>
  <c r="J63" i="4"/>
  <c r="I63" i="4"/>
  <c r="H63" i="4"/>
  <c r="J62" i="4"/>
  <c r="I62" i="4"/>
  <c r="H62" i="4"/>
  <c r="J61" i="4"/>
  <c r="I61" i="4"/>
  <c r="H61" i="4"/>
  <c r="J60" i="4"/>
  <c r="I60" i="4"/>
  <c r="H60" i="4"/>
  <c r="J59" i="4"/>
  <c r="I59" i="4"/>
  <c r="H59" i="4"/>
  <c r="J58" i="4"/>
  <c r="I58" i="4"/>
  <c r="H58" i="4"/>
  <c r="J57" i="4"/>
  <c r="I57" i="4"/>
  <c r="H57" i="4"/>
  <c r="J56" i="4"/>
  <c r="I56" i="4"/>
  <c r="H56" i="4"/>
  <c r="J55" i="4"/>
  <c r="I55" i="4"/>
  <c r="H55" i="4"/>
  <c r="J54" i="4"/>
  <c r="I54" i="4"/>
  <c r="H54" i="4"/>
  <c r="J53" i="4"/>
  <c r="I53" i="4"/>
  <c r="H53" i="4"/>
  <c r="J52" i="4"/>
  <c r="I52" i="4"/>
  <c r="H52" i="4"/>
  <c r="J51" i="4"/>
  <c r="I51" i="4"/>
  <c r="H51" i="4"/>
  <c r="J50" i="4"/>
  <c r="I50" i="4"/>
  <c r="H50" i="4"/>
  <c r="J49" i="4"/>
  <c r="I49" i="4"/>
  <c r="H49" i="4"/>
  <c r="J48" i="4"/>
  <c r="I48" i="4"/>
  <c r="H48" i="4"/>
  <c r="J47" i="4"/>
  <c r="I47" i="4"/>
  <c r="H47" i="4"/>
  <c r="J46" i="4"/>
  <c r="I46" i="4"/>
  <c r="H46" i="4"/>
  <c r="J45" i="4"/>
  <c r="I45" i="4"/>
  <c r="H45" i="4"/>
  <c r="J44" i="4"/>
  <c r="I44" i="4"/>
  <c r="H44" i="4"/>
  <c r="J43" i="4"/>
  <c r="I43" i="4"/>
  <c r="H43" i="4"/>
  <c r="J42" i="4"/>
  <c r="I42" i="4"/>
  <c r="H42" i="4"/>
  <c r="J41" i="4"/>
  <c r="I41" i="4"/>
  <c r="H41" i="4"/>
  <c r="J40" i="4"/>
  <c r="I40" i="4"/>
  <c r="H40" i="4"/>
  <c r="J39" i="4"/>
  <c r="I39" i="4"/>
  <c r="H39" i="4"/>
  <c r="J38" i="4"/>
  <c r="I38" i="4"/>
  <c r="H38" i="4"/>
  <c r="J37" i="4"/>
  <c r="I37" i="4"/>
  <c r="H37" i="4"/>
  <c r="J36" i="4"/>
  <c r="I36" i="4"/>
  <c r="H36" i="4"/>
  <c r="J35" i="4"/>
  <c r="I35" i="4"/>
  <c r="H35" i="4"/>
  <c r="J34" i="4"/>
  <c r="I34" i="4"/>
  <c r="H34" i="4"/>
  <c r="J33" i="4"/>
  <c r="I33" i="4"/>
  <c r="H33" i="4"/>
  <c r="J32" i="4"/>
  <c r="I32" i="4"/>
  <c r="H32" i="4"/>
  <c r="J31" i="4"/>
  <c r="I31" i="4"/>
  <c r="H31" i="4"/>
  <c r="J30" i="4"/>
  <c r="I30" i="4"/>
  <c r="H30" i="4"/>
  <c r="J29" i="4"/>
  <c r="I29" i="4"/>
  <c r="H29" i="4"/>
  <c r="J28" i="4"/>
  <c r="I28" i="4"/>
  <c r="H28" i="4"/>
  <c r="J27" i="4"/>
  <c r="I27" i="4"/>
  <c r="H27" i="4"/>
  <c r="J26" i="4"/>
  <c r="I26" i="4"/>
  <c r="H26" i="4"/>
  <c r="J25" i="4"/>
  <c r="I25" i="4"/>
  <c r="H25" i="4"/>
  <c r="J24" i="4"/>
  <c r="I24" i="4"/>
  <c r="H24" i="4"/>
  <c r="J23" i="4"/>
  <c r="I23" i="4"/>
  <c r="H23" i="4"/>
  <c r="J22" i="4"/>
  <c r="I22" i="4"/>
  <c r="H22" i="4"/>
  <c r="J21" i="4"/>
  <c r="I21" i="4"/>
  <c r="H21" i="4"/>
  <c r="J20" i="4"/>
  <c r="I20" i="4"/>
  <c r="H20" i="4"/>
  <c r="J19" i="4"/>
  <c r="I19" i="4"/>
  <c r="H19" i="4"/>
  <c r="J18" i="4"/>
  <c r="I18" i="4"/>
  <c r="H18" i="4"/>
  <c r="J17" i="4"/>
  <c r="I17" i="4"/>
  <c r="H17" i="4"/>
  <c r="J16" i="4"/>
  <c r="I16" i="4"/>
  <c r="H16" i="4"/>
  <c r="J15" i="4"/>
  <c r="I15" i="4"/>
  <c r="H15" i="4"/>
  <c r="J14" i="4"/>
  <c r="I14" i="4"/>
  <c r="H14" i="4"/>
  <c r="J13" i="4"/>
  <c r="I13" i="4"/>
  <c r="H13" i="4"/>
  <c r="J12" i="4"/>
  <c r="I12" i="4"/>
  <c r="H12" i="4"/>
  <c r="J11" i="4"/>
  <c r="I11" i="4"/>
  <c r="H11" i="4"/>
  <c r="J10" i="4"/>
  <c r="I10" i="4"/>
  <c r="H10" i="4"/>
  <c r="J9" i="4"/>
  <c r="I9" i="4"/>
  <c r="H9" i="4"/>
  <c r="J8" i="4"/>
  <c r="I8" i="4"/>
  <c r="H8" i="4"/>
  <c r="J7" i="4"/>
  <c r="I7" i="4"/>
  <c r="H7" i="4"/>
  <c r="J6" i="4"/>
  <c r="I6" i="4"/>
  <c r="H6" i="4"/>
  <c r="J5" i="4"/>
  <c r="I5" i="4"/>
  <c r="H5" i="4"/>
  <c r="J4" i="4"/>
  <c r="I4" i="4"/>
  <c r="H4" i="4"/>
  <c r="I3" i="4"/>
  <c r="I166" i="7"/>
  <c r="I162" i="7"/>
  <c r="I158" i="7"/>
  <c r="I157" i="7"/>
  <c r="I150" i="7"/>
  <c r="I146" i="7"/>
  <c r="I145" i="7"/>
  <c r="I142" i="7"/>
  <c r="I141" i="7"/>
  <c r="K10" i="7"/>
  <c r="K9" i="7"/>
  <c r="K8" i="7"/>
  <c r="K7" i="7"/>
  <c r="I93" i="7" s="1"/>
  <c r="K6" i="7"/>
  <c r="K5" i="7"/>
  <c r="I168" i="7" s="1"/>
  <c r="I17" i="7" l="1"/>
  <c r="I33" i="7"/>
  <c r="I49" i="7"/>
  <c r="I65" i="7"/>
  <c r="I81" i="7"/>
  <c r="I97" i="7"/>
  <c r="I5" i="7"/>
  <c r="I37" i="7"/>
  <c r="I69" i="7"/>
  <c r="I101" i="7"/>
  <c r="I9" i="7"/>
  <c r="I25" i="7"/>
  <c r="I41" i="7"/>
  <c r="I57" i="7"/>
  <c r="I73" i="7"/>
  <c r="I89" i="7"/>
  <c r="I13" i="7"/>
  <c r="I29" i="7"/>
  <c r="I45" i="7"/>
  <c r="I61" i="7"/>
  <c r="I77" i="7"/>
  <c r="I138" i="7"/>
  <c r="I130" i="7"/>
  <c r="I122" i="7"/>
  <c r="I114" i="7"/>
  <c r="I110" i="7"/>
  <c r="I106" i="7"/>
  <c r="I102" i="7"/>
  <c r="I98" i="7"/>
  <c r="I94" i="7"/>
  <c r="I90" i="7"/>
  <c r="I86" i="7"/>
  <c r="I82" i="7"/>
  <c r="I78" i="7"/>
  <c r="I74" i="7"/>
  <c r="I70" i="7"/>
  <c r="I66" i="7"/>
  <c r="I62" i="7"/>
  <c r="I58" i="7"/>
  <c r="I54" i="7"/>
  <c r="I50" i="7"/>
  <c r="I46" i="7"/>
  <c r="I42" i="7"/>
  <c r="I38" i="7"/>
  <c r="I34" i="7"/>
  <c r="I30" i="7"/>
  <c r="I26" i="7"/>
  <c r="I22" i="7"/>
  <c r="I18" i="7"/>
  <c r="I14" i="7"/>
  <c r="I10" i="7"/>
  <c r="I6" i="7"/>
  <c r="I165" i="7"/>
  <c r="I161" i="7"/>
  <c r="I153" i="7"/>
  <c r="I149" i="7"/>
  <c r="I137" i="7"/>
  <c r="I133" i="7"/>
  <c r="I129" i="7"/>
  <c r="I125" i="7"/>
  <c r="I121" i="7"/>
  <c r="I117" i="7"/>
  <c r="I113" i="7"/>
  <c r="I109" i="7"/>
  <c r="I105" i="7"/>
  <c r="I154" i="7"/>
  <c r="I134" i="7"/>
  <c r="I126" i="7"/>
  <c r="I118" i="7"/>
  <c r="I21" i="7"/>
  <c r="I53" i="7"/>
  <c r="I85" i="7"/>
  <c r="I7" i="7"/>
  <c r="I11" i="7"/>
  <c r="I15" i="7"/>
  <c r="I19" i="7"/>
  <c r="I23" i="7"/>
  <c r="I27" i="7"/>
  <c r="I31" i="7"/>
  <c r="I35" i="7"/>
  <c r="I39" i="7"/>
  <c r="I43" i="7"/>
  <c r="I47" i="7"/>
  <c r="I51" i="7"/>
  <c r="I55" i="7"/>
  <c r="I59" i="7"/>
  <c r="I63" i="7"/>
  <c r="I67" i="7"/>
  <c r="I71" i="7"/>
  <c r="I75" i="7"/>
  <c r="I79" i="7"/>
  <c r="I83" i="7"/>
  <c r="I87" i="7"/>
  <c r="I91" i="7"/>
  <c r="I95" i="7"/>
  <c r="I99" i="7"/>
  <c r="I103" i="7"/>
  <c r="I107" i="7"/>
  <c r="I111" i="7"/>
  <c r="I115" i="7"/>
  <c r="I119" i="7"/>
  <c r="I123" i="7"/>
  <c r="I127" i="7"/>
  <c r="I131" i="7"/>
  <c r="I135" i="7"/>
  <c r="I139" i="7"/>
  <c r="I143" i="7"/>
  <c r="I147" i="7"/>
  <c r="I151" i="7"/>
  <c r="I155" i="7"/>
  <c r="I159" i="7"/>
  <c r="I163" i="7"/>
  <c r="I167" i="7"/>
  <c r="I8" i="7"/>
  <c r="I12" i="7"/>
  <c r="I16" i="7"/>
  <c r="I20" i="7"/>
  <c r="I24" i="7"/>
  <c r="I28" i="7"/>
  <c r="I32" i="7"/>
  <c r="I36" i="7"/>
  <c r="I40" i="7"/>
  <c r="I44" i="7"/>
  <c r="I48" i="7"/>
  <c r="I52" i="7"/>
  <c r="I56" i="7"/>
  <c r="I60" i="7"/>
  <c r="I64" i="7"/>
  <c r="I68" i="7"/>
  <c r="I72" i="7"/>
  <c r="I76" i="7"/>
  <c r="I80" i="7"/>
  <c r="I84" i="7"/>
  <c r="I88" i="7"/>
  <c r="I92" i="7"/>
  <c r="I96" i="7"/>
  <c r="I100" i="7"/>
  <c r="I104" i="7"/>
  <c r="I108" i="7"/>
  <c r="I112" i="7"/>
  <c r="I116" i="7"/>
  <c r="I120" i="7"/>
  <c r="I124" i="7"/>
  <c r="I128" i="7"/>
  <c r="I132" i="7"/>
  <c r="I136" i="7"/>
  <c r="I140" i="7"/>
  <c r="I144" i="7"/>
  <c r="I148" i="7"/>
  <c r="I152" i="7"/>
  <c r="I156" i="7"/>
  <c r="I160" i="7"/>
  <c r="I164" i="7"/>
  <c r="O5" i="4"/>
</calcChain>
</file>

<file path=xl/sharedStrings.xml><?xml version="1.0" encoding="utf-8"?>
<sst xmlns="http://schemas.openxmlformats.org/spreadsheetml/2006/main" count="854" uniqueCount="388">
  <si>
    <t>School</t>
  </si>
  <si>
    <t>Neighbourhood Name</t>
  </si>
  <si>
    <t>Total  Index Score</t>
  </si>
  <si>
    <t>Humber Summit</t>
  </si>
  <si>
    <t>Maple Leaf</t>
  </si>
  <si>
    <t>West Humber-Clairville</t>
  </si>
  <si>
    <t>Kingsview Village-The Westway</t>
  </si>
  <si>
    <t>Downsview-Roding-CFB</t>
  </si>
  <si>
    <t>Humber Heights-Westmount</t>
  </si>
  <si>
    <t>Mount Olive-Silverstone-Jamestown</t>
  </si>
  <si>
    <t>Willowridge-Martingrove-Richview</t>
  </si>
  <si>
    <t>Elms-Old Rexdale</t>
  </si>
  <si>
    <t>Glenfield-Jane Heights</t>
  </si>
  <si>
    <t>Clanton Park</t>
  </si>
  <si>
    <t>Eglinton East</t>
  </si>
  <si>
    <t>Englemount-Lawrence</t>
  </si>
  <si>
    <t>Mount Dennis</t>
  </si>
  <si>
    <t>Willowdale West</t>
  </si>
  <si>
    <t>Corso Italia-Davenport</t>
  </si>
  <si>
    <t>Dufferin Grove</t>
  </si>
  <si>
    <t>Yorkdale-Glen Park</t>
  </si>
  <si>
    <t>Weston</t>
  </si>
  <si>
    <t>Black Creek</t>
  </si>
  <si>
    <t>Waterfront Communities-The Island</t>
  </si>
  <si>
    <t>Woburn</t>
  </si>
  <si>
    <t>Kennedy Park</t>
  </si>
  <si>
    <t>Rosedale-Moore Park</t>
  </si>
  <si>
    <t>Brookhaven-Amesbury</t>
  </si>
  <si>
    <t>Flemingdon Park</t>
  </si>
  <si>
    <t>Weston-Pellam Park</t>
  </si>
  <si>
    <t>Bendale</t>
  </si>
  <si>
    <t>Lansing-Westgate</t>
  </si>
  <si>
    <t>Trinity-Bellwoods</t>
  </si>
  <si>
    <t>Highland Creek</t>
  </si>
  <si>
    <t>Malvern</t>
  </si>
  <si>
    <t>Centennial Scarborough</t>
  </si>
  <si>
    <t>Niagara</t>
  </si>
  <si>
    <t>West Hill</t>
  </si>
  <si>
    <t>Tam O'Shanter-Sullivan</t>
  </si>
  <si>
    <t>Oakridge</t>
  </si>
  <si>
    <t>Old East York</t>
  </si>
  <si>
    <t>Newtonbrook West</t>
  </si>
  <si>
    <t>Steeles</t>
  </si>
  <si>
    <t>Caledonia-Fairbank</t>
  </si>
  <si>
    <t>Humbermede</t>
  </si>
  <si>
    <t>Church-Yonge Corridor</t>
  </si>
  <si>
    <t>Princess-Rosethorn</t>
  </si>
  <si>
    <t>Birchcliffe-Cliffside</t>
  </si>
  <si>
    <t>New Toronto</t>
  </si>
  <si>
    <t>Cabbagetown-South St. James Town</t>
  </si>
  <si>
    <t>Mount Pleasant West</t>
  </si>
  <si>
    <t>Dorset Park</t>
  </si>
  <si>
    <t>Rouge</t>
  </si>
  <si>
    <t>Clairlea-Birchmount</t>
  </si>
  <si>
    <t>Parkwoods-Donalda</t>
  </si>
  <si>
    <t>Oakwood Village</t>
  </si>
  <si>
    <t>East End-Danforth</t>
  </si>
  <si>
    <t>Agincourt North</t>
  </si>
  <si>
    <t>Lawrence Park North</t>
  </si>
  <si>
    <t>Rockcliffe-Smythe</t>
  </si>
  <si>
    <t>Annex</t>
  </si>
  <si>
    <t>Bedford Park-Nortown</t>
  </si>
  <si>
    <t>Agincourt South-Malvern West</t>
  </si>
  <si>
    <t>Cliffcrest</t>
  </si>
  <si>
    <t>Newtonbrook East</t>
  </si>
  <si>
    <t>Scarborough Village</t>
  </si>
  <si>
    <t>Willowdale East</t>
  </si>
  <si>
    <t>Islington-City Centre West</t>
  </si>
  <si>
    <t>L'Amoreaux</t>
  </si>
  <si>
    <t>Kingsway South</t>
  </si>
  <si>
    <t>Wexford/Maryvale</t>
  </si>
  <si>
    <t>Danforth</t>
  </si>
  <si>
    <t>Guildwood</t>
  </si>
  <si>
    <t>Moss Park</t>
  </si>
  <si>
    <t>Thistletown-Beaumond Heights</t>
  </si>
  <si>
    <t>Markland Wood</t>
  </si>
  <si>
    <t>Pelmo Park-Humberlea</t>
  </si>
  <si>
    <t>High Park North</t>
  </si>
  <si>
    <t>Yonge-Eglinton</t>
  </si>
  <si>
    <t>Stonegate-Queensway</t>
  </si>
  <si>
    <t>Bayview Woods-Steeles</t>
  </si>
  <si>
    <t>York University Heights</t>
  </si>
  <si>
    <t>Palmerston-Little Italy</t>
  </si>
  <si>
    <t>Banbury-Don Mills</t>
  </si>
  <si>
    <t>Wychwood</t>
  </si>
  <si>
    <t>Greenwood-Coxwell</t>
  </si>
  <si>
    <t>Leaside-Bennington</t>
  </si>
  <si>
    <t>Dovercourt-Wallace Emerson-Junction</t>
  </si>
  <si>
    <t>Eringate-Centennial-West Deane</t>
  </si>
  <si>
    <t>The Beaches</t>
  </si>
  <si>
    <t>South Parkdale</t>
  </si>
  <si>
    <t>Don Valley Village</t>
  </si>
  <si>
    <t>South Riverdale</t>
  </si>
  <si>
    <t>Mimico (includes Humber Bay Shores)</t>
  </si>
  <si>
    <t>Q1</t>
  </si>
  <si>
    <t>Q3</t>
  </si>
  <si>
    <t>Q2</t>
  </si>
  <si>
    <t>Q4</t>
  </si>
  <si>
    <t>Q5</t>
  </si>
  <si>
    <t>Quintile</t>
  </si>
  <si>
    <t>Case rate per 100,000</t>
  </si>
  <si>
    <t>% Low-income</t>
  </si>
  <si>
    <t>% living in multigenerational homes</t>
  </si>
  <si>
    <t xml:space="preserve">% visible minority </t>
  </si>
  <si>
    <t>Morningside</t>
  </si>
  <si>
    <t>Keelesdale-Eglinton West</t>
  </si>
  <si>
    <t>Alderwood</t>
  </si>
  <si>
    <t>Roncesvalles</t>
  </si>
  <si>
    <t>Forest Hill South</t>
  </si>
  <si>
    <t>Milliken</t>
  </si>
  <si>
    <t>Runnymede-Bloor West Village</t>
  </si>
  <si>
    <t>Pleasant View</t>
  </si>
  <si>
    <t>North Riverdale</t>
  </si>
  <si>
    <t>Danforth-East York</t>
  </si>
  <si>
    <t>Max</t>
  </si>
  <si>
    <t>Min</t>
  </si>
  <si>
    <t>Quintiles</t>
  </si>
  <si>
    <t>Unique values (for calculation)</t>
  </si>
  <si>
    <t>Without exclusions</t>
  </si>
  <si>
    <t>Diff in case rate</t>
  </si>
  <si>
    <t>Diff in score</t>
  </si>
  <si>
    <t>Quintile matches?</t>
  </si>
  <si>
    <t>Unique neighbourhoods</t>
  </si>
  <si>
    <t>https://news.ontario.ca/opo/en/2020/05/ontario-opens-up-covid-19-testing-across-the-province.html</t>
  </si>
  <si>
    <t>Additional exclusion: Outbreak cases in LTC/retirement homes that are aged 65+ (as a proxy for non-staff OB case)</t>
  </si>
  <si>
    <t xml:space="preserve">*May 29 widespread testing: </t>
  </si>
  <si>
    <t>Total Index Score</t>
  </si>
  <si>
    <t>Limiting to cases since May 29 and excluding outbreak cases 65+ in LTC/retirement homes (non-staff)</t>
  </si>
  <si>
    <t>Summary table</t>
  </si>
  <si>
    <t>No. neighbourhoods with TDSB schools</t>
  </si>
  <si>
    <t>No.</t>
  </si>
  <si>
    <t>Roq %</t>
  </si>
  <si>
    <t>Moved to higher Q</t>
  </si>
  <si>
    <t>Moved to lower Q</t>
  </si>
  <si>
    <t>Original Quintile</t>
  </si>
  <si>
    <t>Changed Quintile w new definition</t>
  </si>
  <si>
    <t>Move from old definition to new</t>
  </si>
  <si>
    <t>Quintiles according to new definition</t>
  </si>
  <si>
    <t>New Quintile</t>
  </si>
  <si>
    <t>Moved from higher Q</t>
  </si>
  <si>
    <t>Moved from lower Q</t>
  </si>
  <si>
    <t xml:space="preserve">Reducing COVID-19 Transmission upon School Reopening: Identifying High-Risk Neighbourhoods </t>
  </si>
  <si>
    <t>Background</t>
  </si>
  <si>
    <t>Methods</t>
  </si>
  <si>
    <t>Rankings were generated using the following steps</t>
  </si>
  <si>
    <t xml:space="preserve">4. Since sociodemographic indicators were available at the neighbourhood level only, all schools within the neighbourhood are considered of similar risk. </t>
  </si>
  <si>
    <t>Indicator</t>
  </si>
  <si>
    <t>Definition</t>
  </si>
  <si>
    <t>Rationale</t>
  </si>
  <si>
    <t>Number of COVID-19 cases in the neighbourhood (confirmed/probable cases, regardless of whether they were associated with an outbreak), per 100,000 neighbourhood population</t>
  </si>
  <si>
    <t>Weight</t>
  </si>
  <si>
    <t>2. To generate the risk score, each variable was assigned a weight. Case rates were assigned a higher weight than other variables. Effects of each socioeconomic indicator on COVID-19 transmission are difficult to tease out and therefore they have been assigned the same weight.</t>
  </si>
  <si>
    <t>COVID-19 Case Rate</t>
  </si>
  <si>
    <t>Areas with a high concentration of cases, proportionate to area population, would result in a higher risk of transmission.</t>
  </si>
  <si>
    <t>% Living in multigenerational homes</t>
  </si>
  <si>
    <t>Multigenerational households include at least three generations of the same family (Census, 2016).</t>
  </si>
  <si>
    <t>% Visible minority</t>
  </si>
  <si>
    <t>Visible minority population as defined by the Employment Equity Act (Census, 2016)</t>
  </si>
  <si>
    <t>Results</t>
  </si>
  <si>
    <r>
      <t>Prepared by</t>
    </r>
    <r>
      <rPr>
        <sz val="12"/>
        <color theme="1"/>
        <rFont val="Calibri"/>
        <family val="2"/>
      </rPr>
      <t>: Toronto Public Health</t>
    </r>
  </si>
  <si>
    <r>
      <t>Prepared date</t>
    </r>
    <r>
      <rPr>
        <sz val="12"/>
        <color theme="1"/>
        <rFont val="Calibri"/>
        <family val="2"/>
      </rPr>
      <t>: August 20, 2020</t>
    </r>
  </si>
  <si>
    <r>
      <t>Table 1:</t>
    </r>
    <r>
      <rPr>
        <sz val="12"/>
        <color rgb="FF1F4D78"/>
        <rFont val="Calibri Light"/>
        <family val="2"/>
      </rPr>
      <t xml:space="preserve"> Variables used to generate neighbourhood risk scores </t>
    </r>
  </si>
  <si>
    <r>
      <t>Low-income measure after tax (LIM-AT, see Statistics Canada</t>
    </r>
    <r>
      <rPr>
        <vertAlign val="superscript"/>
        <sz val="12"/>
        <color theme="1"/>
        <rFont val="Calibri"/>
        <family val="2"/>
      </rPr>
      <t>4</t>
    </r>
    <r>
      <rPr>
        <sz val="12"/>
        <color theme="1"/>
        <rFont val="Calibri"/>
        <family val="2"/>
      </rPr>
      <t xml:space="preserve"> for further details, Census, 2016)</t>
    </r>
  </si>
  <si>
    <t>3. Indicators within each neighbourhood were then multiplied by the assigned weight to generate a composite score. All neighbourhood scores (unique on neighbourhood level) were then subdivided into quintiles based on percentile score; higher quintiles indicate higher-risk.</t>
  </si>
  <si>
    <t>Changed Quintile from new definition</t>
  </si>
  <si>
    <t>Prepared for the Toronto Catholic District School Board (TCDSB)</t>
  </si>
  <si>
    <t>St John the Evangelist Catholic School</t>
  </si>
  <si>
    <t>St Demetrius Catholic School</t>
  </si>
  <si>
    <t>All Saints Catholic School</t>
  </si>
  <si>
    <t>St Martha Catholic School</t>
  </si>
  <si>
    <t>St Jane Frances Catholic School</t>
  </si>
  <si>
    <t>St Francis de Sales Catholic School</t>
  </si>
  <si>
    <t>Blessed Margherita of Citta di Castello Catholic School</t>
  </si>
  <si>
    <t>Our Lady of Victory Catholic School</t>
  </si>
  <si>
    <t>St Wilfrid Catholic School</t>
  </si>
  <si>
    <t>St Jerome Catholic School</t>
  </si>
  <si>
    <t>St Angela Catholic School</t>
  </si>
  <si>
    <t>St Andrew Catholic School</t>
  </si>
  <si>
    <t>St Dorothy Catholic School</t>
  </si>
  <si>
    <t>St Benedict Catholic School</t>
  </si>
  <si>
    <t>Monsignor John Corrigan Catholic School</t>
  </si>
  <si>
    <t>Holy Child Catholic School</t>
  </si>
  <si>
    <t>St Francis Xavier Catholic School</t>
  </si>
  <si>
    <t>St Fidelis Catholic School</t>
  </si>
  <si>
    <t>St Ursula Catholic School</t>
  </si>
  <si>
    <t>St Charles Garnier Catholic School</t>
  </si>
  <si>
    <t>St Augustine Catholic School</t>
  </si>
  <si>
    <t>Sts Cosmas and Damian Catholic School</t>
  </si>
  <si>
    <t>St Charles Catholic School</t>
  </si>
  <si>
    <t>Regina Mundi Catholic School</t>
  </si>
  <si>
    <t>St Raphael Catholic School</t>
  </si>
  <si>
    <t>St Norbert Catholic School</t>
  </si>
  <si>
    <t>St Conrad Catholic School</t>
  </si>
  <si>
    <t>St Andre Catholic School</t>
  </si>
  <si>
    <t>St Maurice Catholic School</t>
  </si>
  <si>
    <t>St Eugene Catholic School</t>
  </si>
  <si>
    <t>Venerable John Merlini Catholic School</t>
  </si>
  <si>
    <t>St Roch Catholic School</t>
  </si>
  <si>
    <t>St Edmund Campion Catholic School</t>
  </si>
  <si>
    <t>St Paschal Baylon Catholic School</t>
  </si>
  <si>
    <t>St Antoine Daniel Catholic School</t>
  </si>
  <si>
    <t>St Jude Catholic Catholic School</t>
  </si>
  <si>
    <t>St Paul Catholic School</t>
  </si>
  <si>
    <t>St John Vianney Catholic School</t>
  </si>
  <si>
    <t>Holy Family Catholic School</t>
  </si>
  <si>
    <t>St Stephen Catholic School</t>
  </si>
  <si>
    <t>Blessed Trinity Catholic School</t>
  </si>
  <si>
    <t>St Bernard Catholic School</t>
  </si>
  <si>
    <t>Immaculate Conception Catholic School</t>
  </si>
  <si>
    <t>Immaculate Heart of Mary Catholic School</t>
  </si>
  <si>
    <t>St Simon Catholic School</t>
  </si>
  <si>
    <t>The Holy Trinity Catholic School</t>
  </si>
  <si>
    <t>St Josaphat Catholic School</t>
  </si>
  <si>
    <t>St Elizabeth Catholic School</t>
  </si>
  <si>
    <t>Our Lady of Peace Catholic School</t>
  </si>
  <si>
    <t>Holy Angels Catholic School</t>
  </si>
  <si>
    <t>St Joachim Catholic School</t>
  </si>
  <si>
    <t>Our Lady of Fatima Catholic School</t>
  </si>
  <si>
    <t>Transfiguration of Our Lord Catholic School</t>
  </si>
  <si>
    <t>St Marcellus Catholic School</t>
  </si>
  <si>
    <t>Father Serra Catholic School</t>
  </si>
  <si>
    <t>Our Lady of the Assumption Catholic School</t>
  </si>
  <si>
    <t>Santa Maria Catholic School</t>
  </si>
  <si>
    <t>St Jean de Brebeuf Catholic School</t>
  </si>
  <si>
    <t>St Dominic Savio Catholic School</t>
  </si>
  <si>
    <t>St Bede Catholic School</t>
  </si>
  <si>
    <t>Blessed Pier Giorgio Frassati</t>
  </si>
  <si>
    <t>St Lawrence Catholic School</t>
  </si>
  <si>
    <t>St Helen Catholic School</t>
  </si>
  <si>
    <t>St John XXIII Catholic School</t>
  </si>
  <si>
    <t>St Thomas More Catholic School</t>
  </si>
  <si>
    <t>St Rose of Lima Catholic School</t>
  </si>
  <si>
    <t>St Richard Catholic School</t>
  </si>
  <si>
    <t>St Barbara Catholic School</t>
  </si>
  <si>
    <t>St Boniface Catholic School</t>
  </si>
  <si>
    <t>St Monica Catholic School</t>
  </si>
  <si>
    <t>St Bruno/St Raymond Catholic School</t>
  </si>
  <si>
    <t>St Maria Goretti Catholic School</t>
  </si>
  <si>
    <t>St Gabriel Lalemant Catholic School</t>
  </si>
  <si>
    <t>St Florence Catholic School</t>
  </si>
  <si>
    <t>St Columba Catholic School</t>
  </si>
  <si>
    <t>St Barnabas Catholic School</t>
  </si>
  <si>
    <t>Sacred Heart Catholic School</t>
  </si>
  <si>
    <t>St Matthew Catholic School</t>
  </si>
  <si>
    <t>St Thomas Aquinas Catholic School</t>
  </si>
  <si>
    <t>St Clare Catholic School</t>
  </si>
  <si>
    <t>St Alphonsus Catholic School</t>
  </si>
  <si>
    <t>D'Arcy McGee Catholic School</t>
  </si>
  <si>
    <t>St Martin de Porres Catholic School</t>
  </si>
  <si>
    <t>St Malachy Catholic School</t>
  </si>
  <si>
    <t>St Nicholas Catholic School</t>
  </si>
  <si>
    <t>St Robert Catholic School</t>
  </si>
  <si>
    <t>St Dunstan Catholic School</t>
  </si>
  <si>
    <t>St Leo Catholic School</t>
  </si>
  <si>
    <t>St Victor Catholic School</t>
  </si>
  <si>
    <t>St Albert Catholic School</t>
  </si>
  <si>
    <t>Stella Maris Catholic School</t>
  </si>
  <si>
    <t>Our Lady of Sorrows Catholic School</t>
  </si>
  <si>
    <t>St Paul VI Catholic School</t>
  </si>
  <si>
    <t>St Theresa Shrine Catholic School</t>
  </si>
  <si>
    <t>St Agatha Catholic School</t>
  </si>
  <si>
    <t>St Margaret Catholic School</t>
  </si>
  <si>
    <t>Cardinal Leger Catholic School</t>
  </si>
  <si>
    <t>St Ambrose Catholic School</t>
  </si>
  <si>
    <t>St Nicholas of Bari Catholic School</t>
  </si>
  <si>
    <t>St John Bosco Catholic School</t>
  </si>
  <si>
    <t>Our Lady of Lourdes Catholic School</t>
  </si>
  <si>
    <t>Nativity of Our Lord Catholic School</t>
  </si>
  <si>
    <t>Mother Cabrini Catholic School</t>
  </si>
  <si>
    <t>Josyf Cardinal Slipyj Catholic School</t>
  </si>
  <si>
    <t>Holy Spirit Catholic School</t>
  </si>
  <si>
    <t>St Kevin Catholic School</t>
  </si>
  <si>
    <t>Precious Blood Catholic School</t>
  </si>
  <si>
    <t>Our Lady of Wisdom Catholic School</t>
  </si>
  <si>
    <t>St Michael Catholic School</t>
  </si>
  <si>
    <t>Bishop Macdonell Catholic Elementary School</t>
  </si>
  <si>
    <t>St Cyril Catholic School</t>
  </si>
  <si>
    <t>St Marguerite Bourgeoys Catholic School</t>
  </si>
  <si>
    <t>St Ignatius of Loyola Catholic School</t>
  </si>
  <si>
    <t>Our Lady of Grace Catholic School</t>
  </si>
  <si>
    <t>St Brendan Catholic School</t>
  </si>
  <si>
    <t>St Clement Catholic School</t>
  </si>
  <si>
    <t>St Mark Catholic School</t>
  </si>
  <si>
    <t>St Louis Catholic School</t>
  </si>
  <si>
    <t>Pope Francis Catholic School</t>
  </si>
  <si>
    <t>St Timothy Catholic School</t>
  </si>
  <si>
    <t>St Matthias Catholic School</t>
  </si>
  <si>
    <t>Our Lady of Guadalupe Catholic School</t>
  </si>
  <si>
    <t>St Vincent de Paul Catholic School</t>
  </si>
  <si>
    <t>St Cecilia Catholic School</t>
  </si>
  <si>
    <t>St Sebastian Catholic School</t>
  </si>
  <si>
    <t>St Rita Catholic School</t>
  </si>
  <si>
    <t>St Mary of the Angels Catholic School</t>
  </si>
  <si>
    <t>St Luigi Catholic School</t>
  </si>
  <si>
    <t>St Anthony Catholic School</t>
  </si>
  <si>
    <t>Holy Rosary Catholic School</t>
  </si>
  <si>
    <t>St Elizabeth Seton Catholic School</t>
  </si>
  <si>
    <t>St Bartholomew Catholic School</t>
  </si>
  <si>
    <t>St Francis of Assisi Catholic School</t>
  </si>
  <si>
    <t>St Edward Catholic School</t>
  </si>
  <si>
    <t>St Mary Catholic School</t>
  </si>
  <si>
    <t>Canadian Martyrs Catholic School</t>
  </si>
  <si>
    <t>St Gregory Catholic School</t>
  </si>
  <si>
    <t>St Isaac Jogues Catholic School</t>
  </si>
  <si>
    <t>St Catherine Catholic School</t>
  </si>
  <si>
    <t>Annunciation Catholic School</t>
  </si>
  <si>
    <t>St Henry Catholic School</t>
  </si>
  <si>
    <t>The Divine Infant Catholic School</t>
  </si>
  <si>
    <t>St Rene Goupil Catholic School</t>
  </si>
  <si>
    <t>Prince of Peace Catholic School</t>
  </si>
  <si>
    <t>St Pius X Catholic School</t>
  </si>
  <si>
    <t>St James Catholic School</t>
  </si>
  <si>
    <t>James Culnan Catholic School</t>
  </si>
  <si>
    <t>St Kateri Tekakwitha Catholic School</t>
  </si>
  <si>
    <t>St Gerald Catholic School</t>
  </si>
  <si>
    <t>St Sylvester Catholic School</t>
  </si>
  <si>
    <t>St Aidan Catholic School</t>
  </si>
  <si>
    <t>Epiphany of Our Lord Catholic Academy</t>
  </si>
  <si>
    <t>Holy Name Catholic School</t>
  </si>
  <si>
    <t>Holy Cross Catholic School</t>
  </si>
  <si>
    <t>St Agnes Catholic School</t>
  </si>
  <si>
    <t>Our Lady of Perpetual Help Catholic School</t>
  </si>
  <si>
    <t>St Brigid Catholic School</t>
  </si>
  <si>
    <t>St Bonaventure Catholic School</t>
  </si>
  <si>
    <t>St Anselm Catholic School</t>
  </si>
  <si>
    <t>St Gabriel Catholic School</t>
  </si>
  <si>
    <t>Blessed Sacrament Catholic School</t>
  </si>
  <si>
    <t>St John Catholic School</t>
  </si>
  <si>
    <t>St Joseph Catholic School</t>
  </si>
  <si>
    <t>St Denis Catholic School</t>
  </si>
  <si>
    <t xml:space="preserve">Toronto elementary schools are set to re-open for in-person learning in September. This document outlines a method that can be used to inform decisions about areas of the city to prioritize for mitigation strategies in order to reduce the spread of COVID-19. Neighbourhood-level data is used to produce a risk score based on case information in combination with select socioeconomic indicators. This analysis can be used in conjunction with other considerations when deciding about COVID-19 risk mitigation strategies in schools. Since the evidence around COVID-19 is ever-changing, our method allows for flexibility and continuous updates based on available data. </t>
  </si>
  <si>
    <t xml:space="preserve">A composite index score was generated in order to rank neighbourhoods in terms of their risk for increased COVID-19 transmission when schools reopen. </t>
  </si>
  <si>
    <t>Based on recent analysis, areas with a higher proportion of lower-income households have shown disproportional impacts of COVID-19.</t>
  </si>
  <si>
    <t xml:space="preserve">Multigenerational homes may put older adults at higher risk. </t>
  </si>
  <si>
    <t xml:space="preserve">Based on recent analysis, areas with more visible minorities how disproportional impacts of COVID-19. </t>
  </si>
  <si>
    <r>
      <rPr>
        <b/>
        <sz val="12"/>
        <color theme="1"/>
        <rFont val="Calibri"/>
        <family val="2"/>
      </rPr>
      <t xml:space="preserve">Note: </t>
    </r>
    <r>
      <rPr>
        <sz val="12"/>
        <color theme="1"/>
        <rFont val="Calibri"/>
        <family val="2"/>
      </rPr>
      <t>An initial list for elementary schools was produced on August 17, 2020 that included all case dates and without the additional exclusions indicated in Step 1. Tab B shows the revised table. The "Comparison" tab illustrates the differences between the two.</t>
    </r>
  </si>
  <si>
    <r>
      <t>1. For each neighbourhood with TCDSB schools, confirmed/probable COVID-19 case counts were obtained from May 29 (the date where widespread testing was announced in the province) to Aug 16, 2020 (most recent available data). Cases associated with outbreaks in long-term care or retirement homes among individuals aged 65+ were excluded from case rates, as they represent institutionalized individuals. Rates proportionate to neighbourhood population size were used. Select sociodemographic indicators were obtained using Census 2016 data (</t>
    </r>
    <r>
      <rPr>
        <b/>
        <sz val="12"/>
        <color theme="1"/>
        <rFont val="Calibri"/>
        <family val="2"/>
      </rPr>
      <t>Table 1</t>
    </r>
    <r>
      <rPr>
        <sz val="12"/>
        <color theme="1"/>
        <rFont val="Calibri"/>
        <family val="2"/>
      </rPr>
      <t>).</t>
    </r>
  </si>
  <si>
    <r>
      <t xml:space="preserve">The attached table displays the risk rankings for </t>
    </r>
    <r>
      <rPr>
        <b/>
        <sz val="12"/>
        <color theme="1"/>
        <rFont val="Calibri"/>
        <family val="2"/>
      </rPr>
      <t xml:space="preserve">Elementary schools </t>
    </r>
    <r>
      <rPr>
        <sz val="12"/>
        <color theme="1"/>
        <rFont val="Calibri"/>
        <family val="2"/>
      </rPr>
      <t xml:space="preserve">(Tabs A and B) and </t>
    </r>
    <r>
      <rPr>
        <b/>
        <sz val="12"/>
        <color theme="1"/>
        <rFont val="Calibri"/>
        <family val="2"/>
      </rPr>
      <t xml:space="preserve">Secondary schools </t>
    </r>
    <r>
      <rPr>
        <sz val="12"/>
        <color theme="1"/>
        <rFont val="Calibri"/>
        <family val="2"/>
      </rPr>
      <t xml:space="preserve">(Tab C) within the </t>
    </r>
    <r>
      <rPr>
        <b/>
        <sz val="12"/>
        <color theme="1"/>
        <rFont val="Calibri"/>
        <family val="2"/>
      </rPr>
      <t xml:space="preserve">Toronto Catholic District School Board </t>
    </r>
    <r>
      <rPr>
        <sz val="12"/>
        <color theme="1"/>
        <rFont val="Calibri"/>
        <family val="2"/>
      </rPr>
      <t xml:space="preserve">only. </t>
    </r>
  </si>
  <si>
    <t>Neighbourhood ID</t>
  </si>
  <si>
    <r>
      <t xml:space="preserve">Table B: </t>
    </r>
    <r>
      <rPr>
        <sz val="11"/>
        <color theme="1"/>
        <rFont val="Calibri"/>
        <family val="2"/>
        <scheme val="minor"/>
      </rPr>
      <t>Neighbourhood rankings based on COVID-19 composite risk score for transmission - TCDSB (Elementary)</t>
    </r>
  </si>
  <si>
    <t>No. neighbourhoods with TCDSB schools</t>
  </si>
  <si>
    <t>Neighbourhoods originally in Q5</t>
  </si>
  <si>
    <t>Neighbourhoods currently in Q5</t>
  </si>
  <si>
    <r>
      <t xml:space="preserve">Table B: </t>
    </r>
    <r>
      <rPr>
        <sz val="11"/>
        <color theme="1"/>
        <rFont val="Calibri"/>
        <family val="2"/>
        <scheme val="minor"/>
      </rPr>
      <t>Neighbourhood rankings based on COVID-19 composite risk score for transmission - TCDSB (Secondary)</t>
    </r>
  </si>
  <si>
    <t>TCDSB schools, school level = Secondary, all confirmed/probable cases May 29*- Aug 16, 2020</t>
  </si>
  <si>
    <t>TCDSB schools, school level = Elementary, all confirmed/probable cases May 29*- Aug 16, 2020</t>
  </si>
  <si>
    <t>Madonna Catholic Secondary School</t>
  </si>
  <si>
    <t>Monsignor Fraser College (Norfinch Campus)</t>
  </si>
  <si>
    <t>St Basil-the-Great College School</t>
  </si>
  <si>
    <t>Monsignor Percy Johnson Catholic Secondary School</t>
  </si>
  <si>
    <t>Father Henry Carr Catholic Secondary School</t>
  </si>
  <si>
    <t>James Cardinal McGuigan Catholic Secondary School</t>
  </si>
  <si>
    <t>St Oscar Romero Catholic Secondary School</t>
  </si>
  <si>
    <t>Rustic</t>
  </si>
  <si>
    <t>Chaminade College Catholic Secondary School</t>
  </si>
  <si>
    <t>Jean Vanier Catholic Secondary School</t>
  </si>
  <si>
    <t>St Mary Catholic Academy</t>
  </si>
  <si>
    <t>Father John Redmond Catholic Secondary School</t>
  </si>
  <si>
    <t>St Mother Teresa Catholic Academy</t>
  </si>
  <si>
    <t>Dante Alighieri Academy Catholic SS Main Campus</t>
  </si>
  <si>
    <t>Loretto College Catholic Secondary School</t>
  </si>
  <si>
    <t>Monsignor Fraser College SAL (Northeast Campus)- (located in The Divine Infant C.S)</t>
  </si>
  <si>
    <t>Michael Power/St Joseph Catholic Secondary School</t>
  </si>
  <si>
    <t>North St. James Town</t>
  </si>
  <si>
    <t>Monsignor Fraser College (Isabella Campus)</t>
  </si>
  <si>
    <t>Francis Libermann Catholic Secondary School</t>
  </si>
  <si>
    <t>St John Paul II Catholic Secondary School</t>
  </si>
  <si>
    <t>Mary Ward Catholic Secondary School</t>
  </si>
  <si>
    <t>St Patrick Catholic Secondary School</t>
  </si>
  <si>
    <t>Bishop Allen Academy</t>
  </si>
  <si>
    <t>St Michael's Choir School</t>
  </si>
  <si>
    <t>Loretto Abbey Catholic Secondary School</t>
  </si>
  <si>
    <t>Neil McNeil Catholic Secondary School</t>
  </si>
  <si>
    <t>Monsignor Fraser College SAL (Southwest Campus)- (located in St Rita C.S.)</t>
  </si>
  <si>
    <t>St John Henry Newman High School</t>
  </si>
  <si>
    <t>Monsignor Fraser College (Annex Campus)</t>
  </si>
  <si>
    <t>Senator O'Connor College Catholic Secondary School</t>
  </si>
  <si>
    <t>Monsignor Fraser College (St Martin Campus)</t>
  </si>
  <si>
    <t>Brebeuf College</t>
  </si>
  <si>
    <t>Monsignor Fraser College (Midtown Campus)</t>
  </si>
  <si>
    <t>Marshall McLuhan Catholic Secondary School</t>
  </si>
  <si>
    <t>Bay Street Corridor</t>
  </si>
  <si>
    <t>St Joseph's College Catholic Secondary School</t>
  </si>
  <si>
    <t>St Joseph Morrow Park Catholic Secondary School</t>
  </si>
  <si>
    <t>Notre Dame Catholic Secondary School</t>
  </si>
  <si>
    <t>Bishop Marrocco/Thomas Merton Catholic Secondary School</t>
  </si>
  <si>
    <t>Cardinal Carter Academy for the Arts</t>
  </si>
  <si>
    <t>Monsignor Fraser College (Midland Campus)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</si>
</sst>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4" x14ac:knownFonts="1">
    <font>
      <sz val="12"/>
      <color theme="1"/>
      <name val="Arial"/>
      <family val="2"/>
    </font>
    <font>
      <sz val="11"/>
      <color theme="1"/>
      <name val="Calibri"/>
      <family val="2"/>
      <scheme val="minor"/>
    </font>
    <font>
      <sz val="12"/>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b/>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2"/>
      <color theme="10"/>
      <name val="Arial"/>
      <family val="2"/>
    </font>
    <font>
      <u/>
      <sz val="11"/>
      <color theme="10"/>
      <name val="Calibri"/>
      <family val="2"/>
      <scheme val="minor"/>
    </font>
    <font>
      <sz val="16"/>
      <color rgb="FF2E74B5"/>
      <name val="Calibri"/>
      <family val="2"/>
    </font>
    <font>
      <sz val="12"/>
      <color rgb="FF1F4D78"/>
      <name val="Calibri Light"/>
      <family val="2"/>
    </font>
    <font>
      <b/>
      <sz val="12"/>
      <color rgb="FF1F4D78"/>
      <name val="Calibri Light"/>
      <family val="2"/>
    </font>
    <font>
      <b/>
      <sz val="12"/>
      <color theme="1"/>
      <name val="Calibri"/>
      <family val="2"/>
    </font>
    <font>
      <sz val="12"/>
      <color theme="1"/>
      <name val="Calibri"/>
      <family val="2"/>
    </font>
    <font>
      <vertAlign val="superscript"/>
      <sz val="12"/>
      <color theme="1"/>
      <name val="Calibri"/>
      <family val="2"/>
    </font>
    <font>
      <sz val="14"/>
      <color rgb="FF2E74B5"/>
      <name val="Calibri"/>
      <family val="2"/>
    </font>
    <font>
      <sz val="11"/>
      <color rgb="FF1D1C1D"/>
      <name val="Calibri"/>
      <family val="2"/>
      <scheme val="minor"/>
    </font>
    <font>
      <sz val="12"/>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DEEAF6"/>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3" fillId="0" borderId="0" applyNumberFormat="0" applyFill="0" applyBorder="0" applyAlignment="0" applyProtection="0"/>
  </cellStyleXfs>
  <cellXfs count="75">
    <xf numFmtId="0" fontId="0" fillId="0" borderId="0" xfId="0"/>
    <xf numFmtId="0" fontId="19" fillId="0" borderId="0" xfId="0" applyFont="1"/>
    <xf numFmtId="0" fontId="20" fillId="0" borderId="0" xfId="0" applyFont="1"/>
    <xf numFmtId="0" fontId="19" fillId="33" borderId="0" xfId="0" applyFont="1" applyFill="1" applyAlignment="1">
      <alignment vertical="center" wrapText="1"/>
    </xf>
    <xf numFmtId="0" fontId="19" fillId="33" borderId="0" xfId="0" applyFont="1" applyFill="1" applyAlignment="1">
      <alignment horizontal="center" vertical="center" wrapText="1"/>
    </xf>
    <xf numFmtId="0" fontId="20" fillId="0" borderId="0" xfId="0" applyFont="1" applyAlignment="1">
      <alignment horizontal="left" vertical="center"/>
    </xf>
    <xf numFmtId="164" fontId="20" fillId="0" borderId="0" xfId="0" applyNumberFormat="1" applyFont="1" applyAlignment="1">
      <alignment horizontal="left" vertical="center"/>
    </xf>
    <xf numFmtId="164" fontId="19" fillId="33" borderId="0" xfId="0" applyNumberFormat="1" applyFont="1" applyFill="1" applyAlignment="1">
      <alignment horizontal="center" vertical="center" wrapText="1"/>
    </xf>
    <xf numFmtId="0" fontId="19" fillId="0" borderId="0" xfId="0" applyFont="1" applyAlignment="1">
      <alignment vertical="center" wrapText="1"/>
    </xf>
    <xf numFmtId="3" fontId="20" fillId="0" borderId="0" xfId="0" applyNumberFormat="1" applyFont="1"/>
    <xf numFmtId="10" fontId="20" fillId="0" borderId="0" xfId="0" applyNumberFormat="1" applyFont="1"/>
    <xf numFmtId="3" fontId="20" fillId="0" borderId="13" xfId="0" applyNumberFormat="1" applyFont="1" applyBorder="1"/>
    <xf numFmtId="3" fontId="20" fillId="0" borderId="15" xfId="0" applyNumberFormat="1" applyFont="1" applyBorder="1"/>
    <xf numFmtId="1" fontId="19" fillId="0" borderId="12" xfId="0" applyNumberFormat="1" applyFont="1" applyBorder="1"/>
    <xf numFmtId="1" fontId="19" fillId="0" borderId="14" xfId="0" applyNumberFormat="1" applyFont="1" applyBorder="1"/>
    <xf numFmtId="0" fontId="19" fillId="34" borderId="0" xfId="0" applyFont="1" applyFill="1" applyBorder="1" applyAlignment="1">
      <alignment horizontal="center" vertical="center" wrapText="1"/>
    </xf>
    <xf numFmtId="0" fontId="20" fillId="0" borderId="0" xfId="0" applyFont="1" applyAlignment="1">
      <alignment horizontal="center" vertical="center"/>
    </xf>
    <xf numFmtId="0" fontId="21" fillId="0" borderId="0" xfId="0" applyFont="1"/>
    <xf numFmtId="0" fontId="21" fillId="0" borderId="0" xfId="0" applyFont="1" applyAlignment="1">
      <alignment horizontal="center" vertical="center"/>
    </xf>
    <xf numFmtId="0" fontId="21" fillId="0" borderId="0" xfId="0" applyFont="1" applyAlignment="1">
      <alignment horizontal="center"/>
    </xf>
    <xf numFmtId="1" fontId="20" fillId="0" borderId="0" xfId="0" applyNumberFormat="1" applyFont="1" applyAlignment="1">
      <alignment horizontal="center" vertical="center"/>
    </xf>
    <xf numFmtId="1" fontId="21" fillId="0" borderId="0" xfId="0" applyNumberFormat="1" applyFont="1" applyAlignment="1">
      <alignment horizontal="center" vertical="center"/>
    </xf>
    <xf numFmtId="0" fontId="20" fillId="0" borderId="0" xfId="0" applyFont="1" applyFill="1"/>
    <xf numFmtId="0" fontId="20" fillId="0" borderId="0" xfId="0" applyFont="1" applyFill="1" applyAlignment="1">
      <alignment horizontal="center"/>
    </xf>
    <xf numFmtId="3" fontId="20" fillId="0" borderId="0" xfId="0" applyNumberFormat="1" applyFont="1" applyFill="1" applyAlignment="1">
      <alignment horizontal="center"/>
    </xf>
    <xf numFmtId="0" fontId="21" fillId="0" borderId="0" xfId="0" applyFont="1" applyFill="1"/>
    <xf numFmtId="164" fontId="19" fillId="0" borderId="0" xfId="0" applyNumberFormat="1" applyFont="1" applyAlignment="1">
      <alignment vertical="center"/>
    </xf>
    <xf numFmtId="0" fontId="19" fillId="0" borderId="0" xfId="0" applyFont="1" applyFill="1"/>
    <xf numFmtId="0" fontId="20" fillId="0" borderId="0" xfId="0" applyFont="1" applyFill="1" applyAlignment="1">
      <alignment horizontal="left" vertical="center"/>
    </xf>
    <xf numFmtId="0" fontId="19" fillId="37" borderId="0" xfId="0" applyFont="1" applyFill="1" applyAlignment="1">
      <alignment horizontal="center" vertical="center" wrapText="1"/>
    </xf>
    <xf numFmtId="0" fontId="20" fillId="0" borderId="0" xfId="0" applyFont="1" applyAlignment="1">
      <alignment horizontal="right" vertical="center"/>
    </xf>
    <xf numFmtId="0" fontId="24" fillId="0" borderId="0" xfId="42" applyFont="1"/>
    <xf numFmtId="0" fontId="19" fillId="36" borderId="19" xfId="0" applyFont="1" applyFill="1" applyBorder="1" applyAlignment="1">
      <alignment horizontal="center" vertical="center" wrapText="1"/>
    </xf>
    <xf numFmtId="0" fontId="19" fillId="35" borderId="20" xfId="0" applyFont="1" applyFill="1" applyBorder="1" applyAlignment="1">
      <alignment horizontal="center" vertical="center" wrapText="1"/>
    </xf>
    <xf numFmtId="0" fontId="19" fillId="35" borderId="21" xfId="0" applyFont="1" applyFill="1" applyBorder="1" applyAlignment="1">
      <alignment horizontal="center" vertical="center" wrapText="1"/>
    </xf>
    <xf numFmtId="1" fontId="19" fillId="36" borderId="20" xfId="0" applyNumberFormat="1" applyFont="1" applyFill="1" applyBorder="1" applyAlignment="1">
      <alignment horizontal="center" vertical="center" wrapText="1"/>
    </xf>
    <xf numFmtId="0" fontId="19" fillId="36" borderId="21" xfId="0" applyFont="1" applyFill="1" applyBorder="1" applyAlignment="1">
      <alignment horizontal="center" vertical="center" wrapText="1"/>
    </xf>
    <xf numFmtId="0" fontId="19" fillId="0" borderId="22" xfId="0" applyFont="1" applyBorder="1" applyAlignment="1">
      <alignment vertical="center" wrapText="1"/>
    </xf>
    <xf numFmtId="0" fontId="21" fillId="0" borderId="0" xfId="0" applyFont="1" applyAlignment="1">
      <alignment horizontal="left" indent="1"/>
    </xf>
    <xf numFmtId="0" fontId="22" fillId="34" borderId="0" xfId="0" applyFont="1" applyFill="1"/>
    <xf numFmtId="0" fontId="19" fillId="33" borderId="19" xfId="0" applyFont="1" applyFill="1" applyBorder="1" applyAlignment="1">
      <alignment horizontal="center" vertical="center" wrapText="1"/>
    </xf>
    <xf numFmtId="164" fontId="19" fillId="33" borderId="20" xfId="0" applyNumberFormat="1" applyFont="1" applyFill="1" applyBorder="1" applyAlignment="1">
      <alignment horizontal="center" vertical="center" wrapText="1"/>
    </xf>
    <xf numFmtId="0" fontId="19" fillId="33" borderId="20" xfId="0" applyFont="1" applyFill="1" applyBorder="1" applyAlignment="1">
      <alignment horizontal="center" vertical="center" wrapText="1"/>
    </xf>
    <xf numFmtId="0" fontId="19" fillId="34" borderId="23" xfId="0" applyFont="1" applyFill="1" applyBorder="1" applyAlignment="1">
      <alignment vertical="center" wrapText="1"/>
    </xf>
    <xf numFmtId="0" fontId="25" fillId="0" borderId="0" xfId="0" applyFont="1" applyAlignment="1">
      <alignment vertical="center"/>
    </xf>
    <xf numFmtId="0" fontId="0" fillId="0" borderId="0" xfId="0" applyFont="1"/>
    <xf numFmtId="0" fontId="28" fillId="0" borderId="0" xfId="0" applyFont="1" applyAlignment="1">
      <alignment vertical="center"/>
    </xf>
    <xf numFmtId="0" fontId="29" fillId="0" borderId="0" xfId="0" applyFont="1" applyAlignment="1">
      <alignment vertical="top" wrapText="1"/>
    </xf>
    <xf numFmtId="0" fontId="27" fillId="0" borderId="0" xfId="0" applyFont="1" applyAlignment="1">
      <alignment vertical="center"/>
    </xf>
    <xf numFmtId="0" fontId="28" fillId="38" borderId="24" xfId="0" applyFont="1" applyFill="1" applyBorder="1" applyAlignment="1">
      <alignment vertical="center" wrapText="1"/>
    </xf>
    <xf numFmtId="0" fontId="29" fillId="0" borderId="24" xfId="0" applyFont="1" applyBorder="1" applyAlignment="1">
      <alignment vertical="center" wrapText="1"/>
    </xf>
    <xf numFmtId="0" fontId="29" fillId="0" borderId="24" xfId="0" applyFont="1" applyBorder="1" applyAlignment="1">
      <alignment horizontal="center" vertical="center" wrapText="1"/>
    </xf>
    <xf numFmtId="0" fontId="31" fillId="0" borderId="0" xfId="0" applyFont="1" applyAlignment="1">
      <alignment vertical="center"/>
    </xf>
    <xf numFmtId="0" fontId="29" fillId="0" borderId="0" xfId="0" applyFont="1" applyAlignment="1">
      <alignment horizontal="left" vertical="top" wrapText="1"/>
    </xf>
    <xf numFmtId="0" fontId="28" fillId="0" borderId="0" xfId="0" applyFont="1" applyAlignment="1">
      <alignment horizontal="left" vertical="top" wrapText="1"/>
    </xf>
    <xf numFmtId="0" fontId="32" fillId="0" borderId="0" xfId="0" applyFont="1"/>
    <xf numFmtId="0" fontId="33" fillId="0" borderId="0" xfId="0" applyFont="1"/>
    <xf numFmtId="0" fontId="33" fillId="0" borderId="0" xfId="0" applyFont="1" applyFill="1"/>
    <xf numFmtId="165" fontId="33" fillId="0" borderId="0" xfId="0" applyNumberFormat="1" applyFont="1"/>
    <xf numFmtId="0" fontId="22" fillId="0" borderId="0" xfId="0" applyFont="1" applyFill="1"/>
    <xf numFmtId="0" fontId="29" fillId="0" borderId="0" xfId="0" applyFont="1" applyAlignment="1">
      <alignment horizontal="left" vertical="top" wrapText="1"/>
    </xf>
    <xf numFmtId="0" fontId="29" fillId="0" borderId="0" xfId="0" applyFont="1" applyAlignment="1">
      <alignment horizontal="left" vertical="center" wrapText="1"/>
    </xf>
    <xf numFmtId="164" fontId="19" fillId="0" borderId="0" xfId="0" applyNumberFormat="1" applyFont="1" applyAlignment="1">
      <alignment horizontal="center" vertical="center"/>
    </xf>
    <xf numFmtId="0" fontId="19" fillId="0" borderId="0" xfId="0" applyFont="1" applyAlignment="1">
      <alignment horizontal="center" vertical="center"/>
    </xf>
    <xf numFmtId="0" fontId="19" fillId="34" borderId="10" xfId="0" applyFont="1" applyFill="1" applyBorder="1" applyAlignment="1">
      <alignment horizontal="center" vertical="center" wrapText="1"/>
    </xf>
    <xf numFmtId="0" fontId="19" fillId="34" borderId="11" xfId="0" applyFont="1" applyFill="1" applyBorder="1" applyAlignment="1">
      <alignment horizontal="center" vertical="center" wrapText="1"/>
    </xf>
    <xf numFmtId="0" fontId="22" fillId="34" borderId="0" xfId="0" applyFont="1" applyFill="1" applyAlignment="1">
      <alignment horizontal="left" vertical="top"/>
    </xf>
    <xf numFmtId="0" fontId="22" fillId="34" borderId="0" xfId="0" applyFont="1" applyFill="1" applyAlignment="1">
      <alignment horizontal="center" vertical="center"/>
    </xf>
    <xf numFmtId="0" fontId="22" fillId="34" borderId="0" xfId="0" applyFont="1" applyFill="1" applyAlignment="1">
      <alignment horizontal="center" vertical="center" wrapText="1"/>
    </xf>
    <xf numFmtId="0" fontId="19" fillId="0" borderId="16" xfId="0" applyFont="1" applyBorder="1" applyAlignment="1">
      <alignment horizontal="center" vertical="center"/>
    </xf>
    <xf numFmtId="1" fontId="19" fillId="0" borderId="17" xfId="0" applyNumberFormat="1" applyFont="1" applyBorder="1" applyAlignment="1">
      <alignment horizontal="center" vertical="center"/>
    </xf>
    <xf numFmtId="0" fontId="19" fillId="0" borderId="18" xfId="0" applyFont="1" applyBorder="1" applyAlignment="1">
      <alignment horizontal="center" vertical="center"/>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ws.ontario.ca/opo/en/2020/05/ontario-opens-up-covid-19-testing-across-the-provinc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news.ontario.ca/opo/en/2020/05/ontario-opens-up-covid-19-testing-across-the-provi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
  <sheetViews>
    <sheetView topLeftCell="A7" zoomScaleNormal="100" workbookViewId="0">
      <selection activeCell="C50" sqref="C50"/>
    </sheetView>
  </sheetViews>
  <sheetFormatPr defaultRowHeight="15" x14ac:dyDescent="0.2"/>
  <cols>
    <col min="1" max="2" width="8.88671875" style="45"/>
    <col min="3" max="3" width="41.21875" style="45" customWidth="1"/>
    <col min="4" max="4" width="57.33203125" style="45" customWidth="1"/>
    <col min="5" max="16384" width="8.88671875" style="45"/>
  </cols>
  <sheetData>
    <row r="1" spans="1:7" ht="21" x14ac:dyDescent="0.2">
      <c r="A1" s="44" t="s">
        <v>141</v>
      </c>
    </row>
    <row r="3" spans="1:7" ht="15.75" x14ac:dyDescent="0.2">
      <c r="A3" s="46" t="s">
        <v>159</v>
      </c>
    </row>
    <row r="4" spans="1:7" ht="15.75" x14ac:dyDescent="0.2">
      <c r="A4" s="46" t="s">
        <v>160</v>
      </c>
    </row>
    <row r="5" spans="1:7" ht="15.75" x14ac:dyDescent="0.2">
      <c r="A5" s="46" t="s">
        <v>165</v>
      </c>
    </row>
    <row r="7" spans="1:7" ht="18.75" x14ac:dyDescent="0.2">
      <c r="A7" s="52" t="s">
        <v>142</v>
      </c>
    </row>
    <row r="8" spans="1:7" ht="15" customHeight="1" x14ac:dyDescent="0.2">
      <c r="A8" s="60" t="s">
        <v>330</v>
      </c>
      <c r="B8" s="60"/>
      <c r="C8" s="60"/>
      <c r="D8" s="60"/>
      <c r="E8" s="47"/>
      <c r="F8" s="47"/>
      <c r="G8" s="47"/>
    </row>
    <row r="9" spans="1:7" ht="15.75" x14ac:dyDescent="0.2">
      <c r="A9" s="60"/>
      <c r="B9" s="60"/>
      <c r="C9" s="60"/>
      <c r="D9" s="60"/>
      <c r="E9" s="47"/>
      <c r="F9" s="47"/>
      <c r="G9" s="47"/>
    </row>
    <row r="10" spans="1:7" ht="15.75" x14ac:dyDescent="0.2">
      <c r="A10" s="60"/>
      <c r="B10" s="60"/>
      <c r="C10" s="60"/>
      <c r="D10" s="60"/>
      <c r="E10" s="47"/>
      <c r="F10" s="47"/>
      <c r="G10" s="47"/>
    </row>
    <row r="11" spans="1:7" ht="15.75" x14ac:dyDescent="0.2">
      <c r="A11" s="60"/>
      <c r="B11" s="60"/>
      <c r="C11" s="60"/>
      <c r="D11" s="60"/>
      <c r="E11" s="47"/>
      <c r="F11" s="47"/>
      <c r="G11" s="47"/>
    </row>
    <row r="12" spans="1:7" ht="15.75" x14ac:dyDescent="0.2">
      <c r="A12" s="60"/>
      <c r="B12" s="60"/>
      <c r="C12" s="60"/>
      <c r="D12" s="60"/>
      <c r="E12" s="47"/>
      <c r="F12" s="47"/>
      <c r="G12" s="47"/>
    </row>
    <row r="14" spans="1:7" ht="18.75" x14ac:dyDescent="0.2">
      <c r="A14" s="52" t="s">
        <v>143</v>
      </c>
    </row>
    <row r="15" spans="1:7" ht="17.25" customHeight="1" x14ac:dyDescent="0.2">
      <c r="A15" s="60" t="s">
        <v>331</v>
      </c>
      <c r="B15" s="60"/>
      <c r="C15" s="60"/>
      <c r="D15" s="60"/>
      <c r="E15" s="54"/>
      <c r="F15" s="54"/>
      <c r="G15" s="54"/>
    </row>
    <row r="17" spans="1:7" ht="15.75" x14ac:dyDescent="0.2">
      <c r="A17" s="48" t="s">
        <v>144</v>
      </c>
    </row>
    <row r="18" spans="1:7" ht="15" customHeight="1" x14ac:dyDescent="0.2">
      <c r="A18" s="60" t="s">
        <v>336</v>
      </c>
      <c r="B18" s="60"/>
      <c r="C18" s="60"/>
      <c r="D18" s="60"/>
      <c r="E18" s="47"/>
      <c r="F18" s="47"/>
      <c r="G18" s="47"/>
    </row>
    <row r="19" spans="1:7" ht="15.75" x14ac:dyDescent="0.2">
      <c r="A19" s="60"/>
      <c r="B19" s="60"/>
      <c r="C19" s="60"/>
      <c r="D19" s="60"/>
      <c r="E19" s="47"/>
      <c r="F19" s="47"/>
      <c r="G19" s="47"/>
    </row>
    <row r="20" spans="1:7" ht="15" customHeight="1" x14ac:dyDescent="0.2">
      <c r="A20" s="60"/>
      <c r="B20" s="60"/>
      <c r="C20" s="60"/>
      <c r="D20" s="60"/>
      <c r="E20" s="47"/>
      <c r="F20" s="47"/>
      <c r="G20" s="47"/>
    </row>
    <row r="21" spans="1:7" ht="17.25" customHeight="1" x14ac:dyDescent="0.2">
      <c r="A21" s="60"/>
      <c r="B21" s="60"/>
      <c r="C21" s="60"/>
      <c r="D21" s="60"/>
      <c r="E21" s="47"/>
      <c r="F21" s="47"/>
      <c r="G21" s="47"/>
    </row>
    <row r="22" spans="1:7" ht="15" customHeight="1" x14ac:dyDescent="0.2">
      <c r="A22" s="60" t="s">
        <v>151</v>
      </c>
      <c r="B22" s="60"/>
      <c r="C22" s="60"/>
      <c r="D22" s="60"/>
      <c r="E22" s="53"/>
      <c r="F22" s="53"/>
      <c r="G22" s="60"/>
    </row>
    <row r="23" spans="1:7" ht="15.75" x14ac:dyDescent="0.2">
      <c r="A23" s="60"/>
      <c r="B23" s="60"/>
      <c r="C23" s="60"/>
      <c r="D23" s="60"/>
      <c r="E23" s="53"/>
      <c r="F23" s="53"/>
      <c r="G23" s="60"/>
    </row>
    <row r="24" spans="1:7" ht="15" customHeight="1" x14ac:dyDescent="0.2">
      <c r="A24" s="60" t="s">
        <v>163</v>
      </c>
      <c r="B24" s="60"/>
      <c r="C24" s="60"/>
      <c r="D24" s="60"/>
      <c r="E24" s="53"/>
      <c r="F24" s="53"/>
      <c r="G24" s="60"/>
    </row>
    <row r="25" spans="1:7" ht="15.75" x14ac:dyDescent="0.2">
      <c r="A25" s="60"/>
      <c r="B25" s="60"/>
      <c r="C25" s="60"/>
      <c r="D25" s="60"/>
      <c r="E25" s="53"/>
      <c r="F25" s="53"/>
      <c r="G25" s="60"/>
    </row>
    <row r="26" spans="1:7" ht="18" customHeight="1" x14ac:dyDescent="0.2">
      <c r="A26" s="60" t="s">
        <v>145</v>
      </c>
      <c r="B26" s="60"/>
      <c r="C26" s="60"/>
      <c r="D26" s="60"/>
      <c r="E26" s="53"/>
      <c r="F26" s="53"/>
      <c r="G26" s="53"/>
    </row>
    <row r="28" spans="1:7" ht="15.75" x14ac:dyDescent="0.2">
      <c r="A28" s="48" t="s">
        <v>161</v>
      </c>
    </row>
    <row r="29" spans="1:7" ht="15.75" x14ac:dyDescent="0.2">
      <c r="A29" s="49" t="s">
        <v>146</v>
      </c>
      <c r="B29" s="49" t="s">
        <v>150</v>
      </c>
      <c r="C29" s="49" t="s">
        <v>147</v>
      </c>
      <c r="D29" s="49" t="s">
        <v>148</v>
      </c>
    </row>
    <row r="30" spans="1:7" ht="63" x14ac:dyDescent="0.2">
      <c r="A30" s="50" t="s">
        <v>152</v>
      </c>
      <c r="B30" s="51">
        <v>2</v>
      </c>
      <c r="C30" s="50" t="s">
        <v>149</v>
      </c>
      <c r="D30" s="50" t="s">
        <v>153</v>
      </c>
    </row>
    <row r="31" spans="1:7" ht="33.75" x14ac:dyDescent="0.2">
      <c r="A31" s="50" t="s">
        <v>101</v>
      </c>
      <c r="B31" s="51">
        <v>1</v>
      </c>
      <c r="C31" s="50" t="s">
        <v>162</v>
      </c>
      <c r="D31" s="50" t="s">
        <v>332</v>
      </c>
    </row>
    <row r="32" spans="1:7" ht="63" x14ac:dyDescent="0.2">
      <c r="A32" s="50" t="s">
        <v>154</v>
      </c>
      <c r="B32" s="51">
        <v>1</v>
      </c>
      <c r="C32" s="50" t="s">
        <v>155</v>
      </c>
      <c r="D32" s="50" t="s">
        <v>333</v>
      </c>
    </row>
    <row r="33" spans="1:4" ht="31.5" x14ac:dyDescent="0.2">
      <c r="A33" s="50" t="s">
        <v>156</v>
      </c>
      <c r="B33" s="51">
        <v>1</v>
      </c>
      <c r="C33" s="50" t="s">
        <v>157</v>
      </c>
      <c r="D33" s="50" t="s">
        <v>334</v>
      </c>
    </row>
    <row r="35" spans="1:4" ht="18.75" x14ac:dyDescent="0.2">
      <c r="A35" s="52" t="s">
        <v>158</v>
      </c>
    </row>
    <row r="36" spans="1:4" ht="33" customHeight="1" x14ac:dyDescent="0.2">
      <c r="A36" s="60" t="s">
        <v>337</v>
      </c>
      <c r="B36" s="60"/>
      <c r="C36" s="60"/>
      <c r="D36" s="60"/>
    </row>
    <row r="37" spans="1:4" x14ac:dyDescent="0.2">
      <c r="A37" s="61" t="s">
        <v>335</v>
      </c>
      <c r="B37" s="61"/>
      <c r="C37" s="61"/>
      <c r="D37" s="61"/>
    </row>
    <row r="38" spans="1:4" x14ac:dyDescent="0.2">
      <c r="A38" s="61"/>
      <c r="B38" s="61"/>
      <c r="C38" s="61"/>
      <c r="D38" s="61"/>
    </row>
    <row r="39" spans="1:4" x14ac:dyDescent="0.2">
      <c r="A39" s="61"/>
      <c r="B39" s="61"/>
      <c r="C39" s="61"/>
      <c r="D39" s="61"/>
    </row>
  </sheetData>
  <mergeCells count="10">
    <mergeCell ref="A8:D12"/>
    <mergeCell ref="A15:D15"/>
    <mergeCell ref="A18:D21"/>
    <mergeCell ref="A22:D23"/>
    <mergeCell ref="G22:G23"/>
    <mergeCell ref="A24:D25"/>
    <mergeCell ref="G24:G25"/>
    <mergeCell ref="A26:D26"/>
    <mergeCell ref="A36:D36"/>
    <mergeCell ref="A37:D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76"/>
  <sheetViews>
    <sheetView zoomScale="90" zoomScaleNormal="90" workbookViewId="0">
      <pane xSplit="3" ySplit="4" topLeftCell="D5" activePane="bottomRight" state="frozen"/>
      <selection pane="topRight" activeCell="C1" sqref="C1"/>
      <selection pane="bottomLeft" activeCell="A3" sqref="A3"/>
      <selection pane="bottomRight" activeCell="A3" sqref="A3"/>
    </sheetView>
  </sheetViews>
  <sheetFormatPr defaultRowHeight="15" x14ac:dyDescent="0.25"/>
  <cols>
    <col min="1" max="1" width="8.88671875" style="2"/>
    <col min="2" max="2" width="17.6640625" style="2" customWidth="1"/>
    <col min="3" max="3" width="30.109375" style="2" customWidth="1"/>
    <col min="4" max="4" width="8.88671875" style="5"/>
    <col min="5" max="5" width="8.109375" style="5" customWidth="1"/>
    <col min="6" max="6" width="13.109375" style="5" customWidth="1"/>
    <col min="7" max="7" width="8.88671875" style="5"/>
    <col min="8" max="8" width="8" style="6" customWidth="1"/>
    <col min="9" max="9" width="6.44140625" style="5" bestFit="1" customWidth="1"/>
    <col min="10" max="16384" width="8.88671875" style="2"/>
  </cols>
  <sheetData>
    <row r="1" spans="1:14" x14ac:dyDescent="0.25">
      <c r="A1" s="1" t="s">
        <v>339</v>
      </c>
    </row>
    <row r="2" spans="1:14" x14ac:dyDescent="0.25">
      <c r="A2" s="1" t="s">
        <v>345</v>
      </c>
      <c r="H2" s="26"/>
      <c r="I2" s="30" t="s">
        <v>125</v>
      </c>
      <c r="J2" s="31" t="s">
        <v>123</v>
      </c>
    </row>
    <row r="3" spans="1:14" ht="15.75" thickBot="1" x14ac:dyDescent="0.3">
      <c r="A3" s="27" t="s">
        <v>124</v>
      </c>
      <c r="C3" s="22"/>
      <c r="D3" s="28"/>
      <c r="E3" s="28"/>
      <c r="H3" s="62"/>
      <c r="I3" s="63"/>
    </row>
    <row r="4" spans="1:14" s="8" customFormat="1" ht="47.25" customHeight="1" x14ac:dyDescent="0.25">
      <c r="A4" s="3" t="s">
        <v>338</v>
      </c>
      <c r="B4" s="3" t="s">
        <v>1</v>
      </c>
      <c r="C4" s="3" t="s">
        <v>0</v>
      </c>
      <c r="D4" s="29" t="s">
        <v>100</v>
      </c>
      <c r="E4" s="4" t="s">
        <v>101</v>
      </c>
      <c r="F4" s="4" t="s">
        <v>102</v>
      </c>
      <c r="G4" s="4" t="s">
        <v>103</v>
      </c>
      <c r="H4" s="7" t="s">
        <v>126</v>
      </c>
      <c r="I4" s="4" t="s">
        <v>99</v>
      </c>
      <c r="K4" s="64" t="s">
        <v>116</v>
      </c>
      <c r="L4" s="65"/>
      <c r="M4" s="15" t="s">
        <v>117</v>
      </c>
      <c r="N4" s="2"/>
    </row>
    <row r="5" spans="1:14" x14ac:dyDescent="0.25">
      <c r="A5" s="2">
        <v>2</v>
      </c>
      <c r="B5" s="2" t="s">
        <v>9</v>
      </c>
      <c r="C5" s="2" t="s">
        <v>176</v>
      </c>
      <c r="D5" s="2">
        <v>598</v>
      </c>
      <c r="E5" s="10">
        <v>0.27900000000000003</v>
      </c>
      <c r="F5" s="10">
        <v>0.14799999999999999</v>
      </c>
      <c r="G5" s="10">
        <v>0.86699999999999999</v>
      </c>
      <c r="H5" s="9">
        <v>1325</v>
      </c>
      <c r="I5" s="55" t="str">
        <f t="shared" ref="I5:I36" si="0">IF(H5&gt;=$K$5,IF(H5&gt;$K$6,IF(H5&gt;$K$7,IF(H5&gt;$K$8,IF(H5&gt;$K$9,"Q5","Q4"),"Q3"),"Q2"),"Q1"),"NO")</f>
        <v>Q5</v>
      </c>
      <c r="K5" s="13">
        <f>MIN($M$5:$M$92)</f>
        <v>38</v>
      </c>
      <c r="L5" s="11" t="s">
        <v>115</v>
      </c>
      <c r="M5" s="9">
        <v>1325</v>
      </c>
    </row>
    <row r="6" spans="1:14" x14ac:dyDescent="0.25">
      <c r="A6" s="2">
        <v>2</v>
      </c>
      <c r="B6" s="2" t="s">
        <v>9</v>
      </c>
      <c r="C6" s="2" t="s">
        <v>177</v>
      </c>
      <c r="D6" s="2">
        <v>598</v>
      </c>
      <c r="E6" s="10">
        <v>0.27900000000000003</v>
      </c>
      <c r="F6" s="10">
        <v>0.14799999999999999</v>
      </c>
      <c r="G6" s="10">
        <v>0.86699999999999999</v>
      </c>
      <c r="H6" s="9">
        <v>1325</v>
      </c>
      <c r="I6" s="55" t="str">
        <f t="shared" si="0"/>
        <v>Q5</v>
      </c>
      <c r="K6" s="13">
        <f>_xlfn.PERCENTILE.EXC($M$5:$M$92,0.2)</f>
        <v>151.4</v>
      </c>
      <c r="L6" s="11" t="s">
        <v>94</v>
      </c>
      <c r="M6" s="2">
        <v>933</v>
      </c>
    </row>
    <row r="7" spans="1:14" x14ac:dyDescent="0.25">
      <c r="A7" s="2">
        <v>25</v>
      </c>
      <c r="B7" s="2" t="s">
        <v>12</v>
      </c>
      <c r="C7" s="2" t="s">
        <v>169</v>
      </c>
      <c r="D7" s="2">
        <v>407</v>
      </c>
      <c r="E7" s="10">
        <v>0.25700000000000001</v>
      </c>
      <c r="F7" s="10">
        <v>0.17100000000000001</v>
      </c>
      <c r="G7" s="10">
        <v>0.76600000000000001</v>
      </c>
      <c r="H7" s="2">
        <v>933</v>
      </c>
      <c r="I7" s="55" t="str">
        <f t="shared" si="0"/>
        <v>Q5</v>
      </c>
      <c r="K7" s="13">
        <f>_xlfn.PERCENTILE.EXC($M$5:$M$92,0.4)</f>
        <v>202.6</v>
      </c>
      <c r="L7" s="11" t="s">
        <v>96</v>
      </c>
      <c r="M7" s="2">
        <v>888</v>
      </c>
    </row>
    <row r="8" spans="1:14" x14ac:dyDescent="0.25">
      <c r="A8" s="2">
        <v>25</v>
      </c>
      <c r="B8" s="2" t="s">
        <v>12</v>
      </c>
      <c r="C8" s="2" t="s">
        <v>170</v>
      </c>
      <c r="D8" s="2">
        <v>407</v>
      </c>
      <c r="E8" s="10">
        <v>0.25700000000000001</v>
      </c>
      <c r="F8" s="10">
        <v>0.17100000000000001</v>
      </c>
      <c r="G8" s="10">
        <v>0.76600000000000001</v>
      </c>
      <c r="H8" s="2">
        <v>933</v>
      </c>
      <c r="I8" s="55" t="str">
        <f t="shared" si="0"/>
        <v>Q5</v>
      </c>
      <c r="K8" s="13">
        <f>_xlfn.PERCENTILE.EXC($M$5:$M$92,0.6)</f>
        <v>316.2</v>
      </c>
      <c r="L8" s="11" t="s">
        <v>95</v>
      </c>
      <c r="M8" s="2">
        <v>861</v>
      </c>
    </row>
    <row r="9" spans="1:14" x14ac:dyDescent="0.25">
      <c r="A9" s="2">
        <v>25</v>
      </c>
      <c r="B9" s="2" t="s">
        <v>12</v>
      </c>
      <c r="C9" s="2" t="s">
        <v>171</v>
      </c>
      <c r="D9" s="2">
        <v>407</v>
      </c>
      <c r="E9" s="10">
        <v>0.25700000000000001</v>
      </c>
      <c r="F9" s="10">
        <v>0.17100000000000001</v>
      </c>
      <c r="G9" s="10">
        <v>0.76600000000000001</v>
      </c>
      <c r="H9" s="2">
        <v>933</v>
      </c>
      <c r="I9" s="55" t="str">
        <f t="shared" si="0"/>
        <v>Q5</v>
      </c>
      <c r="K9" s="13">
        <f>_xlfn.PERCENTILE.EXC($M$5:$M$92,0.8)</f>
        <v>505.00000000000011</v>
      </c>
      <c r="L9" s="11" t="s">
        <v>97</v>
      </c>
      <c r="M9" s="2">
        <v>850</v>
      </c>
    </row>
    <row r="10" spans="1:14" ht="15.75" thickBot="1" x14ac:dyDescent="0.3">
      <c r="A10" s="2">
        <v>25</v>
      </c>
      <c r="B10" s="2" t="s">
        <v>12</v>
      </c>
      <c r="C10" s="2" t="s">
        <v>172</v>
      </c>
      <c r="D10" s="2">
        <v>407</v>
      </c>
      <c r="E10" s="10">
        <v>0.25700000000000001</v>
      </c>
      <c r="F10" s="10">
        <v>0.17100000000000001</v>
      </c>
      <c r="G10" s="10">
        <v>0.76600000000000001</v>
      </c>
      <c r="H10" s="2">
        <v>933</v>
      </c>
      <c r="I10" s="55" t="str">
        <f t="shared" si="0"/>
        <v>Q5</v>
      </c>
      <c r="K10" s="14">
        <f>MAX($M$5:$M$92)</f>
        <v>1325</v>
      </c>
      <c r="L10" s="12" t="s">
        <v>114</v>
      </c>
      <c r="M10" s="2">
        <v>869</v>
      </c>
    </row>
    <row r="11" spans="1:14" x14ac:dyDescent="0.25">
      <c r="A11" s="2">
        <v>3</v>
      </c>
      <c r="B11" s="2" t="s">
        <v>74</v>
      </c>
      <c r="C11" s="2" t="s">
        <v>203</v>
      </c>
      <c r="D11" s="2">
        <v>396</v>
      </c>
      <c r="E11" s="10">
        <v>0.17799999999999999</v>
      </c>
      <c r="F11" s="10">
        <v>0.14699999999999999</v>
      </c>
      <c r="G11" s="10">
        <v>0.64300000000000002</v>
      </c>
      <c r="H11" s="2">
        <v>888</v>
      </c>
      <c r="I11" s="55" t="str">
        <f t="shared" si="0"/>
        <v>Q5</v>
      </c>
      <c r="M11" s="2">
        <v>881</v>
      </c>
    </row>
    <row r="12" spans="1:14" x14ac:dyDescent="0.25">
      <c r="A12" s="2">
        <v>29</v>
      </c>
      <c r="B12" s="2" t="s">
        <v>4</v>
      </c>
      <c r="C12" s="2" t="s">
        <v>182</v>
      </c>
      <c r="D12" s="2">
        <v>396</v>
      </c>
      <c r="E12" s="10">
        <v>0.152</v>
      </c>
      <c r="F12" s="10">
        <v>0.107</v>
      </c>
      <c r="G12" s="10">
        <v>0.436</v>
      </c>
      <c r="H12" s="2">
        <v>861</v>
      </c>
      <c r="I12" s="55" t="str">
        <f t="shared" si="0"/>
        <v>Q5</v>
      </c>
      <c r="M12" s="2">
        <v>795</v>
      </c>
    </row>
    <row r="13" spans="1:14" x14ac:dyDescent="0.25">
      <c r="A13" s="2">
        <v>29</v>
      </c>
      <c r="B13" s="2" t="s">
        <v>4</v>
      </c>
      <c r="C13" s="2" t="s">
        <v>183</v>
      </c>
      <c r="D13" s="2">
        <v>396</v>
      </c>
      <c r="E13" s="10">
        <v>0.152</v>
      </c>
      <c r="F13" s="10">
        <v>0.107</v>
      </c>
      <c r="G13" s="10">
        <v>0.436</v>
      </c>
      <c r="H13" s="2">
        <v>861</v>
      </c>
      <c r="I13" s="55" t="str">
        <f t="shared" si="0"/>
        <v>Q5</v>
      </c>
      <c r="M13" s="2">
        <v>785</v>
      </c>
    </row>
    <row r="14" spans="1:14" x14ac:dyDescent="0.25">
      <c r="A14" s="2">
        <v>7</v>
      </c>
      <c r="B14" s="2" t="s">
        <v>10</v>
      </c>
      <c r="C14" s="2" t="s">
        <v>218</v>
      </c>
      <c r="D14" s="2">
        <v>393</v>
      </c>
      <c r="E14" s="10">
        <v>0.15</v>
      </c>
      <c r="F14" s="10">
        <v>9.4E-2</v>
      </c>
      <c r="G14" s="10">
        <v>0.4</v>
      </c>
      <c r="H14" s="2">
        <v>850</v>
      </c>
      <c r="I14" s="55" t="str">
        <f t="shared" si="0"/>
        <v>Q5</v>
      </c>
      <c r="M14" s="2">
        <v>781</v>
      </c>
    </row>
    <row r="15" spans="1:14" x14ac:dyDescent="0.25">
      <c r="A15" s="2">
        <v>7</v>
      </c>
      <c r="B15" s="2" t="s">
        <v>10</v>
      </c>
      <c r="C15" s="2" t="s">
        <v>219</v>
      </c>
      <c r="D15" s="2">
        <v>393</v>
      </c>
      <c r="E15" s="10">
        <v>0.15</v>
      </c>
      <c r="F15" s="10">
        <v>9.4E-2</v>
      </c>
      <c r="G15" s="10">
        <v>0.4</v>
      </c>
      <c r="H15" s="2">
        <v>850</v>
      </c>
      <c r="I15" s="55" t="str">
        <f t="shared" si="0"/>
        <v>Q5</v>
      </c>
      <c r="M15" s="2">
        <v>766</v>
      </c>
    </row>
    <row r="16" spans="1:14" x14ac:dyDescent="0.25">
      <c r="A16" s="2">
        <v>7</v>
      </c>
      <c r="B16" s="2" t="s">
        <v>10</v>
      </c>
      <c r="C16" s="2" t="s">
        <v>220</v>
      </c>
      <c r="D16" s="2">
        <v>393</v>
      </c>
      <c r="E16" s="10">
        <v>0.15</v>
      </c>
      <c r="F16" s="10">
        <v>9.4E-2</v>
      </c>
      <c r="G16" s="10">
        <v>0.4</v>
      </c>
      <c r="H16" s="2">
        <v>850</v>
      </c>
      <c r="I16" s="55" t="str">
        <f t="shared" si="0"/>
        <v>Q5</v>
      </c>
      <c r="M16" s="2">
        <v>784</v>
      </c>
    </row>
    <row r="17" spans="1:13" x14ac:dyDescent="0.25">
      <c r="A17" s="2">
        <v>26</v>
      </c>
      <c r="B17" s="2" t="s">
        <v>7</v>
      </c>
      <c r="C17" s="2" t="s">
        <v>190</v>
      </c>
      <c r="D17" s="2">
        <v>391</v>
      </c>
      <c r="E17" s="10">
        <v>0.19400000000000001</v>
      </c>
      <c r="F17" s="10">
        <v>0.109</v>
      </c>
      <c r="G17" s="10">
        <v>0.57299999999999995</v>
      </c>
      <c r="H17" s="2">
        <v>869</v>
      </c>
      <c r="I17" s="55" t="str">
        <f t="shared" si="0"/>
        <v>Q5</v>
      </c>
      <c r="M17" s="2">
        <v>749</v>
      </c>
    </row>
    <row r="18" spans="1:13" x14ac:dyDescent="0.25">
      <c r="A18" s="2">
        <v>26</v>
      </c>
      <c r="B18" s="2" t="s">
        <v>7</v>
      </c>
      <c r="C18" s="2" t="s">
        <v>191</v>
      </c>
      <c r="D18" s="2">
        <v>391</v>
      </c>
      <c r="E18" s="10">
        <v>0.19400000000000001</v>
      </c>
      <c r="F18" s="10">
        <v>0.109</v>
      </c>
      <c r="G18" s="10">
        <v>0.57299999999999995</v>
      </c>
      <c r="H18" s="2">
        <v>869</v>
      </c>
      <c r="I18" s="55" t="str">
        <f t="shared" si="0"/>
        <v>Q5</v>
      </c>
      <c r="M18" s="2">
        <v>681</v>
      </c>
    </row>
    <row r="19" spans="1:13" x14ac:dyDescent="0.25">
      <c r="A19" s="2">
        <v>26</v>
      </c>
      <c r="B19" s="2" t="s">
        <v>7</v>
      </c>
      <c r="C19" s="2" t="s">
        <v>192</v>
      </c>
      <c r="D19" s="2">
        <v>391</v>
      </c>
      <c r="E19" s="10">
        <v>0.19400000000000001</v>
      </c>
      <c r="F19" s="10">
        <v>0.109</v>
      </c>
      <c r="G19" s="10">
        <v>0.57299999999999995</v>
      </c>
      <c r="H19" s="2">
        <v>869</v>
      </c>
      <c r="I19" s="55" t="str">
        <f t="shared" si="0"/>
        <v>Q5</v>
      </c>
      <c r="M19" s="2">
        <v>633</v>
      </c>
    </row>
    <row r="20" spans="1:13" x14ac:dyDescent="0.25">
      <c r="A20" s="2">
        <v>26</v>
      </c>
      <c r="B20" s="2" t="s">
        <v>7</v>
      </c>
      <c r="C20" s="2" t="s">
        <v>193</v>
      </c>
      <c r="D20" s="2">
        <v>391</v>
      </c>
      <c r="E20" s="10">
        <v>0.19400000000000001</v>
      </c>
      <c r="F20" s="10">
        <v>0.109</v>
      </c>
      <c r="G20" s="10">
        <v>0.57299999999999995</v>
      </c>
      <c r="H20" s="2">
        <v>869</v>
      </c>
      <c r="I20" s="55" t="str">
        <f t="shared" si="0"/>
        <v>Q5</v>
      </c>
      <c r="M20" s="2">
        <v>537</v>
      </c>
    </row>
    <row r="21" spans="1:13" x14ac:dyDescent="0.25">
      <c r="A21" s="2">
        <v>21</v>
      </c>
      <c r="B21" s="2" t="s">
        <v>3</v>
      </c>
      <c r="C21" s="2" t="s">
        <v>196</v>
      </c>
      <c r="D21" s="2">
        <v>379</v>
      </c>
      <c r="E21" s="10">
        <v>0.19700000000000001</v>
      </c>
      <c r="F21" s="10">
        <v>0.191</v>
      </c>
      <c r="G21" s="10">
        <v>0.65600000000000003</v>
      </c>
      <c r="H21" s="2">
        <v>861</v>
      </c>
      <c r="I21" s="55" t="str">
        <f t="shared" si="0"/>
        <v>Q5</v>
      </c>
      <c r="M21" s="2">
        <v>551</v>
      </c>
    </row>
    <row r="22" spans="1:13" x14ac:dyDescent="0.25">
      <c r="A22" s="2">
        <v>21</v>
      </c>
      <c r="B22" s="2" t="s">
        <v>3</v>
      </c>
      <c r="C22" s="2" t="s">
        <v>197</v>
      </c>
      <c r="D22" s="2">
        <v>379</v>
      </c>
      <c r="E22" s="10">
        <v>0.19700000000000001</v>
      </c>
      <c r="F22" s="10">
        <v>0.191</v>
      </c>
      <c r="G22" s="10">
        <v>0.65600000000000003</v>
      </c>
      <c r="H22" s="2">
        <v>861</v>
      </c>
      <c r="I22" s="55" t="str">
        <f t="shared" si="0"/>
        <v>Q5</v>
      </c>
      <c r="M22" s="2">
        <v>447</v>
      </c>
    </row>
    <row r="23" spans="1:13" x14ac:dyDescent="0.25">
      <c r="A23" s="2">
        <v>24</v>
      </c>
      <c r="B23" s="2" t="s">
        <v>22</v>
      </c>
      <c r="C23" s="2" t="s">
        <v>185</v>
      </c>
      <c r="D23" s="2">
        <v>377</v>
      </c>
      <c r="E23" s="10">
        <v>0.33</v>
      </c>
      <c r="F23" s="10">
        <v>0.123</v>
      </c>
      <c r="G23" s="10">
        <v>0.80800000000000005</v>
      </c>
      <c r="H23" s="2">
        <v>881</v>
      </c>
      <c r="I23" s="55" t="str">
        <f t="shared" si="0"/>
        <v>Q5</v>
      </c>
      <c r="M23" s="2">
        <v>497</v>
      </c>
    </row>
    <row r="24" spans="1:13" x14ac:dyDescent="0.25">
      <c r="A24" s="2">
        <v>24</v>
      </c>
      <c r="B24" s="2" t="s">
        <v>22</v>
      </c>
      <c r="C24" s="2" t="s">
        <v>186</v>
      </c>
      <c r="D24" s="2">
        <v>377</v>
      </c>
      <c r="E24" s="10">
        <v>0.33</v>
      </c>
      <c r="F24" s="10">
        <v>0.123</v>
      </c>
      <c r="G24" s="10">
        <v>0.80800000000000005</v>
      </c>
      <c r="H24" s="2">
        <v>881</v>
      </c>
      <c r="I24" s="55" t="str">
        <f t="shared" si="0"/>
        <v>Q5</v>
      </c>
      <c r="M24" s="2">
        <v>459</v>
      </c>
    </row>
    <row r="25" spans="1:13" x14ac:dyDescent="0.25">
      <c r="A25" s="2">
        <v>23</v>
      </c>
      <c r="B25" s="2" t="s">
        <v>76</v>
      </c>
      <c r="C25" s="2" t="s">
        <v>210</v>
      </c>
      <c r="D25" s="2">
        <v>364</v>
      </c>
      <c r="E25" s="10">
        <v>0.114</v>
      </c>
      <c r="F25" s="10">
        <v>0.129</v>
      </c>
      <c r="G25" s="10">
        <v>0.436</v>
      </c>
      <c r="H25" s="2">
        <v>795</v>
      </c>
      <c r="I25" s="55" t="str">
        <f t="shared" si="0"/>
        <v>Q5</v>
      </c>
      <c r="M25" s="2">
        <v>360</v>
      </c>
    </row>
    <row r="26" spans="1:13" x14ac:dyDescent="0.25">
      <c r="A26" s="2">
        <v>6</v>
      </c>
      <c r="B26" s="2" t="s">
        <v>6</v>
      </c>
      <c r="C26" s="2" t="s">
        <v>194</v>
      </c>
      <c r="D26" s="2">
        <v>345</v>
      </c>
      <c r="E26" s="10">
        <v>0.249</v>
      </c>
      <c r="F26" s="10">
        <v>9.7000000000000003E-2</v>
      </c>
      <c r="G26" s="10">
        <v>0.59699999999999998</v>
      </c>
      <c r="H26" s="2">
        <v>785</v>
      </c>
      <c r="I26" s="55" t="str">
        <f t="shared" si="0"/>
        <v>Q5</v>
      </c>
      <c r="M26" s="2">
        <v>383</v>
      </c>
    </row>
    <row r="27" spans="1:13" x14ac:dyDescent="0.25">
      <c r="A27" s="2">
        <v>6</v>
      </c>
      <c r="B27" s="2" t="s">
        <v>6</v>
      </c>
      <c r="C27" s="2" t="s">
        <v>195</v>
      </c>
      <c r="D27" s="2">
        <v>345</v>
      </c>
      <c r="E27" s="10">
        <v>0.249</v>
      </c>
      <c r="F27" s="10">
        <v>9.7000000000000003E-2</v>
      </c>
      <c r="G27" s="10">
        <v>0.59699999999999998</v>
      </c>
      <c r="H27" s="2">
        <v>785</v>
      </c>
      <c r="I27" s="55" t="str">
        <f t="shared" si="0"/>
        <v>Q5</v>
      </c>
      <c r="M27" s="2">
        <v>396</v>
      </c>
    </row>
    <row r="28" spans="1:13" x14ac:dyDescent="0.25">
      <c r="A28" s="2">
        <v>5</v>
      </c>
      <c r="B28" s="2" t="s">
        <v>11</v>
      </c>
      <c r="C28" s="2" t="s">
        <v>205</v>
      </c>
      <c r="D28" s="2">
        <v>338</v>
      </c>
      <c r="E28" s="10">
        <v>0.23200000000000001</v>
      </c>
      <c r="F28" s="10">
        <v>0.13200000000000001</v>
      </c>
      <c r="G28" s="10">
        <v>0.67400000000000004</v>
      </c>
      <c r="H28" s="2">
        <v>781</v>
      </c>
      <c r="I28" s="55" t="str">
        <f t="shared" si="0"/>
        <v>Q5</v>
      </c>
      <c r="M28" s="2">
        <v>327</v>
      </c>
    </row>
    <row r="29" spans="1:13" x14ac:dyDescent="0.25">
      <c r="A29" s="2">
        <v>113</v>
      </c>
      <c r="B29" s="2" t="s">
        <v>21</v>
      </c>
      <c r="C29" s="2" t="s">
        <v>166</v>
      </c>
      <c r="D29" s="2">
        <v>333</v>
      </c>
      <c r="E29" s="10">
        <v>0.29599999999999999</v>
      </c>
      <c r="F29" s="10">
        <v>8.5000000000000006E-2</v>
      </c>
      <c r="G29" s="10">
        <v>0.60799999999999998</v>
      </c>
      <c r="H29" s="2">
        <v>766</v>
      </c>
      <c r="I29" s="55" t="str">
        <f t="shared" si="0"/>
        <v>Q5</v>
      </c>
      <c r="M29" s="2">
        <v>335</v>
      </c>
    </row>
    <row r="30" spans="1:13" x14ac:dyDescent="0.25">
      <c r="A30" s="2">
        <v>1</v>
      </c>
      <c r="B30" s="2" t="s">
        <v>5</v>
      </c>
      <c r="C30" s="2" t="s">
        <v>178</v>
      </c>
      <c r="D30" s="2">
        <v>333</v>
      </c>
      <c r="E30" s="10">
        <v>0.158</v>
      </c>
      <c r="F30" s="10">
        <v>0.20300000000000001</v>
      </c>
      <c r="G30" s="10">
        <v>0.81899999999999995</v>
      </c>
      <c r="H30" s="2">
        <v>784</v>
      </c>
      <c r="I30" s="55" t="str">
        <f t="shared" si="0"/>
        <v>Q5</v>
      </c>
      <c r="M30" s="2">
        <v>324</v>
      </c>
    </row>
    <row r="31" spans="1:13" x14ac:dyDescent="0.25">
      <c r="A31" s="2">
        <v>1</v>
      </c>
      <c r="B31" s="2" t="s">
        <v>5</v>
      </c>
      <c r="C31" s="2" t="s">
        <v>179</v>
      </c>
      <c r="D31" s="2">
        <v>333</v>
      </c>
      <c r="E31" s="10">
        <v>0.158</v>
      </c>
      <c r="F31" s="10">
        <v>0.20300000000000001</v>
      </c>
      <c r="G31" s="10">
        <v>0.81899999999999995</v>
      </c>
      <c r="H31" s="2">
        <v>784</v>
      </c>
      <c r="I31" s="55" t="str">
        <f t="shared" si="0"/>
        <v>Q5</v>
      </c>
      <c r="M31" s="2">
        <v>389</v>
      </c>
    </row>
    <row r="32" spans="1:13" x14ac:dyDescent="0.25">
      <c r="A32" s="2">
        <v>1</v>
      </c>
      <c r="B32" s="2" t="s">
        <v>5</v>
      </c>
      <c r="C32" s="2" t="s">
        <v>180</v>
      </c>
      <c r="D32" s="2">
        <v>333</v>
      </c>
      <c r="E32" s="10">
        <v>0.158</v>
      </c>
      <c r="F32" s="10">
        <v>0.20300000000000001</v>
      </c>
      <c r="G32" s="10">
        <v>0.81899999999999995</v>
      </c>
      <c r="H32" s="2">
        <v>784</v>
      </c>
      <c r="I32" s="55" t="str">
        <f t="shared" si="0"/>
        <v>Q5</v>
      </c>
      <c r="M32" s="2">
        <v>331</v>
      </c>
    </row>
    <row r="33" spans="1:13" x14ac:dyDescent="0.25">
      <c r="A33" s="2">
        <v>1</v>
      </c>
      <c r="B33" s="2" t="s">
        <v>5</v>
      </c>
      <c r="C33" s="2" t="s">
        <v>181</v>
      </c>
      <c r="D33" s="2">
        <v>333</v>
      </c>
      <c r="E33" s="10">
        <v>0.158</v>
      </c>
      <c r="F33" s="10">
        <v>0.20300000000000001</v>
      </c>
      <c r="G33" s="10">
        <v>0.81899999999999995</v>
      </c>
      <c r="H33" s="2">
        <v>784</v>
      </c>
      <c r="I33" s="55" t="str">
        <f t="shared" si="0"/>
        <v>Q5</v>
      </c>
      <c r="M33" s="2">
        <v>345</v>
      </c>
    </row>
    <row r="34" spans="1:13" x14ac:dyDescent="0.25">
      <c r="A34" s="2">
        <v>115</v>
      </c>
      <c r="B34" s="2" t="s">
        <v>16</v>
      </c>
      <c r="C34" s="2" t="s">
        <v>173</v>
      </c>
      <c r="D34" s="2">
        <v>324</v>
      </c>
      <c r="E34" s="10">
        <v>0.253</v>
      </c>
      <c r="F34" s="10">
        <v>8.6999999999999994E-2</v>
      </c>
      <c r="G34" s="10">
        <v>0.67900000000000005</v>
      </c>
      <c r="H34" s="2">
        <v>749</v>
      </c>
      <c r="I34" s="55" t="str">
        <f t="shared" si="0"/>
        <v>Q5</v>
      </c>
      <c r="M34" s="2">
        <v>340</v>
      </c>
    </row>
    <row r="35" spans="1:13" x14ac:dyDescent="0.25">
      <c r="A35" s="2">
        <v>22</v>
      </c>
      <c r="B35" s="2" t="s">
        <v>44</v>
      </c>
      <c r="C35" s="2" t="s">
        <v>201</v>
      </c>
      <c r="D35" s="2">
        <v>283</v>
      </c>
      <c r="E35" s="10">
        <v>0.22700000000000001</v>
      </c>
      <c r="F35" s="10">
        <v>0.153</v>
      </c>
      <c r="G35" s="10">
        <v>0.77100000000000002</v>
      </c>
      <c r="H35" s="2">
        <v>681</v>
      </c>
      <c r="I35" s="55" t="str">
        <f t="shared" si="0"/>
        <v>Q5</v>
      </c>
      <c r="M35" s="2">
        <v>272</v>
      </c>
    </row>
    <row r="36" spans="1:13" x14ac:dyDescent="0.25">
      <c r="A36" s="2">
        <v>27</v>
      </c>
      <c r="B36" s="2" t="s">
        <v>81</v>
      </c>
      <c r="C36" s="2" t="s">
        <v>174</v>
      </c>
      <c r="D36" s="2">
        <v>265</v>
      </c>
      <c r="E36" s="10">
        <v>0.24399999999999999</v>
      </c>
      <c r="F36" s="10">
        <v>0.10199999999999999</v>
      </c>
      <c r="G36" s="10">
        <v>0.69399999999999995</v>
      </c>
      <c r="H36" s="2">
        <v>633</v>
      </c>
      <c r="I36" s="55" t="str">
        <f t="shared" si="0"/>
        <v>Q5</v>
      </c>
      <c r="M36" s="2">
        <v>330</v>
      </c>
    </row>
    <row r="37" spans="1:13" x14ac:dyDescent="0.25">
      <c r="A37" s="2">
        <v>27</v>
      </c>
      <c r="B37" s="2" t="s">
        <v>81</v>
      </c>
      <c r="C37" s="2" t="s">
        <v>175</v>
      </c>
      <c r="D37" s="2">
        <v>265</v>
      </c>
      <c r="E37" s="10">
        <v>0.24399999999999999</v>
      </c>
      <c r="F37" s="10">
        <v>0.10199999999999999</v>
      </c>
      <c r="G37" s="10">
        <v>0.69399999999999995</v>
      </c>
      <c r="H37" s="2">
        <v>633</v>
      </c>
      <c r="I37" s="55" t="str">
        <f t="shared" ref="I37:I68" si="1">IF(H37&gt;=$K$5,IF(H37&gt;$K$6,IF(H37&gt;$K$7,IF(H37&gt;$K$8,IF(H37&gt;$K$9,"Q5","Q4"),"Q3"),"Q2"),"Q1"),"NO")</f>
        <v>Q5</v>
      </c>
      <c r="M37" s="2">
        <v>332</v>
      </c>
    </row>
    <row r="38" spans="1:13" x14ac:dyDescent="0.25">
      <c r="A38" s="2">
        <v>111</v>
      </c>
      <c r="B38" s="2" t="s">
        <v>59</v>
      </c>
      <c r="C38" s="2" t="s">
        <v>222</v>
      </c>
      <c r="D38" s="2">
        <v>229</v>
      </c>
      <c r="E38" s="10">
        <v>0.22800000000000001</v>
      </c>
      <c r="F38" s="10">
        <v>9.8000000000000004E-2</v>
      </c>
      <c r="G38" s="10">
        <v>0.46</v>
      </c>
      <c r="H38" s="2">
        <v>537</v>
      </c>
      <c r="I38" s="55" t="str">
        <f t="shared" si="1"/>
        <v>Q5</v>
      </c>
      <c r="M38" s="2">
        <v>358</v>
      </c>
    </row>
    <row r="39" spans="1:13" x14ac:dyDescent="0.25">
      <c r="A39" s="2">
        <v>30</v>
      </c>
      <c r="B39" s="2" t="s">
        <v>27</v>
      </c>
      <c r="C39" s="2" t="s">
        <v>207</v>
      </c>
      <c r="D39" s="2">
        <v>225</v>
      </c>
      <c r="E39" s="10">
        <v>0.247</v>
      </c>
      <c r="F39" s="10">
        <v>0.10100000000000001</v>
      </c>
      <c r="G39" s="10">
        <v>0.65700000000000003</v>
      </c>
      <c r="H39" s="2">
        <v>551</v>
      </c>
      <c r="I39" s="55" t="str">
        <f t="shared" si="1"/>
        <v>Q5</v>
      </c>
      <c r="M39" s="2">
        <v>262</v>
      </c>
    </row>
    <row r="40" spans="1:13" x14ac:dyDescent="0.25">
      <c r="A40" s="2">
        <v>30</v>
      </c>
      <c r="B40" s="2" t="s">
        <v>27</v>
      </c>
      <c r="C40" s="2" t="s">
        <v>208</v>
      </c>
      <c r="D40" s="2">
        <v>225</v>
      </c>
      <c r="E40" s="10">
        <v>0.247</v>
      </c>
      <c r="F40" s="10">
        <v>0.10100000000000001</v>
      </c>
      <c r="G40" s="10">
        <v>0.65700000000000003</v>
      </c>
      <c r="H40" s="2">
        <v>551</v>
      </c>
      <c r="I40" s="55" t="str">
        <f t="shared" si="1"/>
        <v>Q5</v>
      </c>
      <c r="M40" s="2">
        <v>290</v>
      </c>
    </row>
    <row r="41" spans="1:13" x14ac:dyDescent="0.25">
      <c r="A41" s="2">
        <v>91</v>
      </c>
      <c r="B41" s="2" t="s">
        <v>29</v>
      </c>
      <c r="C41" s="2" t="s">
        <v>258</v>
      </c>
      <c r="D41" s="2">
        <v>189</v>
      </c>
      <c r="E41" s="10">
        <v>0.20399999999999999</v>
      </c>
      <c r="F41" s="10">
        <v>0.10100000000000001</v>
      </c>
      <c r="G41" s="10">
        <v>0.38</v>
      </c>
      <c r="H41" s="2">
        <v>447</v>
      </c>
      <c r="I41" s="55" t="str">
        <f t="shared" si="1"/>
        <v>Q4</v>
      </c>
      <c r="M41" s="2">
        <v>264</v>
      </c>
    </row>
    <row r="42" spans="1:13" x14ac:dyDescent="0.25">
      <c r="A42" s="2">
        <v>44</v>
      </c>
      <c r="B42" s="2" t="s">
        <v>28</v>
      </c>
      <c r="C42" s="2" t="s">
        <v>229</v>
      </c>
      <c r="D42" s="2">
        <v>187</v>
      </c>
      <c r="E42" s="10">
        <v>0.34699999999999998</v>
      </c>
      <c r="F42" s="10">
        <v>9.9000000000000005E-2</v>
      </c>
      <c r="G42" s="10">
        <v>0.78600000000000003</v>
      </c>
      <c r="H42" s="2">
        <v>497</v>
      </c>
      <c r="I42" s="55" t="str">
        <f t="shared" si="1"/>
        <v>Q4</v>
      </c>
      <c r="M42" s="2">
        <v>315</v>
      </c>
    </row>
    <row r="43" spans="1:13" x14ac:dyDescent="0.25">
      <c r="A43" s="2">
        <v>134</v>
      </c>
      <c r="B43" s="2" t="s">
        <v>33</v>
      </c>
      <c r="C43" s="2" t="s">
        <v>262</v>
      </c>
      <c r="D43" s="2">
        <v>176</v>
      </c>
      <c r="E43" s="10">
        <v>0.105</v>
      </c>
      <c r="F43" s="10">
        <v>0.221</v>
      </c>
      <c r="G43" s="10">
        <v>0.745</v>
      </c>
      <c r="H43" s="2">
        <v>459</v>
      </c>
      <c r="I43" s="55" t="str">
        <f t="shared" si="1"/>
        <v>Q4</v>
      </c>
      <c r="M43" s="2">
        <v>295</v>
      </c>
    </row>
    <row r="44" spans="1:13" x14ac:dyDescent="0.25">
      <c r="A44" s="2">
        <v>8</v>
      </c>
      <c r="B44" s="2" t="s">
        <v>8</v>
      </c>
      <c r="C44" s="2" t="s">
        <v>167</v>
      </c>
      <c r="D44" s="2">
        <v>155</v>
      </c>
      <c r="E44" s="10">
        <v>0.14599999999999999</v>
      </c>
      <c r="F44" s="10">
        <v>7.9000000000000001E-2</v>
      </c>
      <c r="G44" s="10">
        <v>0.27100000000000002</v>
      </c>
      <c r="H44" s="2">
        <v>360</v>
      </c>
      <c r="I44" s="55" t="str">
        <f t="shared" si="1"/>
        <v>Q4</v>
      </c>
      <c r="M44" s="2">
        <v>333</v>
      </c>
    </row>
    <row r="45" spans="1:13" x14ac:dyDescent="0.25">
      <c r="A45" s="2">
        <v>8</v>
      </c>
      <c r="B45" s="2" t="s">
        <v>8</v>
      </c>
      <c r="C45" s="2" t="s">
        <v>168</v>
      </c>
      <c r="D45" s="2">
        <v>155</v>
      </c>
      <c r="E45" s="10">
        <v>0.14599999999999999</v>
      </c>
      <c r="F45" s="10">
        <v>7.9000000000000001E-2</v>
      </c>
      <c r="G45" s="10">
        <v>0.27100000000000002</v>
      </c>
      <c r="H45" s="2">
        <v>360</v>
      </c>
      <c r="I45" s="55" t="str">
        <f t="shared" si="1"/>
        <v>Q4</v>
      </c>
      <c r="M45" s="2">
        <v>306</v>
      </c>
    </row>
    <row r="46" spans="1:13" x14ac:dyDescent="0.25">
      <c r="A46" s="2">
        <v>110</v>
      </c>
      <c r="B46" s="2" t="s">
        <v>105</v>
      </c>
      <c r="C46" s="2" t="s">
        <v>243</v>
      </c>
      <c r="D46" s="2">
        <v>154</v>
      </c>
      <c r="E46" s="10">
        <v>0.183</v>
      </c>
      <c r="F46" s="10">
        <v>0.14499999999999999</v>
      </c>
      <c r="G46" s="10">
        <v>0.42599999999999999</v>
      </c>
      <c r="H46" s="2">
        <v>383</v>
      </c>
      <c r="I46" s="55" t="str">
        <f t="shared" si="1"/>
        <v>Q4</v>
      </c>
      <c r="M46" s="2">
        <v>247</v>
      </c>
    </row>
    <row r="47" spans="1:13" x14ac:dyDescent="0.25">
      <c r="A47" s="2">
        <v>138</v>
      </c>
      <c r="B47" s="2" t="s">
        <v>14</v>
      </c>
      <c r="C47" s="2" t="s">
        <v>250</v>
      </c>
      <c r="D47" s="2">
        <v>140</v>
      </c>
      <c r="E47" s="10">
        <v>0.26</v>
      </c>
      <c r="F47" s="10">
        <v>0.111</v>
      </c>
      <c r="G47" s="10">
        <v>0.78</v>
      </c>
      <c r="H47" s="2">
        <v>396</v>
      </c>
      <c r="I47" s="55" t="str">
        <f t="shared" si="1"/>
        <v>Q4</v>
      </c>
      <c r="M47" s="2">
        <v>257</v>
      </c>
    </row>
    <row r="48" spans="1:13" x14ac:dyDescent="0.25">
      <c r="A48" s="2">
        <v>83</v>
      </c>
      <c r="B48" s="2" t="s">
        <v>19</v>
      </c>
      <c r="C48" s="2" t="s">
        <v>228</v>
      </c>
      <c r="D48" s="2">
        <v>136</v>
      </c>
      <c r="E48" s="10">
        <v>0.18</v>
      </c>
      <c r="F48" s="10">
        <v>6.3E-2</v>
      </c>
      <c r="G48" s="10">
        <v>0.31</v>
      </c>
      <c r="H48" s="2">
        <v>327</v>
      </c>
      <c r="I48" s="55" t="str">
        <f t="shared" si="1"/>
        <v>Q4</v>
      </c>
      <c r="M48" s="2">
        <v>318</v>
      </c>
    </row>
    <row r="49" spans="1:13" x14ac:dyDescent="0.25">
      <c r="A49" s="2">
        <v>32</v>
      </c>
      <c r="B49" s="2" t="s">
        <v>15</v>
      </c>
      <c r="C49" s="2" t="s">
        <v>221</v>
      </c>
      <c r="D49" s="2">
        <v>134</v>
      </c>
      <c r="E49" s="10">
        <v>0.21299999999999999</v>
      </c>
      <c r="F49" s="10">
        <v>0.05</v>
      </c>
      <c r="G49" s="10">
        <v>0.40500000000000003</v>
      </c>
      <c r="H49" s="2">
        <v>335</v>
      </c>
      <c r="I49" s="55" t="str">
        <f t="shared" si="1"/>
        <v>Q4</v>
      </c>
      <c r="M49" s="2">
        <v>259</v>
      </c>
    </row>
    <row r="50" spans="1:13" x14ac:dyDescent="0.25">
      <c r="A50" s="2">
        <v>137</v>
      </c>
      <c r="B50" s="2" t="s">
        <v>24</v>
      </c>
      <c r="C50" s="2" t="s">
        <v>230</v>
      </c>
      <c r="D50" s="2">
        <v>133</v>
      </c>
      <c r="E50" s="10">
        <v>0.27200000000000002</v>
      </c>
      <c r="F50" s="10">
        <v>0.13900000000000001</v>
      </c>
      <c r="G50" s="10">
        <v>0.76400000000000001</v>
      </c>
      <c r="H50" s="2">
        <v>383</v>
      </c>
      <c r="I50" s="55" t="str">
        <f t="shared" si="1"/>
        <v>Q4</v>
      </c>
      <c r="M50" s="2">
        <v>202</v>
      </c>
    </row>
    <row r="51" spans="1:13" x14ac:dyDescent="0.25">
      <c r="A51" s="2">
        <v>137</v>
      </c>
      <c r="B51" s="2" t="s">
        <v>24</v>
      </c>
      <c r="C51" s="2" t="s">
        <v>231</v>
      </c>
      <c r="D51" s="2">
        <v>133</v>
      </c>
      <c r="E51" s="10">
        <v>0.27200000000000002</v>
      </c>
      <c r="F51" s="10">
        <v>0.13900000000000001</v>
      </c>
      <c r="G51" s="10">
        <v>0.76400000000000001</v>
      </c>
      <c r="H51" s="2">
        <v>383</v>
      </c>
      <c r="I51" s="55" t="str">
        <f t="shared" si="1"/>
        <v>Q4</v>
      </c>
      <c r="M51" s="2">
        <v>203</v>
      </c>
    </row>
    <row r="52" spans="1:13" x14ac:dyDescent="0.25">
      <c r="A52" s="2">
        <v>137</v>
      </c>
      <c r="B52" s="2" t="s">
        <v>24</v>
      </c>
      <c r="C52" s="2" t="s">
        <v>232</v>
      </c>
      <c r="D52" s="2">
        <v>133</v>
      </c>
      <c r="E52" s="10">
        <v>0.27200000000000002</v>
      </c>
      <c r="F52" s="10">
        <v>0.13900000000000001</v>
      </c>
      <c r="G52" s="10">
        <v>0.76400000000000001</v>
      </c>
      <c r="H52" s="2">
        <v>383</v>
      </c>
      <c r="I52" s="55" t="str">
        <f t="shared" si="1"/>
        <v>Q4</v>
      </c>
      <c r="M52" s="2">
        <v>226</v>
      </c>
    </row>
    <row r="53" spans="1:13" x14ac:dyDescent="0.25">
      <c r="A53" s="2">
        <v>137</v>
      </c>
      <c r="B53" s="2" t="s">
        <v>24</v>
      </c>
      <c r="C53" s="2" t="s">
        <v>233</v>
      </c>
      <c r="D53" s="2">
        <v>133</v>
      </c>
      <c r="E53" s="10">
        <v>0.27200000000000002</v>
      </c>
      <c r="F53" s="10">
        <v>0.13900000000000001</v>
      </c>
      <c r="G53" s="10">
        <v>0.76400000000000001</v>
      </c>
      <c r="H53" s="2">
        <v>383</v>
      </c>
      <c r="I53" s="55" t="str">
        <f t="shared" si="1"/>
        <v>Q4</v>
      </c>
      <c r="M53" s="2">
        <v>183</v>
      </c>
    </row>
    <row r="54" spans="1:13" x14ac:dyDescent="0.25">
      <c r="A54" s="2">
        <v>18</v>
      </c>
      <c r="B54" s="2" t="s">
        <v>48</v>
      </c>
      <c r="C54" s="2" t="s">
        <v>211</v>
      </c>
      <c r="D54" s="2">
        <v>131</v>
      </c>
      <c r="E54" s="10">
        <v>0.248</v>
      </c>
      <c r="F54" s="10">
        <v>5.2999999999999999E-2</v>
      </c>
      <c r="G54" s="10">
        <v>0.32</v>
      </c>
      <c r="H54" s="2">
        <v>324</v>
      </c>
      <c r="I54" s="55" t="str">
        <f t="shared" si="1"/>
        <v>Q4</v>
      </c>
      <c r="M54" s="2">
        <v>210</v>
      </c>
    </row>
    <row r="55" spans="1:13" x14ac:dyDescent="0.25">
      <c r="A55" s="2">
        <v>18</v>
      </c>
      <c r="B55" s="2" t="s">
        <v>48</v>
      </c>
      <c r="C55" s="2" t="s">
        <v>212</v>
      </c>
      <c r="D55" s="2">
        <v>131</v>
      </c>
      <c r="E55" s="10">
        <v>0.248</v>
      </c>
      <c r="F55" s="10">
        <v>5.2999999999999999E-2</v>
      </c>
      <c r="G55" s="10">
        <v>0.32</v>
      </c>
      <c r="H55" s="2">
        <v>324</v>
      </c>
      <c r="I55" s="55" t="str">
        <f t="shared" si="1"/>
        <v>Q4</v>
      </c>
      <c r="M55" s="2">
        <v>180</v>
      </c>
    </row>
    <row r="56" spans="1:13" x14ac:dyDescent="0.25">
      <c r="A56" s="2">
        <v>132</v>
      </c>
      <c r="B56" s="2" t="s">
        <v>34</v>
      </c>
      <c r="C56" s="2" t="s">
        <v>238</v>
      </c>
      <c r="D56" s="2">
        <v>130</v>
      </c>
      <c r="E56" s="10">
        <v>0.20399999999999999</v>
      </c>
      <c r="F56" s="10">
        <v>0.19</v>
      </c>
      <c r="G56" s="10">
        <v>0.89600000000000002</v>
      </c>
      <c r="H56" s="2">
        <v>389</v>
      </c>
      <c r="I56" s="55" t="str">
        <f t="shared" si="1"/>
        <v>Q4</v>
      </c>
      <c r="M56" s="2">
        <v>258</v>
      </c>
    </row>
    <row r="57" spans="1:13" x14ac:dyDescent="0.25">
      <c r="A57" s="2">
        <v>132</v>
      </c>
      <c r="B57" s="2" t="s">
        <v>34</v>
      </c>
      <c r="C57" s="2" t="s">
        <v>239</v>
      </c>
      <c r="D57" s="2">
        <v>130</v>
      </c>
      <c r="E57" s="10">
        <v>0.20399999999999999</v>
      </c>
      <c r="F57" s="10">
        <v>0.19</v>
      </c>
      <c r="G57" s="10">
        <v>0.89600000000000002</v>
      </c>
      <c r="H57" s="2">
        <v>389</v>
      </c>
      <c r="I57" s="55" t="str">
        <f t="shared" si="1"/>
        <v>Q4</v>
      </c>
      <c r="M57" s="2">
        <v>249</v>
      </c>
    </row>
    <row r="58" spans="1:13" x14ac:dyDescent="0.25">
      <c r="A58" s="2">
        <v>132</v>
      </c>
      <c r="B58" s="2" t="s">
        <v>34</v>
      </c>
      <c r="C58" s="2" t="s">
        <v>240</v>
      </c>
      <c r="D58" s="2">
        <v>130</v>
      </c>
      <c r="E58" s="10">
        <v>0.20399999999999999</v>
      </c>
      <c r="F58" s="10">
        <v>0.19</v>
      </c>
      <c r="G58" s="10">
        <v>0.89600000000000002</v>
      </c>
      <c r="H58" s="2">
        <v>389</v>
      </c>
      <c r="I58" s="55" t="str">
        <f t="shared" si="1"/>
        <v>Q4</v>
      </c>
      <c r="M58" s="2">
        <v>248</v>
      </c>
    </row>
    <row r="59" spans="1:13" x14ac:dyDescent="0.25">
      <c r="A59" s="2">
        <v>132</v>
      </c>
      <c r="B59" s="2" t="s">
        <v>34</v>
      </c>
      <c r="C59" s="2" t="s">
        <v>241</v>
      </c>
      <c r="D59" s="2">
        <v>130</v>
      </c>
      <c r="E59" s="10">
        <v>0.20399999999999999</v>
      </c>
      <c r="F59" s="10">
        <v>0.19</v>
      </c>
      <c r="G59" s="10">
        <v>0.89600000000000002</v>
      </c>
      <c r="H59" s="2">
        <v>389</v>
      </c>
      <c r="I59" s="55" t="str">
        <f t="shared" si="1"/>
        <v>Q4</v>
      </c>
      <c r="M59" s="2">
        <v>196</v>
      </c>
    </row>
    <row r="60" spans="1:13" x14ac:dyDescent="0.25">
      <c r="A60" s="2">
        <v>132</v>
      </c>
      <c r="B60" s="2" t="s">
        <v>34</v>
      </c>
      <c r="C60" s="2" t="s">
        <v>242</v>
      </c>
      <c r="D60" s="2">
        <v>130</v>
      </c>
      <c r="E60" s="10">
        <v>0.20399999999999999</v>
      </c>
      <c r="F60" s="10">
        <v>0.19</v>
      </c>
      <c r="G60" s="10">
        <v>0.89600000000000002</v>
      </c>
      <c r="H60" s="2">
        <v>389</v>
      </c>
      <c r="I60" s="55" t="str">
        <f t="shared" si="1"/>
        <v>Q4</v>
      </c>
      <c r="M60" s="2">
        <v>182</v>
      </c>
    </row>
    <row r="61" spans="1:13" x14ac:dyDescent="0.25">
      <c r="A61" s="2">
        <v>31</v>
      </c>
      <c r="B61" s="2" t="s">
        <v>20</v>
      </c>
      <c r="C61" s="2" t="s">
        <v>187</v>
      </c>
      <c r="D61" s="2">
        <v>128</v>
      </c>
      <c r="E61" s="10">
        <v>0.16800000000000001</v>
      </c>
      <c r="F61" s="10">
        <v>0.125</v>
      </c>
      <c r="G61" s="10">
        <v>0.45200000000000001</v>
      </c>
      <c r="H61" s="2">
        <v>331</v>
      </c>
      <c r="I61" s="55" t="str">
        <f t="shared" si="1"/>
        <v>Q4</v>
      </c>
      <c r="M61" s="2">
        <v>185</v>
      </c>
    </row>
    <row r="62" spans="1:13" x14ac:dyDescent="0.25">
      <c r="A62" s="2">
        <v>31</v>
      </c>
      <c r="B62" s="2" t="s">
        <v>20</v>
      </c>
      <c r="C62" s="2" t="s">
        <v>188</v>
      </c>
      <c r="D62" s="2">
        <v>128</v>
      </c>
      <c r="E62" s="10">
        <v>0.16800000000000001</v>
      </c>
      <c r="F62" s="10">
        <v>0.125</v>
      </c>
      <c r="G62" s="10">
        <v>0.45200000000000001</v>
      </c>
      <c r="H62" s="2">
        <v>331</v>
      </c>
      <c r="I62" s="55" t="str">
        <f t="shared" si="1"/>
        <v>Q4</v>
      </c>
      <c r="M62" s="2">
        <v>172</v>
      </c>
    </row>
    <row r="63" spans="1:13" x14ac:dyDescent="0.25">
      <c r="A63" s="2">
        <v>31</v>
      </c>
      <c r="B63" s="2" t="s">
        <v>20</v>
      </c>
      <c r="C63" s="2" t="s">
        <v>189</v>
      </c>
      <c r="D63" s="2">
        <v>128</v>
      </c>
      <c r="E63" s="10">
        <v>0.16800000000000001</v>
      </c>
      <c r="F63" s="10">
        <v>0.125</v>
      </c>
      <c r="G63" s="10">
        <v>0.45200000000000001</v>
      </c>
      <c r="H63" s="2">
        <v>331</v>
      </c>
      <c r="I63" s="55" t="str">
        <f t="shared" si="1"/>
        <v>Q4</v>
      </c>
      <c r="M63" s="2">
        <v>166</v>
      </c>
    </row>
    <row r="64" spans="1:13" x14ac:dyDescent="0.25">
      <c r="A64" s="2">
        <v>120</v>
      </c>
      <c r="B64" s="2" t="s">
        <v>53</v>
      </c>
      <c r="C64" s="2" t="s">
        <v>216</v>
      </c>
      <c r="D64" s="2">
        <v>126</v>
      </c>
      <c r="E64" s="10">
        <v>0.19500000000000001</v>
      </c>
      <c r="F64" s="10">
        <v>0.11899999999999999</v>
      </c>
      <c r="G64" s="10">
        <v>0.61299999999999999</v>
      </c>
      <c r="H64" s="2">
        <v>345</v>
      </c>
      <c r="I64" s="55" t="str">
        <f t="shared" si="1"/>
        <v>Q4</v>
      </c>
      <c r="M64" s="2">
        <v>181</v>
      </c>
    </row>
    <row r="65" spans="1:13" x14ac:dyDescent="0.25">
      <c r="A65" s="2">
        <v>120</v>
      </c>
      <c r="B65" s="2" t="s">
        <v>53</v>
      </c>
      <c r="C65" s="2" t="s">
        <v>217</v>
      </c>
      <c r="D65" s="2">
        <v>126</v>
      </c>
      <c r="E65" s="10">
        <v>0.19500000000000001</v>
      </c>
      <c r="F65" s="10">
        <v>0.11899999999999999</v>
      </c>
      <c r="G65" s="10">
        <v>0.61299999999999999</v>
      </c>
      <c r="H65" s="2">
        <v>345</v>
      </c>
      <c r="I65" s="55" t="str">
        <f t="shared" si="1"/>
        <v>Q4</v>
      </c>
      <c r="M65" s="2">
        <v>201</v>
      </c>
    </row>
    <row r="66" spans="1:13" x14ac:dyDescent="0.25">
      <c r="A66" s="2">
        <v>136</v>
      </c>
      <c r="B66" s="2" t="s">
        <v>37</v>
      </c>
      <c r="C66" s="2" t="s">
        <v>248</v>
      </c>
      <c r="D66" s="2">
        <v>120</v>
      </c>
      <c r="E66" s="10">
        <v>0.252</v>
      </c>
      <c r="F66" s="10">
        <v>0.108</v>
      </c>
      <c r="G66" s="10">
        <v>0.63300000000000001</v>
      </c>
      <c r="H66" s="2">
        <v>340</v>
      </c>
      <c r="I66" s="55" t="str">
        <f t="shared" si="1"/>
        <v>Q4</v>
      </c>
      <c r="M66" s="2">
        <v>220</v>
      </c>
    </row>
    <row r="67" spans="1:13" x14ac:dyDescent="0.25">
      <c r="A67" s="2">
        <v>136</v>
      </c>
      <c r="B67" s="2" t="s">
        <v>37</v>
      </c>
      <c r="C67" s="2" t="s">
        <v>249</v>
      </c>
      <c r="D67" s="2">
        <v>120</v>
      </c>
      <c r="E67" s="10">
        <v>0.252</v>
      </c>
      <c r="F67" s="10">
        <v>0.108</v>
      </c>
      <c r="G67" s="10">
        <v>0.63300000000000001</v>
      </c>
      <c r="H67" s="2">
        <v>340</v>
      </c>
      <c r="I67" s="55" t="str">
        <f t="shared" si="1"/>
        <v>Q4</v>
      </c>
      <c r="M67" s="2">
        <v>208</v>
      </c>
    </row>
    <row r="68" spans="1:13" x14ac:dyDescent="0.25">
      <c r="A68" s="2">
        <v>92</v>
      </c>
      <c r="B68" s="2" t="s">
        <v>18</v>
      </c>
      <c r="C68" s="2" t="s">
        <v>256</v>
      </c>
      <c r="D68" s="2">
        <v>113</v>
      </c>
      <c r="E68" s="10">
        <v>0.13400000000000001</v>
      </c>
      <c r="F68" s="10">
        <v>7.3999999999999996E-2</v>
      </c>
      <c r="G68" s="10">
        <v>0.251</v>
      </c>
      <c r="H68" s="2">
        <v>272</v>
      </c>
      <c r="I68" s="55" t="str">
        <f t="shared" si="1"/>
        <v>Q3</v>
      </c>
      <c r="M68" s="2">
        <v>157</v>
      </c>
    </row>
    <row r="69" spans="1:13" x14ac:dyDescent="0.25">
      <c r="A69" s="2">
        <v>124</v>
      </c>
      <c r="B69" s="2" t="s">
        <v>25</v>
      </c>
      <c r="C69" s="2" t="s">
        <v>237</v>
      </c>
      <c r="D69" s="2">
        <v>111</v>
      </c>
      <c r="E69" s="10">
        <v>0.26300000000000001</v>
      </c>
      <c r="F69" s="10">
        <v>0.126</v>
      </c>
      <c r="G69" s="10">
        <v>0.69499999999999995</v>
      </c>
      <c r="H69" s="2">
        <v>330</v>
      </c>
      <c r="I69" s="55" t="str">
        <f t="shared" ref="I69:I100" si="2">IF(H69&gt;=$K$5,IF(H69&gt;$K$6,IF(H69&gt;$K$7,IF(H69&gt;$K$8,IF(H69&gt;$K$9,"Q5","Q4"),"Q3"),"Q2"),"Q1"),"NO")</f>
        <v>Q4</v>
      </c>
      <c r="M69" s="2">
        <v>192</v>
      </c>
    </row>
    <row r="70" spans="1:13" x14ac:dyDescent="0.25">
      <c r="A70" s="2">
        <v>131</v>
      </c>
      <c r="B70" s="2" t="s">
        <v>52</v>
      </c>
      <c r="C70" s="2" t="s">
        <v>223</v>
      </c>
      <c r="D70" s="2">
        <v>110</v>
      </c>
      <c r="E70" s="10">
        <v>9.5000000000000001E-2</v>
      </c>
      <c r="F70" s="10">
        <v>0.224</v>
      </c>
      <c r="G70" s="10">
        <v>0.81</v>
      </c>
      <c r="H70" s="2">
        <v>332</v>
      </c>
      <c r="I70" s="55" t="str">
        <f t="shared" si="2"/>
        <v>Q4</v>
      </c>
      <c r="M70" s="2">
        <v>163</v>
      </c>
    </row>
    <row r="71" spans="1:13" x14ac:dyDescent="0.25">
      <c r="A71" s="2">
        <v>131</v>
      </c>
      <c r="B71" s="2" t="s">
        <v>52</v>
      </c>
      <c r="C71" s="2" t="s">
        <v>224</v>
      </c>
      <c r="D71" s="2">
        <v>110</v>
      </c>
      <c r="E71" s="10">
        <v>9.5000000000000001E-2</v>
      </c>
      <c r="F71" s="10">
        <v>0.224</v>
      </c>
      <c r="G71" s="10">
        <v>0.81</v>
      </c>
      <c r="H71" s="2">
        <v>332</v>
      </c>
      <c r="I71" s="55" t="str">
        <f t="shared" si="2"/>
        <v>Q4</v>
      </c>
      <c r="M71" s="2">
        <v>154</v>
      </c>
    </row>
    <row r="72" spans="1:13" x14ac:dyDescent="0.25">
      <c r="A72" s="2">
        <v>131</v>
      </c>
      <c r="B72" s="2" t="s">
        <v>52</v>
      </c>
      <c r="C72" s="2" t="s">
        <v>225</v>
      </c>
      <c r="D72" s="2">
        <v>110</v>
      </c>
      <c r="E72" s="10">
        <v>9.5000000000000001E-2</v>
      </c>
      <c r="F72" s="10">
        <v>0.224</v>
      </c>
      <c r="G72" s="10">
        <v>0.81</v>
      </c>
      <c r="H72" s="2">
        <v>332</v>
      </c>
      <c r="I72" s="55" t="str">
        <f t="shared" si="2"/>
        <v>Q4</v>
      </c>
      <c r="M72" s="2">
        <v>126</v>
      </c>
    </row>
    <row r="73" spans="1:13" x14ac:dyDescent="0.25">
      <c r="A73" s="2">
        <v>131</v>
      </c>
      <c r="B73" s="2" t="s">
        <v>52</v>
      </c>
      <c r="C73" s="2" t="s">
        <v>226</v>
      </c>
      <c r="D73" s="2">
        <v>110</v>
      </c>
      <c r="E73" s="10">
        <v>9.5000000000000001E-2</v>
      </c>
      <c r="F73" s="10">
        <v>0.224</v>
      </c>
      <c r="G73" s="10">
        <v>0.81</v>
      </c>
      <c r="H73" s="2">
        <v>332</v>
      </c>
      <c r="I73" s="55" t="str">
        <f t="shared" si="2"/>
        <v>Q4</v>
      </c>
      <c r="M73" s="2">
        <v>141</v>
      </c>
    </row>
    <row r="74" spans="1:13" x14ac:dyDescent="0.25">
      <c r="A74" s="2">
        <v>130</v>
      </c>
      <c r="B74" s="2" t="s">
        <v>109</v>
      </c>
      <c r="C74" s="2" t="s">
        <v>307</v>
      </c>
      <c r="D74" s="2">
        <v>109</v>
      </c>
      <c r="E74" s="10">
        <v>0.221</v>
      </c>
      <c r="F74" s="10">
        <v>0.21</v>
      </c>
      <c r="G74" s="10">
        <v>0.96599999999999997</v>
      </c>
      <c r="H74" s="2">
        <v>358</v>
      </c>
      <c r="I74" s="55" t="str">
        <f t="shared" si="2"/>
        <v>Q4</v>
      </c>
      <c r="M74" s="2">
        <v>123</v>
      </c>
    </row>
    <row r="75" spans="1:13" x14ac:dyDescent="0.25">
      <c r="A75" s="2">
        <v>130</v>
      </c>
      <c r="B75" s="2" t="s">
        <v>109</v>
      </c>
      <c r="C75" s="2" t="s">
        <v>308</v>
      </c>
      <c r="D75" s="2">
        <v>109</v>
      </c>
      <c r="E75" s="10">
        <v>0.221</v>
      </c>
      <c r="F75" s="10">
        <v>0.21</v>
      </c>
      <c r="G75" s="10">
        <v>0.96599999999999997</v>
      </c>
      <c r="H75" s="2">
        <v>358</v>
      </c>
      <c r="I75" s="55" t="str">
        <f t="shared" si="2"/>
        <v>Q4</v>
      </c>
      <c r="M75" s="2">
        <v>195</v>
      </c>
    </row>
    <row r="76" spans="1:13" x14ac:dyDescent="0.25">
      <c r="A76" s="2">
        <v>130</v>
      </c>
      <c r="B76" s="2" t="s">
        <v>109</v>
      </c>
      <c r="C76" s="2" t="s">
        <v>309</v>
      </c>
      <c r="D76" s="2">
        <v>109</v>
      </c>
      <c r="E76" s="10">
        <v>0.221</v>
      </c>
      <c r="F76" s="10">
        <v>0.21</v>
      </c>
      <c r="G76" s="10">
        <v>0.96599999999999997</v>
      </c>
      <c r="H76" s="2">
        <v>358</v>
      </c>
      <c r="I76" s="55" t="str">
        <f t="shared" si="2"/>
        <v>Q4</v>
      </c>
      <c r="M76" s="2">
        <v>138</v>
      </c>
    </row>
    <row r="77" spans="1:13" x14ac:dyDescent="0.25">
      <c r="A77" s="2">
        <v>11</v>
      </c>
      <c r="B77" s="2" t="s">
        <v>88</v>
      </c>
      <c r="C77" s="2" t="s">
        <v>267</v>
      </c>
      <c r="D77" s="2">
        <v>108</v>
      </c>
      <c r="E77" s="10">
        <v>9.7000000000000003E-2</v>
      </c>
      <c r="F77" s="10">
        <v>0.09</v>
      </c>
      <c r="G77" s="10">
        <v>0.27700000000000002</v>
      </c>
      <c r="H77" s="2">
        <v>262</v>
      </c>
      <c r="I77" s="55" t="str">
        <f t="shared" si="2"/>
        <v>Q3</v>
      </c>
      <c r="M77" s="2">
        <v>171</v>
      </c>
    </row>
    <row r="78" spans="1:13" x14ac:dyDescent="0.25">
      <c r="A78" s="2">
        <v>11</v>
      </c>
      <c r="B78" s="2" t="s">
        <v>88</v>
      </c>
      <c r="C78" s="2" t="s">
        <v>268</v>
      </c>
      <c r="D78" s="2">
        <v>108</v>
      </c>
      <c r="E78" s="10">
        <v>9.7000000000000003E-2</v>
      </c>
      <c r="F78" s="10">
        <v>0.09</v>
      </c>
      <c r="G78" s="10">
        <v>0.27700000000000002</v>
      </c>
      <c r="H78" s="2">
        <v>262</v>
      </c>
      <c r="I78" s="55" t="str">
        <f t="shared" si="2"/>
        <v>Q3</v>
      </c>
      <c r="M78" s="2">
        <v>129</v>
      </c>
    </row>
    <row r="79" spans="1:13" x14ac:dyDescent="0.25">
      <c r="A79" s="2">
        <v>11</v>
      </c>
      <c r="B79" s="2" t="s">
        <v>88</v>
      </c>
      <c r="C79" s="2" t="s">
        <v>269</v>
      </c>
      <c r="D79" s="2">
        <v>108</v>
      </c>
      <c r="E79" s="10">
        <v>9.7000000000000003E-2</v>
      </c>
      <c r="F79" s="10">
        <v>0.09</v>
      </c>
      <c r="G79" s="10">
        <v>0.27700000000000002</v>
      </c>
      <c r="H79" s="2">
        <v>262</v>
      </c>
      <c r="I79" s="55" t="str">
        <f t="shared" si="2"/>
        <v>Q3</v>
      </c>
      <c r="M79" s="2">
        <v>120</v>
      </c>
    </row>
    <row r="80" spans="1:13" x14ac:dyDescent="0.25">
      <c r="A80" s="2">
        <v>73</v>
      </c>
      <c r="B80" s="2" t="s">
        <v>73</v>
      </c>
      <c r="C80" s="2" t="s">
        <v>202</v>
      </c>
      <c r="D80" s="2">
        <v>107</v>
      </c>
      <c r="E80" s="10">
        <v>0.31900000000000001</v>
      </c>
      <c r="F80" s="10">
        <v>1.0999999999999999E-2</v>
      </c>
      <c r="G80" s="10">
        <v>0.42599999999999999</v>
      </c>
      <c r="H80" s="2">
        <v>290</v>
      </c>
      <c r="I80" s="55" t="str">
        <f t="shared" si="2"/>
        <v>Q3</v>
      </c>
      <c r="M80" s="2">
        <v>106</v>
      </c>
    </row>
    <row r="81" spans="1:13" x14ac:dyDescent="0.25">
      <c r="A81" s="2">
        <v>33</v>
      </c>
      <c r="B81" s="2" t="s">
        <v>13</v>
      </c>
      <c r="C81" s="2" t="s">
        <v>251</v>
      </c>
      <c r="D81" s="2">
        <v>103</v>
      </c>
      <c r="E81" s="10">
        <v>0.14899999999999999</v>
      </c>
      <c r="F81" s="10">
        <v>4.2999999999999997E-2</v>
      </c>
      <c r="G81" s="10">
        <v>0.38400000000000001</v>
      </c>
      <c r="H81" s="2">
        <v>264</v>
      </c>
      <c r="I81" s="55" t="str">
        <f t="shared" si="2"/>
        <v>Q3</v>
      </c>
      <c r="M81" s="2">
        <v>108</v>
      </c>
    </row>
    <row r="82" spans="1:13" x14ac:dyDescent="0.25">
      <c r="A82" s="2">
        <v>118</v>
      </c>
      <c r="B82" s="2" t="s">
        <v>38</v>
      </c>
      <c r="C82" s="2" t="s">
        <v>270</v>
      </c>
      <c r="D82" s="2">
        <v>102</v>
      </c>
      <c r="E82" s="10">
        <v>0.23799999999999999</v>
      </c>
      <c r="F82" s="10">
        <v>0.122</v>
      </c>
      <c r="G82" s="10">
        <v>0.752</v>
      </c>
      <c r="H82" s="2">
        <v>315</v>
      </c>
      <c r="I82" s="55" t="str">
        <f t="shared" si="2"/>
        <v>Q3</v>
      </c>
      <c r="M82" s="2">
        <v>124</v>
      </c>
    </row>
    <row r="83" spans="1:13" x14ac:dyDescent="0.25">
      <c r="A83" s="2">
        <v>121</v>
      </c>
      <c r="B83" s="2" t="s">
        <v>39</v>
      </c>
      <c r="C83" s="2" t="s">
        <v>252</v>
      </c>
      <c r="D83" s="2">
        <v>101</v>
      </c>
      <c r="E83" s="10">
        <v>0.42599999999999999</v>
      </c>
      <c r="F83" s="10">
        <v>7.1999999999999995E-2</v>
      </c>
      <c r="G83" s="10">
        <v>0.753</v>
      </c>
      <c r="H83" s="2">
        <v>327</v>
      </c>
      <c r="I83" s="55" t="str">
        <f t="shared" si="2"/>
        <v>Q4</v>
      </c>
      <c r="M83" s="2">
        <v>85</v>
      </c>
    </row>
    <row r="84" spans="1:13" x14ac:dyDescent="0.25">
      <c r="A84" s="2">
        <v>36</v>
      </c>
      <c r="B84" s="2" t="s">
        <v>41</v>
      </c>
      <c r="C84" s="2" t="s">
        <v>199</v>
      </c>
      <c r="D84" s="2">
        <v>101</v>
      </c>
      <c r="E84" s="10">
        <v>0.26300000000000001</v>
      </c>
      <c r="F84" s="10">
        <v>8.5000000000000006E-2</v>
      </c>
      <c r="G84" s="10">
        <v>0.58499999999999996</v>
      </c>
      <c r="H84" s="2">
        <v>295</v>
      </c>
      <c r="I84" s="55" t="str">
        <f t="shared" si="2"/>
        <v>Q3</v>
      </c>
      <c r="M84" s="2">
        <v>103</v>
      </c>
    </row>
    <row r="85" spans="1:13" x14ac:dyDescent="0.25">
      <c r="A85" s="2">
        <v>36</v>
      </c>
      <c r="B85" s="2" t="s">
        <v>41</v>
      </c>
      <c r="C85" s="2" t="s">
        <v>200</v>
      </c>
      <c r="D85" s="2">
        <v>101</v>
      </c>
      <c r="E85" s="10">
        <v>0.26300000000000001</v>
      </c>
      <c r="F85" s="10">
        <v>8.5000000000000006E-2</v>
      </c>
      <c r="G85" s="10">
        <v>0.58499999999999996</v>
      </c>
      <c r="H85" s="2">
        <v>295</v>
      </c>
      <c r="I85" s="55" t="str">
        <f t="shared" si="2"/>
        <v>Q3</v>
      </c>
      <c r="M85" s="2">
        <v>117</v>
      </c>
    </row>
    <row r="86" spans="1:13" x14ac:dyDescent="0.25">
      <c r="A86" s="2">
        <v>129</v>
      </c>
      <c r="B86" s="2" t="s">
        <v>57</v>
      </c>
      <c r="C86" s="2" t="s">
        <v>277</v>
      </c>
      <c r="D86" s="2">
        <v>100</v>
      </c>
      <c r="E86" s="10">
        <v>0.21299999999999999</v>
      </c>
      <c r="F86" s="10">
        <v>0.20699999999999999</v>
      </c>
      <c r="G86" s="10">
        <v>0.91500000000000004</v>
      </c>
      <c r="H86" s="2">
        <v>333</v>
      </c>
      <c r="I86" s="55" t="str">
        <f t="shared" si="2"/>
        <v>Q4</v>
      </c>
      <c r="M86" s="2">
        <v>158</v>
      </c>
    </row>
    <row r="87" spans="1:13" x14ac:dyDescent="0.25">
      <c r="A87" s="2">
        <v>129</v>
      </c>
      <c r="B87" s="2" t="s">
        <v>57</v>
      </c>
      <c r="C87" s="2" t="s">
        <v>278</v>
      </c>
      <c r="D87" s="2">
        <v>100</v>
      </c>
      <c r="E87" s="10">
        <v>0.21299999999999999</v>
      </c>
      <c r="F87" s="10">
        <v>0.20699999999999999</v>
      </c>
      <c r="G87" s="10">
        <v>0.91500000000000004</v>
      </c>
      <c r="H87" s="2">
        <v>333</v>
      </c>
      <c r="I87" s="55" t="str">
        <f t="shared" si="2"/>
        <v>Q4</v>
      </c>
      <c r="M87" s="2">
        <v>91</v>
      </c>
    </row>
    <row r="88" spans="1:13" x14ac:dyDescent="0.25">
      <c r="A88" s="2">
        <v>129</v>
      </c>
      <c r="B88" s="2" t="s">
        <v>57</v>
      </c>
      <c r="C88" s="2" t="s">
        <v>279</v>
      </c>
      <c r="D88" s="2">
        <v>100</v>
      </c>
      <c r="E88" s="10">
        <v>0.21299999999999999</v>
      </c>
      <c r="F88" s="10">
        <v>0.20699999999999999</v>
      </c>
      <c r="G88" s="10">
        <v>0.91500000000000004</v>
      </c>
      <c r="H88" s="2">
        <v>333</v>
      </c>
      <c r="I88" s="55" t="str">
        <f t="shared" si="2"/>
        <v>Q4</v>
      </c>
      <c r="M88" s="2">
        <v>62</v>
      </c>
    </row>
    <row r="89" spans="1:13" x14ac:dyDescent="0.25">
      <c r="A89" s="2">
        <v>135</v>
      </c>
      <c r="B89" s="2" t="s">
        <v>104</v>
      </c>
      <c r="C89" s="2" t="s">
        <v>198</v>
      </c>
      <c r="D89" s="2">
        <v>97</v>
      </c>
      <c r="E89" s="10">
        <v>0.23799999999999999</v>
      </c>
      <c r="F89" s="10">
        <v>0.126</v>
      </c>
      <c r="G89" s="10">
        <v>0.75</v>
      </c>
      <c r="H89" s="2">
        <v>306</v>
      </c>
      <c r="I89" s="55" t="str">
        <f t="shared" si="2"/>
        <v>Q3</v>
      </c>
      <c r="M89" s="2">
        <v>165</v>
      </c>
    </row>
    <row r="90" spans="1:13" x14ac:dyDescent="0.25">
      <c r="A90" s="2">
        <v>17</v>
      </c>
      <c r="B90" s="2" t="s">
        <v>93</v>
      </c>
      <c r="C90" s="2" t="s">
        <v>253</v>
      </c>
      <c r="D90" s="2">
        <v>97</v>
      </c>
      <c r="E90" s="10">
        <v>0.182</v>
      </c>
      <c r="F90" s="10">
        <v>3.5000000000000003E-2</v>
      </c>
      <c r="G90" s="10">
        <v>0.312</v>
      </c>
      <c r="H90" s="2">
        <v>247</v>
      </c>
      <c r="I90" s="55" t="str">
        <f t="shared" si="2"/>
        <v>Q3</v>
      </c>
      <c r="M90" s="2">
        <v>71</v>
      </c>
    </row>
    <row r="91" spans="1:13" x14ac:dyDescent="0.25">
      <c r="A91" s="2">
        <v>107</v>
      </c>
      <c r="B91" s="2" t="s">
        <v>55</v>
      </c>
      <c r="C91" s="2" t="s">
        <v>244</v>
      </c>
      <c r="D91" s="2">
        <v>94</v>
      </c>
      <c r="E91" s="10">
        <v>0.186</v>
      </c>
      <c r="F91" s="10">
        <v>6.5000000000000002E-2</v>
      </c>
      <c r="G91" s="10">
        <v>0.432</v>
      </c>
      <c r="H91" s="2">
        <v>257</v>
      </c>
      <c r="I91" s="55" t="str">
        <f t="shared" si="2"/>
        <v>Q3</v>
      </c>
      <c r="M91" s="2">
        <v>45</v>
      </c>
    </row>
    <row r="92" spans="1:13" x14ac:dyDescent="0.25">
      <c r="A92" s="2">
        <v>107</v>
      </c>
      <c r="B92" s="2" t="s">
        <v>55</v>
      </c>
      <c r="C92" s="2" t="s">
        <v>245</v>
      </c>
      <c r="D92" s="2">
        <v>94</v>
      </c>
      <c r="E92" s="10">
        <v>0.186</v>
      </c>
      <c r="F92" s="10">
        <v>6.5000000000000002E-2</v>
      </c>
      <c r="G92" s="10">
        <v>0.432</v>
      </c>
      <c r="H92" s="2">
        <v>257</v>
      </c>
      <c r="I92" s="55" t="str">
        <f t="shared" si="2"/>
        <v>Q3</v>
      </c>
      <c r="M92" s="2">
        <v>38</v>
      </c>
    </row>
    <row r="93" spans="1:13" x14ac:dyDescent="0.25">
      <c r="A93" s="2">
        <v>107</v>
      </c>
      <c r="B93" s="2" t="s">
        <v>55</v>
      </c>
      <c r="C93" s="2" t="s">
        <v>246</v>
      </c>
      <c r="D93" s="2">
        <v>94</v>
      </c>
      <c r="E93" s="10">
        <v>0.186</v>
      </c>
      <c r="F93" s="10">
        <v>6.5000000000000002E-2</v>
      </c>
      <c r="G93" s="10">
        <v>0.432</v>
      </c>
      <c r="H93" s="2">
        <v>257</v>
      </c>
      <c r="I93" s="55" t="str">
        <f t="shared" si="2"/>
        <v>Q3</v>
      </c>
    </row>
    <row r="94" spans="1:13" x14ac:dyDescent="0.25">
      <c r="A94" s="2">
        <v>107</v>
      </c>
      <c r="B94" s="2" t="s">
        <v>55</v>
      </c>
      <c r="C94" s="2" t="s">
        <v>247</v>
      </c>
      <c r="D94" s="2">
        <v>94</v>
      </c>
      <c r="E94" s="10">
        <v>0.186</v>
      </c>
      <c r="F94" s="10">
        <v>6.5000000000000002E-2</v>
      </c>
      <c r="G94" s="10">
        <v>0.432</v>
      </c>
      <c r="H94" s="2">
        <v>257</v>
      </c>
      <c r="I94" s="55" t="str">
        <f t="shared" si="2"/>
        <v>Q3</v>
      </c>
    </row>
    <row r="95" spans="1:13" x14ac:dyDescent="0.25">
      <c r="A95" s="2">
        <v>116</v>
      </c>
      <c r="B95" s="2" t="s">
        <v>42</v>
      </c>
      <c r="C95" s="2" t="s">
        <v>306</v>
      </c>
      <c r="D95" s="2">
        <v>93</v>
      </c>
      <c r="E95" s="10">
        <v>0.21</v>
      </c>
      <c r="F95" s="10">
        <v>0.19</v>
      </c>
      <c r="G95" s="10">
        <v>0.91</v>
      </c>
      <c r="H95" s="2">
        <v>318</v>
      </c>
      <c r="I95" s="55" t="str">
        <f t="shared" si="2"/>
        <v>Q4</v>
      </c>
    </row>
    <row r="96" spans="1:13" x14ac:dyDescent="0.25">
      <c r="A96" s="2">
        <v>119</v>
      </c>
      <c r="B96" s="2" t="s">
        <v>70</v>
      </c>
      <c r="C96" s="2" t="s">
        <v>271</v>
      </c>
      <c r="D96" s="2">
        <v>86</v>
      </c>
      <c r="E96" s="10">
        <v>0.192</v>
      </c>
      <c r="F96" s="10">
        <v>0.123</v>
      </c>
      <c r="G96" s="10">
        <v>0.55500000000000005</v>
      </c>
      <c r="H96" s="2">
        <v>259</v>
      </c>
      <c r="I96" s="55" t="str">
        <f t="shared" si="2"/>
        <v>Q3</v>
      </c>
    </row>
    <row r="97" spans="1:9" x14ac:dyDescent="0.25">
      <c r="A97" s="2">
        <v>119</v>
      </c>
      <c r="B97" s="2" t="s">
        <v>70</v>
      </c>
      <c r="C97" s="2" t="s">
        <v>272</v>
      </c>
      <c r="D97" s="2">
        <v>86</v>
      </c>
      <c r="E97" s="10">
        <v>0.192</v>
      </c>
      <c r="F97" s="10">
        <v>0.123</v>
      </c>
      <c r="G97" s="10">
        <v>0.55500000000000005</v>
      </c>
      <c r="H97" s="2">
        <v>259</v>
      </c>
      <c r="I97" s="55" t="str">
        <f t="shared" si="2"/>
        <v>Q3</v>
      </c>
    </row>
    <row r="98" spans="1:9" x14ac:dyDescent="0.25">
      <c r="A98" s="2">
        <v>119</v>
      </c>
      <c r="B98" s="2" t="s">
        <v>70</v>
      </c>
      <c r="C98" s="2" t="s">
        <v>273</v>
      </c>
      <c r="D98" s="2">
        <v>86</v>
      </c>
      <c r="E98" s="10">
        <v>0.192</v>
      </c>
      <c r="F98" s="10">
        <v>0.123</v>
      </c>
      <c r="G98" s="10">
        <v>0.55500000000000005</v>
      </c>
      <c r="H98" s="2">
        <v>259</v>
      </c>
      <c r="I98" s="55" t="str">
        <f t="shared" si="2"/>
        <v>Q3</v>
      </c>
    </row>
    <row r="99" spans="1:9" x14ac:dyDescent="0.25">
      <c r="A99" s="2">
        <v>16</v>
      </c>
      <c r="B99" s="2" t="s">
        <v>79</v>
      </c>
      <c r="C99" s="2" t="s">
        <v>282</v>
      </c>
      <c r="D99" s="2">
        <v>84</v>
      </c>
      <c r="E99" s="10">
        <v>0.11600000000000001</v>
      </c>
      <c r="F99" s="10">
        <v>4.2999999999999997E-2</v>
      </c>
      <c r="G99" s="10">
        <v>0.185</v>
      </c>
      <c r="H99" s="2">
        <v>202</v>
      </c>
      <c r="I99" s="55" t="str">
        <f t="shared" si="2"/>
        <v>Q2</v>
      </c>
    </row>
    <row r="100" spans="1:9" x14ac:dyDescent="0.25">
      <c r="A100" s="2">
        <v>16</v>
      </c>
      <c r="B100" s="2" t="s">
        <v>79</v>
      </c>
      <c r="C100" s="2" t="s">
        <v>283</v>
      </c>
      <c r="D100" s="2">
        <v>84</v>
      </c>
      <c r="E100" s="10">
        <v>0.11600000000000001</v>
      </c>
      <c r="F100" s="10">
        <v>4.2999999999999997E-2</v>
      </c>
      <c r="G100" s="10">
        <v>0.185</v>
      </c>
      <c r="H100" s="2">
        <v>202</v>
      </c>
      <c r="I100" s="55" t="str">
        <f t="shared" si="2"/>
        <v>Q2</v>
      </c>
    </row>
    <row r="101" spans="1:9" x14ac:dyDescent="0.25">
      <c r="A101" s="2">
        <v>20</v>
      </c>
      <c r="B101" s="2" t="s">
        <v>106</v>
      </c>
      <c r="C101" s="2" t="s">
        <v>263</v>
      </c>
      <c r="D101" s="2">
        <v>83</v>
      </c>
      <c r="E101" s="10">
        <v>8.2000000000000003E-2</v>
      </c>
      <c r="F101" s="10">
        <v>8.3000000000000004E-2</v>
      </c>
      <c r="G101" s="10">
        <v>0.20699999999999999</v>
      </c>
      <c r="H101" s="2">
        <v>203</v>
      </c>
      <c r="I101" s="55" t="str">
        <f t="shared" ref="I101:I132" si="3">IF(H101&gt;=$K$5,IF(H101&gt;$K$6,IF(H101&gt;$K$7,IF(H101&gt;$K$8,IF(H101&gt;$K$9,"Q5","Q4"),"Q3"),"Q2"),"Q1"),"NO")</f>
        <v>Q3</v>
      </c>
    </row>
    <row r="102" spans="1:9" x14ac:dyDescent="0.25">
      <c r="A102" s="2">
        <v>38</v>
      </c>
      <c r="B102" s="2" t="s">
        <v>31</v>
      </c>
      <c r="C102" s="2" t="s">
        <v>299</v>
      </c>
      <c r="D102" s="2">
        <v>80</v>
      </c>
      <c r="E102" s="10">
        <v>0.17599999999999999</v>
      </c>
      <c r="F102" s="10">
        <v>0.04</v>
      </c>
      <c r="G102" s="10">
        <v>0.43099999999999999</v>
      </c>
      <c r="H102" s="2">
        <v>226</v>
      </c>
      <c r="I102" s="55" t="str">
        <f t="shared" si="3"/>
        <v>Q3</v>
      </c>
    </row>
    <row r="103" spans="1:9" x14ac:dyDescent="0.25">
      <c r="A103" s="2">
        <v>94</v>
      </c>
      <c r="B103" s="2" t="s">
        <v>84</v>
      </c>
      <c r="C103" s="2" t="s">
        <v>236</v>
      </c>
      <c r="D103" s="2">
        <v>77</v>
      </c>
      <c r="E103" s="10">
        <v>0.16700000000000001</v>
      </c>
      <c r="F103" s="10">
        <v>5.1999999999999998E-2</v>
      </c>
      <c r="G103" s="10">
        <v>0.27400000000000002</v>
      </c>
      <c r="H103" s="2">
        <v>203</v>
      </c>
      <c r="I103" s="55" t="str">
        <f t="shared" si="3"/>
        <v>Q3</v>
      </c>
    </row>
    <row r="104" spans="1:9" x14ac:dyDescent="0.25">
      <c r="A104" s="2">
        <v>98</v>
      </c>
      <c r="B104" s="2" t="s">
        <v>26</v>
      </c>
      <c r="C104" s="2" t="s">
        <v>321</v>
      </c>
      <c r="D104" s="2">
        <v>76</v>
      </c>
      <c r="E104" s="10">
        <v>0.10199999999999999</v>
      </c>
      <c r="F104" s="10">
        <v>1.6E-2</v>
      </c>
      <c r="G104" s="10">
        <v>0.18099999999999999</v>
      </c>
      <c r="H104" s="2">
        <v>183</v>
      </c>
      <c r="I104" s="55" t="str">
        <f t="shared" si="3"/>
        <v>Q2</v>
      </c>
    </row>
    <row r="105" spans="1:9" x14ac:dyDescent="0.25">
      <c r="A105" s="2">
        <v>77</v>
      </c>
      <c r="B105" s="2" t="s">
        <v>23</v>
      </c>
      <c r="C105" s="2" t="s">
        <v>274</v>
      </c>
      <c r="D105" s="2">
        <v>74</v>
      </c>
      <c r="E105" s="10">
        <v>0.16500000000000001</v>
      </c>
      <c r="F105" s="10">
        <v>1.2E-2</v>
      </c>
      <c r="G105" s="10">
        <v>0.44</v>
      </c>
      <c r="H105" s="2">
        <v>210</v>
      </c>
      <c r="I105" s="55" t="str">
        <f t="shared" si="3"/>
        <v>Q3</v>
      </c>
    </row>
    <row r="106" spans="1:9" x14ac:dyDescent="0.25">
      <c r="A106" s="2">
        <v>77</v>
      </c>
      <c r="B106" s="2" t="s">
        <v>23</v>
      </c>
      <c r="C106" s="2" t="s">
        <v>275</v>
      </c>
      <c r="D106" s="2">
        <v>74</v>
      </c>
      <c r="E106" s="10">
        <v>0.16500000000000001</v>
      </c>
      <c r="F106" s="10">
        <v>1.2E-2</v>
      </c>
      <c r="G106" s="10">
        <v>0.44</v>
      </c>
      <c r="H106" s="2">
        <v>210</v>
      </c>
      <c r="I106" s="55" t="str">
        <f t="shared" si="3"/>
        <v>Q3</v>
      </c>
    </row>
    <row r="107" spans="1:9" x14ac:dyDescent="0.25">
      <c r="A107" s="2">
        <v>39</v>
      </c>
      <c r="B107" s="2" t="s">
        <v>61</v>
      </c>
      <c r="C107" s="2" t="s">
        <v>261</v>
      </c>
      <c r="D107" s="2">
        <v>73</v>
      </c>
      <c r="E107" s="10">
        <v>9.4E-2</v>
      </c>
      <c r="F107" s="10">
        <v>2.9000000000000001E-2</v>
      </c>
      <c r="G107" s="10">
        <v>0.21</v>
      </c>
      <c r="H107" s="2">
        <v>180</v>
      </c>
      <c r="I107" s="55" t="str">
        <f t="shared" si="3"/>
        <v>Q2</v>
      </c>
    </row>
    <row r="108" spans="1:9" x14ac:dyDescent="0.25">
      <c r="A108" s="2">
        <v>14</v>
      </c>
      <c r="B108" s="2" t="s">
        <v>67</v>
      </c>
      <c r="C108" s="2" t="s">
        <v>213</v>
      </c>
      <c r="D108" s="2">
        <v>73</v>
      </c>
      <c r="E108" s="10">
        <v>0.158</v>
      </c>
      <c r="F108" s="10">
        <v>4.8000000000000001E-2</v>
      </c>
      <c r="G108" s="10">
        <v>0.371</v>
      </c>
      <c r="H108" s="2">
        <v>203</v>
      </c>
      <c r="I108" s="55" t="str">
        <f t="shared" si="3"/>
        <v>Q3</v>
      </c>
    </row>
    <row r="109" spans="1:9" x14ac:dyDescent="0.25">
      <c r="A109" s="2">
        <v>14</v>
      </c>
      <c r="B109" s="2" t="s">
        <v>67</v>
      </c>
      <c r="C109" s="2" t="s">
        <v>214</v>
      </c>
      <c r="D109" s="2">
        <v>73</v>
      </c>
      <c r="E109" s="10">
        <v>0.158</v>
      </c>
      <c r="F109" s="10">
        <v>4.8000000000000001E-2</v>
      </c>
      <c r="G109" s="10">
        <v>0.371</v>
      </c>
      <c r="H109" s="2">
        <v>203</v>
      </c>
      <c r="I109" s="55" t="str">
        <f t="shared" si="3"/>
        <v>Q3</v>
      </c>
    </row>
    <row r="110" spans="1:9" x14ac:dyDescent="0.25">
      <c r="A110" s="2">
        <v>14</v>
      </c>
      <c r="B110" s="2" t="s">
        <v>67</v>
      </c>
      <c r="C110" s="2" t="s">
        <v>215</v>
      </c>
      <c r="D110" s="2">
        <v>73</v>
      </c>
      <c r="E110" s="10">
        <v>0.158</v>
      </c>
      <c r="F110" s="10">
        <v>4.8000000000000001E-2</v>
      </c>
      <c r="G110" s="10">
        <v>0.371</v>
      </c>
      <c r="H110" s="2">
        <v>203</v>
      </c>
      <c r="I110" s="55" t="str">
        <f t="shared" si="3"/>
        <v>Q3</v>
      </c>
    </row>
    <row r="111" spans="1:9" x14ac:dyDescent="0.25">
      <c r="A111" s="2">
        <v>139</v>
      </c>
      <c r="B111" s="2" t="s">
        <v>65</v>
      </c>
      <c r="C111" s="2" t="s">
        <v>234</v>
      </c>
      <c r="D111" s="2">
        <v>72</v>
      </c>
      <c r="E111" s="10">
        <v>0.32400000000000001</v>
      </c>
      <c r="F111" s="10">
        <v>8.4000000000000005E-2</v>
      </c>
      <c r="G111" s="10">
        <v>0.73399999999999999</v>
      </c>
      <c r="H111" s="2">
        <v>258</v>
      </c>
      <c r="I111" s="55" t="str">
        <f t="shared" si="3"/>
        <v>Q3</v>
      </c>
    </row>
    <row r="112" spans="1:9" x14ac:dyDescent="0.25">
      <c r="A112" s="2">
        <v>127</v>
      </c>
      <c r="B112" s="2" t="s">
        <v>30</v>
      </c>
      <c r="C112" s="2" t="s">
        <v>254</v>
      </c>
      <c r="D112" s="2">
        <v>70</v>
      </c>
      <c r="E112" s="10">
        <v>0.23400000000000001</v>
      </c>
      <c r="F112" s="10">
        <v>0.13200000000000001</v>
      </c>
      <c r="G112" s="10">
        <v>0.72399999999999998</v>
      </c>
      <c r="H112" s="2">
        <v>249</v>
      </c>
      <c r="I112" s="55" t="str">
        <f t="shared" si="3"/>
        <v>Q3</v>
      </c>
    </row>
    <row r="113" spans="1:9" x14ac:dyDescent="0.25">
      <c r="A113" s="2">
        <v>127</v>
      </c>
      <c r="B113" s="2" t="s">
        <v>30</v>
      </c>
      <c r="C113" s="2" t="s">
        <v>255</v>
      </c>
      <c r="D113" s="2">
        <v>70</v>
      </c>
      <c r="E113" s="10">
        <v>0.23400000000000001</v>
      </c>
      <c r="F113" s="10">
        <v>0.13200000000000001</v>
      </c>
      <c r="G113" s="10">
        <v>0.72399999999999998</v>
      </c>
      <c r="H113" s="2">
        <v>249</v>
      </c>
      <c r="I113" s="55" t="str">
        <f t="shared" si="3"/>
        <v>Q3</v>
      </c>
    </row>
    <row r="114" spans="1:9" x14ac:dyDescent="0.25">
      <c r="A114" s="2">
        <v>126</v>
      </c>
      <c r="B114" s="2" t="s">
        <v>51</v>
      </c>
      <c r="C114" s="2" t="s">
        <v>227</v>
      </c>
      <c r="D114" s="2">
        <v>68</v>
      </c>
      <c r="E114" s="10">
        <v>0.223</v>
      </c>
      <c r="F114" s="10">
        <v>0.11700000000000001</v>
      </c>
      <c r="G114" s="10">
        <v>0.77700000000000002</v>
      </c>
      <c r="H114" s="2">
        <v>248</v>
      </c>
      <c r="I114" s="55" t="str">
        <f t="shared" si="3"/>
        <v>Q3</v>
      </c>
    </row>
    <row r="115" spans="1:9" x14ac:dyDescent="0.25">
      <c r="A115" s="2">
        <v>133</v>
      </c>
      <c r="B115" s="2" t="s">
        <v>35</v>
      </c>
      <c r="C115" s="2" t="s">
        <v>280</v>
      </c>
      <c r="D115" s="2">
        <v>67</v>
      </c>
      <c r="E115" s="10">
        <v>6.2E-2</v>
      </c>
      <c r="F115" s="10">
        <v>0.111</v>
      </c>
      <c r="G115" s="10">
        <v>0.436</v>
      </c>
      <c r="H115" s="2">
        <v>196</v>
      </c>
      <c r="I115" s="55" t="str">
        <f t="shared" si="3"/>
        <v>Q2</v>
      </c>
    </row>
    <row r="116" spans="1:9" x14ac:dyDescent="0.25">
      <c r="A116" s="2">
        <v>122</v>
      </c>
      <c r="B116" s="2" t="s">
        <v>47</v>
      </c>
      <c r="C116" s="2" t="s">
        <v>209</v>
      </c>
      <c r="D116" s="2">
        <v>67</v>
      </c>
      <c r="E116" s="10">
        <v>0.14499999999999999</v>
      </c>
      <c r="F116" s="10">
        <v>6.8000000000000005E-2</v>
      </c>
      <c r="G116" s="10">
        <v>0.26500000000000001</v>
      </c>
      <c r="H116" s="2">
        <v>182</v>
      </c>
      <c r="I116" s="55" t="str">
        <f t="shared" si="3"/>
        <v>Q2</v>
      </c>
    </row>
    <row r="117" spans="1:9" x14ac:dyDescent="0.25">
      <c r="A117" s="2">
        <v>93</v>
      </c>
      <c r="B117" s="2" t="s">
        <v>87</v>
      </c>
      <c r="C117" s="2" t="s">
        <v>290</v>
      </c>
      <c r="D117" s="2">
        <v>63</v>
      </c>
      <c r="E117" s="10">
        <v>0.17100000000000001</v>
      </c>
      <c r="F117" s="10">
        <v>8.4000000000000005E-2</v>
      </c>
      <c r="G117" s="10">
        <v>0.33900000000000002</v>
      </c>
      <c r="H117" s="2">
        <v>185</v>
      </c>
      <c r="I117" s="55" t="str">
        <f t="shared" si="3"/>
        <v>Q2</v>
      </c>
    </row>
    <row r="118" spans="1:9" x14ac:dyDescent="0.25">
      <c r="A118" s="2">
        <v>93</v>
      </c>
      <c r="B118" s="2" t="s">
        <v>87</v>
      </c>
      <c r="C118" s="2" t="s">
        <v>291</v>
      </c>
      <c r="D118" s="2">
        <v>63</v>
      </c>
      <c r="E118" s="10">
        <v>0.17100000000000001</v>
      </c>
      <c r="F118" s="10">
        <v>8.4000000000000005E-2</v>
      </c>
      <c r="G118" s="10">
        <v>0.33900000000000002</v>
      </c>
      <c r="H118" s="2">
        <v>185</v>
      </c>
      <c r="I118" s="55" t="str">
        <f t="shared" si="3"/>
        <v>Q2</v>
      </c>
    </row>
    <row r="119" spans="1:9" x14ac:dyDescent="0.25">
      <c r="A119" s="2">
        <v>93</v>
      </c>
      <c r="B119" s="2" t="s">
        <v>87</v>
      </c>
      <c r="C119" s="2" t="s">
        <v>292</v>
      </c>
      <c r="D119" s="2">
        <v>63</v>
      </c>
      <c r="E119" s="10">
        <v>0.17100000000000001</v>
      </c>
      <c r="F119" s="10">
        <v>8.4000000000000005E-2</v>
      </c>
      <c r="G119" s="10">
        <v>0.33900000000000002</v>
      </c>
      <c r="H119" s="2">
        <v>185</v>
      </c>
      <c r="I119" s="55" t="str">
        <f t="shared" si="3"/>
        <v>Q2</v>
      </c>
    </row>
    <row r="120" spans="1:9" x14ac:dyDescent="0.25">
      <c r="A120" s="2">
        <v>93</v>
      </c>
      <c r="B120" s="2" t="s">
        <v>87</v>
      </c>
      <c r="C120" s="2" t="s">
        <v>293</v>
      </c>
      <c r="D120" s="2">
        <v>63</v>
      </c>
      <c r="E120" s="10">
        <v>0.17100000000000001</v>
      </c>
      <c r="F120" s="10">
        <v>8.4000000000000005E-2</v>
      </c>
      <c r="G120" s="10">
        <v>0.33900000000000002</v>
      </c>
      <c r="H120" s="2">
        <v>185</v>
      </c>
      <c r="I120" s="55" t="str">
        <f t="shared" si="3"/>
        <v>Q2</v>
      </c>
    </row>
    <row r="121" spans="1:9" x14ac:dyDescent="0.25">
      <c r="A121" s="2">
        <v>93</v>
      </c>
      <c r="B121" s="2" t="s">
        <v>87</v>
      </c>
      <c r="C121" s="2" t="s">
        <v>294</v>
      </c>
      <c r="D121" s="2">
        <v>63</v>
      </c>
      <c r="E121" s="10">
        <v>0.17100000000000001</v>
      </c>
      <c r="F121" s="10">
        <v>8.4000000000000005E-2</v>
      </c>
      <c r="G121" s="10">
        <v>0.33900000000000002</v>
      </c>
      <c r="H121" s="2">
        <v>185</v>
      </c>
      <c r="I121" s="55" t="str">
        <f t="shared" si="3"/>
        <v>Q2</v>
      </c>
    </row>
    <row r="122" spans="1:9" x14ac:dyDescent="0.25">
      <c r="A122" s="2">
        <v>82</v>
      </c>
      <c r="B122" s="2" t="s">
        <v>36</v>
      </c>
      <c r="C122" s="2" t="s">
        <v>300</v>
      </c>
      <c r="D122" s="2">
        <v>61</v>
      </c>
      <c r="E122" s="10">
        <v>0.13700000000000001</v>
      </c>
      <c r="F122" s="10">
        <v>1.7999999999999999E-2</v>
      </c>
      <c r="G122" s="10">
        <v>0.35</v>
      </c>
      <c r="H122" s="2">
        <v>172</v>
      </c>
      <c r="I122" s="55" t="str">
        <f t="shared" si="3"/>
        <v>Q2</v>
      </c>
    </row>
    <row r="123" spans="1:9" x14ac:dyDescent="0.25">
      <c r="A123" s="2">
        <v>140</v>
      </c>
      <c r="B123" s="2" t="s">
        <v>72</v>
      </c>
      <c r="C123" s="2" t="s">
        <v>184</v>
      </c>
      <c r="D123" s="2">
        <v>61</v>
      </c>
      <c r="E123" s="10">
        <v>7.6999999999999999E-2</v>
      </c>
      <c r="F123" s="10">
        <v>7.8E-2</v>
      </c>
      <c r="G123" s="10">
        <v>0.29699999999999999</v>
      </c>
      <c r="H123" s="2">
        <v>166</v>
      </c>
      <c r="I123" s="55" t="str">
        <f t="shared" si="3"/>
        <v>Q2</v>
      </c>
    </row>
    <row r="124" spans="1:9" x14ac:dyDescent="0.25">
      <c r="A124" s="2">
        <v>109</v>
      </c>
      <c r="B124" s="2" t="s">
        <v>43</v>
      </c>
      <c r="C124" s="2" t="s">
        <v>264</v>
      </c>
      <c r="D124" s="2">
        <v>60</v>
      </c>
      <c r="E124" s="10">
        <v>0.14199999999999999</v>
      </c>
      <c r="F124" s="10">
        <v>0.104</v>
      </c>
      <c r="G124" s="10">
        <v>0.36199999999999999</v>
      </c>
      <c r="H124" s="2">
        <v>181</v>
      </c>
      <c r="I124" s="55" t="str">
        <f t="shared" si="3"/>
        <v>Q2</v>
      </c>
    </row>
    <row r="125" spans="1:9" x14ac:dyDescent="0.25">
      <c r="A125" s="2">
        <v>109</v>
      </c>
      <c r="B125" s="2" t="s">
        <v>43</v>
      </c>
      <c r="C125" s="2" t="s">
        <v>265</v>
      </c>
      <c r="D125" s="2">
        <v>60</v>
      </c>
      <c r="E125" s="10">
        <v>0.14199999999999999</v>
      </c>
      <c r="F125" s="10">
        <v>0.104</v>
      </c>
      <c r="G125" s="10">
        <v>0.36199999999999999</v>
      </c>
      <c r="H125" s="2">
        <v>181</v>
      </c>
      <c r="I125" s="55" t="str">
        <f t="shared" si="3"/>
        <v>Q2</v>
      </c>
    </row>
    <row r="126" spans="1:9" x14ac:dyDescent="0.25">
      <c r="A126" s="2">
        <v>85</v>
      </c>
      <c r="B126" s="2" t="s">
        <v>90</v>
      </c>
      <c r="C126" s="2" t="s">
        <v>204</v>
      </c>
      <c r="D126" s="2">
        <v>59</v>
      </c>
      <c r="E126" s="10">
        <v>0.30499999999999999</v>
      </c>
      <c r="F126" s="10">
        <v>3.3000000000000002E-2</v>
      </c>
      <c r="G126" s="10">
        <v>0.48</v>
      </c>
      <c r="H126" s="2">
        <v>201</v>
      </c>
      <c r="I126" s="55" t="str">
        <f t="shared" si="3"/>
        <v>Q2</v>
      </c>
    </row>
    <row r="127" spans="1:9" x14ac:dyDescent="0.25">
      <c r="A127" s="2">
        <v>47</v>
      </c>
      <c r="B127" s="2" t="s">
        <v>91</v>
      </c>
      <c r="C127" s="2" t="s">
        <v>285</v>
      </c>
      <c r="D127" s="2">
        <v>59</v>
      </c>
      <c r="E127" s="10">
        <v>0.23499999999999999</v>
      </c>
      <c r="F127" s="10">
        <v>7.6999999999999999E-2</v>
      </c>
      <c r="G127" s="10">
        <v>0.70899999999999996</v>
      </c>
      <c r="H127" s="2">
        <v>220</v>
      </c>
      <c r="I127" s="55" t="str">
        <f t="shared" si="3"/>
        <v>Q3</v>
      </c>
    </row>
    <row r="128" spans="1:9" x14ac:dyDescent="0.25">
      <c r="A128" s="2">
        <v>47</v>
      </c>
      <c r="B128" s="2" t="s">
        <v>91</v>
      </c>
      <c r="C128" s="2" t="s">
        <v>286</v>
      </c>
      <c r="D128" s="2">
        <v>59</v>
      </c>
      <c r="E128" s="10">
        <v>0.23499999999999999</v>
      </c>
      <c r="F128" s="10">
        <v>7.6999999999999999E-2</v>
      </c>
      <c r="G128" s="10">
        <v>0.70899999999999996</v>
      </c>
      <c r="H128" s="2">
        <v>220</v>
      </c>
      <c r="I128" s="55" t="str">
        <f t="shared" si="3"/>
        <v>Q3</v>
      </c>
    </row>
    <row r="129" spans="1:9" x14ac:dyDescent="0.25">
      <c r="A129" s="2">
        <v>47</v>
      </c>
      <c r="B129" s="2" t="s">
        <v>91</v>
      </c>
      <c r="C129" s="2" t="s">
        <v>287</v>
      </c>
      <c r="D129" s="2">
        <v>59</v>
      </c>
      <c r="E129" s="10">
        <v>0.23499999999999999</v>
      </c>
      <c r="F129" s="10">
        <v>7.6999999999999999E-2</v>
      </c>
      <c r="G129" s="10">
        <v>0.70899999999999996</v>
      </c>
      <c r="H129" s="2">
        <v>220</v>
      </c>
      <c r="I129" s="55" t="str">
        <f t="shared" si="3"/>
        <v>Q3</v>
      </c>
    </row>
    <row r="130" spans="1:9" x14ac:dyDescent="0.25">
      <c r="A130" s="2">
        <v>37</v>
      </c>
      <c r="B130" s="2" t="s">
        <v>17</v>
      </c>
      <c r="C130" s="2" t="s">
        <v>276</v>
      </c>
      <c r="D130" s="2">
        <v>59</v>
      </c>
      <c r="E130" s="10">
        <v>0.27100000000000002</v>
      </c>
      <c r="F130" s="10">
        <v>5.3999999999999999E-2</v>
      </c>
      <c r="G130" s="10">
        <v>0.57799999999999996</v>
      </c>
      <c r="H130" s="2">
        <v>208</v>
      </c>
      <c r="I130" s="55" t="str">
        <f t="shared" si="3"/>
        <v>Q3</v>
      </c>
    </row>
    <row r="131" spans="1:9" x14ac:dyDescent="0.25">
      <c r="A131" s="2">
        <v>80</v>
      </c>
      <c r="B131" s="2" t="s">
        <v>82</v>
      </c>
      <c r="C131" s="2" t="s">
        <v>298</v>
      </c>
      <c r="D131" s="2">
        <v>58</v>
      </c>
      <c r="E131" s="10">
        <v>0.13800000000000001</v>
      </c>
      <c r="F131" s="10">
        <v>5.8999999999999997E-2</v>
      </c>
      <c r="G131" s="10">
        <v>0.214</v>
      </c>
      <c r="H131" s="2">
        <v>157</v>
      </c>
      <c r="I131" s="55" t="str">
        <f t="shared" si="3"/>
        <v>Q2</v>
      </c>
    </row>
    <row r="132" spans="1:9" x14ac:dyDescent="0.25">
      <c r="A132" s="2">
        <v>123</v>
      </c>
      <c r="B132" s="2" t="s">
        <v>63</v>
      </c>
      <c r="C132" s="2" t="s">
        <v>259</v>
      </c>
      <c r="D132" s="2">
        <v>56</v>
      </c>
      <c r="E132" s="10">
        <v>0.17899999999999999</v>
      </c>
      <c r="F132" s="10">
        <v>8.7999999999999995E-2</v>
      </c>
      <c r="G132" s="10">
        <v>0.41599999999999998</v>
      </c>
      <c r="H132" s="2">
        <v>181</v>
      </c>
      <c r="I132" s="55" t="str">
        <f t="shared" si="3"/>
        <v>Q2</v>
      </c>
    </row>
    <row r="133" spans="1:9" x14ac:dyDescent="0.25">
      <c r="A133" s="2">
        <v>123</v>
      </c>
      <c r="B133" s="2" t="s">
        <v>63</v>
      </c>
      <c r="C133" s="2" t="s">
        <v>260</v>
      </c>
      <c r="D133" s="2">
        <v>56</v>
      </c>
      <c r="E133" s="10">
        <v>0.17899999999999999</v>
      </c>
      <c r="F133" s="10">
        <v>8.7999999999999995E-2</v>
      </c>
      <c r="G133" s="10">
        <v>0.41599999999999998</v>
      </c>
      <c r="H133" s="2">
        <v>181</v>
      </c>
      <c r="I133" s="55" t="str">
        <f t="shared" ref="I133:I164" si="4">IF(H133&gt;=$K$5,IF(H133&gt;$K$6,IF(H133&gt;$K$7,IF(H133&gt;$K$8,IF(H133&gt;$K$9,"Q5","Q4"),"Q3"),"Q2"),"Q1"),"NO")</f>
        <v>Q2</v>
      </c>
    </row>
    <row r="134" spans="1:9" x14ac:dyDescent="0.25">
      <c r="A134" s="2">
        <v>45</v>
      </c>
      <c r="B134" s="2" t="s">
        <v>54</v>
      </c>
      <c r="C134" s="2" t="s">
        <v>303</v>
      </c>
      <c r="D134" s="2">
        <v>55</v>
      </c>
      <c r="E134" s="10">
        <v>0.20599999999999999</v>
      </c>
      <c r="F134" s="10">
        <v>7.3999999999999996E-2</v>
      </c>
      <c r="G134" s="10">
        <v>0.54900000000000004</v>
      </c>
      <c r="H134" s="2">
        <v>192</v>
      </c>
      <c r="I134" s="55" t="str">
        <f t="shared" si="4"/>
        <v>Q2</v>
      </c>
    </row>
    <row r="135" spans="1:9" x14ac:dyDescent="0.25">
      <c r="A135" s="2">
        <v>45</v>
      </c>
      <c r="B135" s="2" t="s">
        <v>54</v>
      </c>
      <c r="C135" s="2" t="s">
        <v>304</v>
      </c>
      <c r="D135" s="2">
        <v>55</v>
      </c>
      <c r="E135" s="10">
        <v>0.20599999999999999</v>
      </c>
      <c r="F135" s="10">
        <v>7.3999999999999996E-2</v>
      </c>
      <c r="G135" s="10">
        <v>0.54900000000000004</v>
      </c>
      <c r="H135" s="2">
        <v>192</v>
      </c>
      <c r="I135" s="55" t="str">
        <f t="shared" si="4"/>
        <v>Q2</v>
      </c>
    </row>
    <row r="136" spans="1:9" x14ac:dyDescent="0.25">
      <c r="A136" s="2">
        <v>45</v>
      </c>
      <c r="B136" s="2" t="s">
        <v>54</v>
      </c>
      <c r="C136" s="2" t="s">
        <v>305</v>
      </c>
      <c r="D136" s="2">
        <v>55</v>
      </c>
      <c r="E136" s="10">
        <v>0.20599999999999999</v>
      </c>
      <c r="F136" s="10">
        <v>7.3999999999999996E-2</v>
      </c>
      <c r="G136" s="10">
        <v>0.54900000000000004</v>
      </c>
      <c r="H136" s="2">
        <v>192</v>
      </c>
      <c r="I136" s="55" t="str">
        <f t="shared" si="4"/>
        <v>Q2</v>
      </c>
    </row>
    <row r="137" spans="1:9" x14ac:dyDescent="0.25">
      <c r="A137" s="2">
        <v>104</v>
      </c>
      <c r="B137" s="2" t="s">
        <v>50</v>
      </c>
      <c r="C137" s="2" t="s">
        <v>235</v>
      </c>
      <c r="D137" s="2">
        <v>54</v>
      </c>
      <c r="E137" s="10">
        <v>0.20799999999999999</v>
      </c>
      <c r="F137" s="10">
        <v>8.0000000000000002E-3</v>
      </c>
      <c r="G137" s="10">
        <v>0.33600000000000002</v>
      </c>
      <c r="H137" s="2">
        <v>163</v>
      </c>
      <c r="I137" s="55" t="str">
        <f t="shared" si="4"/>
        <v>Q2</v>
      </c>
    </row>
    <row r="138" spans="1:9" x14ac:dyDescent="0.25">
      <c r="A138" s="2">
        <v>71</v>
      </c>
      <c r="B138" s="2" t="s">
        <v>49</v>
      </c>
      <c r="C138" s="2" t="s">
        <v>266</v>
      </c>
      <c r="D138" s="2">
        <v>51</v>
      </c>
      <c r="E138" s="10">
        <v>0.20799999999999999</v>
      </c>
      <c r="F138" s="10">
        <v>1.9E-2</v>
      </c>
      <c r="G138" s="10">
        <v>0.28799999999999998</v>
      </c>
      <c r="H138" s="2">
        <v>154</v>
      </c>
      <c r="I138" s="55" t="str">
        <f t="shared" si="4"/>
        <v>Q2</v>
      </c>
    </row>
    <row r="139" spans="1:9" x14ac:dyDescent="0.25">
      <c r="A139" s="2">
        <v>46</v>
      </c>
      <c r="B139" s="2" t="s">
        <v>111</v>
      </c>
      <c r="C139" s="2" t="s">
        <v>313</v>
      </c>
      <c r="D139" s="2">
        <v>51</v>
      </c>
      <c r="E139" s="10">
        <v>0.17499999999999999</v>
      </c>
      <c r="F139" s="10">
        <v>0.13200000000000001</v>
      </c>
      <c r="G139" s="10">
        <v>0.64300000000000002</v>
      </c>
      <c r="H139" s="2">
        <v>196</v>
      </c>
      <c r="I139" s="55" t="str">
        <f t="shared" si="4"/>
        <v>Q2</v>
      </c>
    </row>
    <row r="140" spans="1:9" x14ac:dyDescent="0.25">
      <c r="A140" s="2">
        <v>46</v>
      </c>
      <c r="B140" s="2" t="s">
        <v>111</v>
      </c>
      <c r="C140" s="2" t="s">
        <v>314</v>
      </c>
      <c r="D140" s="2">
        <v>51</v>
      </c>
      <c r="E140" s="10">
        <v>0.17499999999999999</v>
      </c>
      <c r="F140" s="10">
        <v>0.13200000000000001</v>
      </c>
      <c r="G140" s="10">
        <v>0.64300000000000002</v>
      </c>
      <c r="H140" s="2">
        <v>196</v>
      </c>
      <c r="I140" s="55" t="str">
        <f t="shared" si="4"/>
        <v>Q2</v>
      </c>
    </row>
    <row r="141" spans="1:9" x14ac:dyDescent="0.25">
      <c r="A141" s="2">
        <v>89</v>
      </c>
      <c r="B141" s="2" t="s">
        <v>110</v>
      </c>
      <c r="C141" s="2" t="s">
        <v>310</v>
      </c>
      <c r="D141" s="2">
        <v>50</v>
      </c>
      <c r="E141" s="10">
        <v>6.9000000000000006E-2</v>
      </c>
      <c r="F141" s="10">
        <v>4.2000000000000003E-2</v>
      </c>
      <c r="G141" s="10">
        <v>0.159</v>
      </c>
      <c r="H141" s="2">
        <v>126</v>
      </c>
      <c r="I141" s="55" t="str">
        <f t="shared" si="4"/>
        <v>Q1</v>
      </c>
    </row>
    <row r="142" spans="1:9" x14ac:dyDescent="0.25">
      <c r="A142" s="2">
        <v>89</v>
      </c>
      <c r="B142" s="2" t="s">
        <v>110</v>
      </c>
      <c r="C142" s="2" t="s">
        <v>311</v>
      </c>
      <c r="D142" s="2">
        <v>50</v>
      </c>
      <c r="E142" s="10">
        <v>6.9000000000000006E-2</v>
      </c>
      <c r="F142" s="10">
        <v>4.2000000000000003E-2</v>
      </c>
      <c r="G142" s="10">
        <v>0.159</v>
      </c>
      <c r="H142" s="2">
        <v>126</v>
      </c>
      <c r="I142" s="55" t="str">
        <f t="shared" si="4"/>
        <v>Q1</v>
      </c>
    </row>
    <row r="143" spans="1:9" x14ac:dyDescent="0.25">
      <c r="A143" s="2">
        <v>89</v>
      </c>
      <c r="B143" s="2" t="s">
        <v>110</v>
      </c>
      <c r="C143" s="2" t="s">
        <v>312</v>
      </c>
      <c r="D143" s="2">
        <v>50</v>
      </c>
      <c r="E143" s="10">
        <v>6.9000000000000006E-2</v>
      </c>
      <c r="F143" s="10">
        <v>4.2000000000000003E-2</v>
      </c>
      <c r="G143" s="10">
        <v>0.159</v>
      </c>
      <c r="H143" s="2">
        <v>126</v>
      </c>
      <c r="I143" s="55" t="str">
        <f t="shared" si="4"/>
        <v>Q1</v>
      </c>
    </row>
    <row r="144" spans="1:9" x14ac:dyDescent="0.25">
      <c r="A144" s="2">
        <v>88</v>
      </c>
      <c r="B144" s="2" t="s">
        <v>77</v>
      </c>
      <c r="C144" s="2" t="s">
        <v>289</v>
      </c>
      <c r="D144" s="2">
        <v>50</v>
      </c>
      <c r="E144" s="10">
        <v>0.16500000000000001</v>
      </c>
      <c r="F144" s="10">
        <v>1.7000000000000001E-2</v>
      </c>
      <c r="G144" s="10">
        <v>0.23799999999999999</v>
      </c>
      <c r="H144" s="2">
        <v>141</v>
      </c>
      <c r="I144" s="55" t="str">
        <f t="shared" si="4"/>
        <v>Q1</v>
      </c>
    </row>
    <row r="145" spans="1:9" x14ac:dyDescent="0.25">
      <c r="A145" s="2">
        <v>12</v>
      </c>
      <c r="B145" s="2" t="s">
        <v>75</v>
      </c>
      <c r="C145" s="2" t="s">
        <v>281</v>
      </c>
      <c r="D145" s="2">
        <v>47</v>
      </c>
      <c r="E145" s="10">
        <v>8.3000000000000004E-2</v>
      </c>
      <c r="F145" s="10">
        <v>6.5000000000000002E-2</v>
      </c>
      <c r="G145" s="10">
        <v>0.13300000000000001</v>
      </c>
      <c r="H145" s="2">
        <v>123</v>
      </c>
      <c r="I145" s="55" t="str">
        <f t="shared" si="4"/>
        <v>Q1</v>
      </c>
    </row>
    <row r="146" spans="1:9" x14ac:dyDescent="0.25">
      <c r="A146" s="2">
        <v>10</v>
      </c>
      <c r="B146" s="2" t="s">
        <v>46</v>
      </c>
      <c r="C146" s="2" t="s">
        <v>302</v>
      </c>
      <c r="D146" s="2">
        <v>45</v>
      </c>
      <c r="E146" s="10">
        <v>7.1999999999999995E-2</v>
      </c>
      <c r="F146" s="10">
        <v>6.0999999999999999E-2</v>
      </c>
      <c r="G146" s="10">
        <v>0.191</v>
      </c>
      <c r="H146" s="2">
        <v>123</v>
      </c>
      <c r="I146" s="55" t="str">
        <f t="shared" si="4"/>
        <v>Q1</v>
      </c>
    </row>
    <row r="147" spans="1:9" x14ac:dyDescent="0.25">
      <c r="A147" s="2">
        <v>50</v>
      </c>
      <c r="B147" s="2" t="s">
        <v>64</v>
      </c>
      <c r="C147" s="2" t="s">
        <v>320</v>
      </c>
      <c r="D147" s="2">
        <v>43</v>
      </c>
      <c r="E147" s="10">
        <v>0.27400000000000002</v>
      </c>
      <c r="F147" s="10">
        <v>8.8999999999999996E-2</v>
      </c>
      <c r="G147" s="10">
        <v>0.72199999999999998</v>
      </c>
      <c r="H147" s="2">
        <v>195</v>
      </c>
      <c r="I147" s="55" t="str">
        <f t="shared" si="4"/>
        <v>Q2</v>
      </c>
    </row>
    <row r="148" spans="1:9" x14ac:dyDescent="0.25">
      <c r="A148" s="2">
        <v>81</v>
      </c>
      <c r="B148" s="2" t="s">
        <v>32</v>
      </c>
      <c r="C148" s="2" t="s">
        <v>284</v>
      </c>
      <c r="D148" s="2">
        <v>42</v>
      </c>
      <c r="E148" s="10">
        <v>0.14699999999999999</v>
      </c>
      <c r="F148" s="10">
        <v>8.5999999999999993E-2</v>
      </c>
      <c r="G148" s="10">
        <v>0.29699999999999999</v>
      </c>
      <c r="H148" s="2">
        <v>138</v>
      </c>
      <c r="I148" s="55" t="str">
        <f t="shared" si="4"/>
        <v>Q1</v>
      </c>
    </row>
    <row r="149" spans="1:9" x14ac:dyDescent="0.25">
      <c r="A149" s="2">
        <v>49</v>
      </c>
      <c r="B149" s="2" t="s">
        <v>80</v>
      </c>
      <c r="C149" s="2" t="s">
        <v>206</v>
      </c>
      <c r="D149" s="2">
        <v>38</v>
      </c>
      <c r="E149" s="10">
        <v>0.184</v>
      </c>
      <c r="F149" s="10">
        <v>0.11600000000000001</v>
      </c>
      <c r="G149" s="10">
        <v>0.65200000000000002</v>
      </c>
      <c r="H149" s="2">
        <v>171</v>
      </c>
      <c r="I149" s="55" t="str">
        <f t="shared" si="4"/>
        <v>Q2</v>
      </c>
    </row>
    <row r="150" spans="1:9" x14ac:dyDescent="0.25">
      <c r="A150" s="2">
        <v>62</v>
      </c>
      <c r="B150" s="2" t="s">
        <v>56</v>
      </c>
      <c r="C150" s="2" t="s">
        <v>327</v>
      </c>
      <c r="D150" s="2">
        <v>37</v>
      </c>
      <c r="E150" s="10">
        <v>0.188</v>
      </c>
      <c r="F150" s="10">
        <v>4.2999999999999997E-2</v>
      </c>
      <c r="G150" s="10">
        <v>0.308</v>
      </c>
      <c r="H150" s="2">
        <v>129</v>
      </c>
      <c r="I150" s="55" t="str">
        <f t="shared" si="4"/>
        <v>Q1</v>
      </c>
    </row>
    <row r="151" spans="1:9" x14ac:dyDescent="0.25">
      <c r="A151" s="2">
        <v>59</v>
      </c>
      <c r="B151" s="2" t="s">
        <v>113</v>
      </c>
      <c r="C151" s="2" t="s">
        <v>319</v>
      </c>
      <c r="D151" s="2">
        <v>35</v>
      </c>
      <c r="E151" s="10">
        <v>0.13600000000000001</v>
      </c>
      <c r="F151" s="10">
        <v>7.0999999999999994E-2</v>
      </c>
      <c r="G151" s="10">
        <v>0.29799999999999999</v>
      </c>
      <c r="H151" s="2">
        <v>120</v>
      </c>
      <c r="I151" s="55" t="str">
        <f t="shared" si="4"/>
        <v>Q1</v>
      </c>
    </row>
    <row r="152" spans="1:9" x14ac:dyDescent="0.25">
      <c r="A152" s="2">
        <v>117</v>
      </c>
      <c r="B152" s="2" t="s">
        <v>68</v>
      </c>
      <c r="C152" s="2" t="s">
        <v>315</v>
      </c>
      <c r="D152" s="2">
        <v>34</v>
      </c>
      <c r="E152" s="10">
        <v>0.23499999999999999</v>
      </c>
      <c r="F152" s="10">
        <v>0.14299999999999999</v>
      </c>
      <c r="G152" s="10">
        <v>0.77100000000000002</v>
      </c>
      <c r="H152" s="2">
        <v>183</v>
      </c>
      <c r="I152" s="55" t="str">
        <f t="shared" si="4"/>
        <v>Q2</v>
      </c>
    </row>
    <row r="153" spans="1:9" x14ac:dyDescent="0.25">
      <c r="A153" s="2">
        <v>117</v>
      </c>
      <c r="B153" s="2" t="s">
        <v>68</v>
      </c>
      <c r="C153" s="2" t="s">
        <v>316</v>
      </c>
      <c r="D153" s="2">
        <v>34</v>
      </c>
      <c r="E153" s="10">
        <v>0.23499999999999999</v>
      </c>
      <c r="F153" s="10">
        <v>0.14299999999999999</v>
      </c>
      <c r="G153" s="10">
        <v>0.77100000000000002</v>
      </c>
      <c r="H153" s="2">
        <v>183</v>
      </c>
      <c r="I153" s="55" t="str">
        <f t="shared" si="4"/>
        <v>Q2</v>
      </c>
    </row>
    <row r="154" spans="1:9" x14ac:dyDescent="0.25">
      <c r="A154" s="2">
        <v>117</v>
      </c>
      <c r="B154" s="2" t="s">
        <v>68</v>
      </c>
      <c r="C154" s="2" t="s">
        <v>317</v>
      </c>
      <c r="D154" s="2">
        <v>34</v>
      </c>
      <c r="E154" s="10">
        <v>0.23499999999999999</v>
      </c>
      <c r="F154" s="10">
        <v>0.14299999999999999</v>
      </c>
      <c r="G154" s="10">
        <v>0.77100000000000002</v>
      </c>
      <c r="H154" s="2">
        <v>183</v>
      </c>
      <c r="I154" s="55" t="str">
        <f t="shared" si="4"/>
        <v>Q2</v>
      </c>
    </row>
    <row r="155" spans="1:9" x14ac:dyDescent="0.25">
      <c r="A155" s="2">
        <v>68</v>
      </c>
      <c r="B155" s="2" t="s">
        <v>112</v>
      </c>
      <c r="C155" s="2" t="s">
        <v>318</v>
      </c>
      <c r="D155" s="2">
        <v>34</v>
      </c>
      <c r="E155" s="10">
        <v>0.109</v>
      </c>
      <c r="F155" s="10">
        <v>0.04</v>
      </c>
      <c r="G155" s="10">
        <v>0.24099999999999999</v>
      </c>
      <c r="H155" s="2">
        <v>106</v>
      </c>
      <c r="I155" s="55" t="str">
        <f t="shared" si="4"/>
        <v>Q1</v>
      </c>
    </row>
    <row r="156" spans="1:9" x14ac:dyDescent="0.25">
      <c r="A156" s="2">
        <v>66</v>
      </c>
      <c r="B156" s="2" t="s">
        <v>71</v>
      </c>
      <c r="C156" s="2" t="s">
        <v>322</v>
      </c>
      <c r="D156" s="2">
        <v>31</v>
      </c>
      <c r="E156" s="10">
        <v>0.14199999999999999</v>
      </c>
      <c r="F156" s="10">
        <v>5.5E-2</v>
      </c>
      <c r="G156" s="10">
        <v>0.25800000000000001</v>
      </c>
      <c r="H156" s="2">
        <v>108</v>
      </c>
      <c r="I156" s="55" t="str">
        <f t="shared" si="4"/>
        <v>Q1</v>
      </c>
    </row>
    <row r="157" spans="1:9" x14ac:dyDescent="0.25">
      <c r="A157" s="2">
        <v>42</v>
      </c>
      <c r="B157" s="2" t="s">
        <v>83</v>
      </c>
      <c r="C157" s="2" t="s">
        <v>323</v>
      </c>
      <c r="D157" s="2">
        <v>29</v>
      </c>
      <c r="E157" s="10">
        <v>0.13700000000000001</v>
      </c>
      <c r="F157" s="10">
        <v>5.8000000000000003E-2</v>
      </c>
      <c r="G157" s="10">
        <v>0.47</v>
      </c>
      <c r="H157" s="2">
        <v>124</v>
      </c>
      <c r="I157" s="55" t="str">
        <f t="shared" si="4"/>
        <v>Q1</v>
      </c>
    </row>
    <row r="158" spans="1:9" x14ac:dyDescent="0.25">
      <c r="A158" s="2">
        <v>101</v>
      </c>
      <c r="B158" s="2" t="s">
        <v>108</v>
      </c>
      <c r="C158" s="2" t="s">
        <v>295</v>
      </c>
      <c r="D158" s="2">
        <v>28</v>
      </c>
      <c r="E158" s="10">
        <v>0.107</v>
      </c>
      <c r="F158" s="10">
        <v>1.2E-2</v>
      </c>
      <c r="G158" s="10">
        <v>0.16700000000000001</v>
      </c>
      <c r="H158" s="2">
        <v>85</v>
      </c>
      <c r="I158" s="55" t="str">
        <f t="shared" si="4"/>
        <v>Q1</v>
      </c>
    </row>
    <row r="159" spans="1:9" x14ac:dyDescent="0.25">
      <c r="A159" s="2">
        <v>86</v>
      </c>
      <c r="B159" s="2" t="s">
        <v>107</v>
      </c>
      <c r="C159" s="2" t="s">
        <v>288</v>
      </c>
      <c r="D159" s="2">
        <v>27</v>
      </c>
      <c r="E159" s="10">
        <v>0.19900000000000001</v>
      </c>
      <c r="F159" s="10">
        <v>3.6999999999999998E-2</v>
      </c>
      <c r="G159" s="10">
        <v>0.255</v>
      </c>
      <c r="H159" s="2">
        <v>103</v>
      </c>
      <c r="I159" s="55" t="str">
        <f t="shared" si="4"/>
        <v>Q1</v>
      </c>
    </row>
    <row r="160" spans="1:9" x14ac:dyDescent="0.25">
      <c r="A160" s="2">
        <v>70</v>
      </c>
      <c r="B160" s="2" t="s">
        <v>92</v>
      </c>
      <c r="C160" s="2" t="s">
        <v>328</v>
      </c>
      <c r="D160" s="2">
        <v>25</v>
      </c>
      <c r="E160" s="10">
        <v>0.187</v>
      </c>
      <c r="F160" s="10">
        <v>7.0000000000000007E-2</v>
      </c>
      <c r="G160" s="10">
        <v>0.41499999999999998</v>
      </c>
      <c r="H160" s="2">
        <v>117</v>
      </c>
      <c r="I160" s="55" t="str">
        <f t="shared" si="4"/>
        <v>Q1</v>
      </c>
    </row>
    <row r="161" spans="1:9" x14ac:dyDescent="0.25">
      <c r="A161" s="2">
        <v>51</v>
      </c>
      <c r="B161" s="2" t="s">
        <v>66</v>
      </c>
      <c r="C161" s="2" t="s">
        <v>325</v>
      </c>
      <c r="D161" s="2">
        <v>24</v>
      </c>
      <c r="E161" s="10">
        <v>0.30299999999999999</v>
      </c>
      <c r="F161" s="10">
        <v>5.0999999999999997E-2</v>
      </c>
      <c r="G161" s="10">
        <v>0.75</v>
      </c>
      <c r="H161" s="2">
        <v>158</v>
      </c>
      <c r="I161" s="55" t="str">
        <f t="shared" si="4"/>
        <v>Q2</v>
      </c>
    </row>
    <row r="162" spans="1:9" x14ac:dyDescent="0.25">
      <c r="A162" s="2">
        <v>58</v>
      </c>
      <c r="B162" s="2" t="s">
        <v>40</v>
      </c>
      <c r="C162" s="2" t="s">
        <v>301</v>
      </c>
      <c r="D162" s="2">
        <v>22</v>
      </c>
      <c r="E162" s="10">
        <v>0.13500000000000001</v>
      </c>
      <c r="F162" s="10">
        <v>7.2999999999999995E-2</v>
      </c>
      <c r="G162" s="10">
        <v>0.26800000000000002</v>
      </c>
      <c r="H162" s="2">
        <v>91</v>
      </c>
      <c r="I162" s="55" t="str">
        <f t="shared" si="4"/>
        <v>Q1</v>
      </c>
    </row>
    <row r="163" spans="1:9" x14ac:dyDescent="0.25">
      <c r="A163" s="2">
        <v>15</v>
      </c>
      <c r="B163" s="2" t="s">
        <v>69</v>
      </c>
      <c r="C163" s="2" t="s">
        <v>257</v>
      </c>
      <c r="D163" s="2">
        <v>22</v>
      </c>
      <c r="E163" s="10">
        <v>4.4999999999999998E-2</v>
      </c>
      <c r="F163" s="10">
        <v>2.3E-2</v>
      </c>
      <c r="G163" s="10">
        <v>0.12</v>
      </c>
      <c r="H163" s="2">
        <v>62</v>
      </c>
      <c r="I163" s="55" t="str">
        <f t="shared" si="4"/>
        <v>Q1</v>
      </c>
    </row>
    <row r="164" spans="1:9" x14ac:dyDescent="0.25">
      <c r="A164" s="2">
        <v>128</v>
      </c>
      <c r="B164" s="2" t="s">
        <v>62</v>
      </c>
      <c r="C164" s="2" t="s">
        <v>296</v>
      </c>
      <c r="D164" s="2">
        <v>21</v>
      </c>
      <c r="E164" s="10">
        <v>0.22600000000000001</v>
      </c>
      <c r="F164" s="10">
        <v>0.14199999999999999</v>
      </c>
      <c r="G164" s="10">
        <v>0.85899999999999999</v>
      </c>
      <c r="H164" s="2">
        <v>165</v>
      </c>
      <c r="I164" s="55" t="str">
        <f t="shared" si="4"/>
        <v>Q2</v>
      </c>
    </row>
    <row r="165" spans="1:9" x14ac:dyDescent="0.25">
      <c r="A165" s="2">
        <v>128</v>
      </c>
      <c r="B165" s="2" t="s">
        <v>62</v>
      </c>
      <c r="C165" s="2" t="s">
        <v>297</v>
      </c>
      <c r="D165" s="2">
        <v>21</v>
      </c>
      <c r="E165" s="10">
        <v>0.22600000000000001</v>
      </c>
      <c r="F165" s="10">
        <v>0.14199999999999999</v>
      </c>
      <c r="G165" s="10">
        <v>0.85899999999999999</v>
      </c>
      <c r="H165" s="2">
        <v>165</v>
      </c>
      <c r="I165" s="55" t="str">
        <f t="shared" ref="I165:I168" si="5">IF(H165&gt;=$K$5,IF(H165&gt;$K$6,IF(H165&gt;$K$7,IF(H165&gt;$K$8,IF(H165&gt;$K$9,"Q5","Q4"),"Q3"),"Q2"),"Q1"),"NO")</f>
        <v>Q2</v>
      </c>
    </row>
    <row r="166" spans="1:9" x14ac:dyDescent="0.25">
      <c r="A166" s="2">
        <v>105</v>
      </c>
      <c r="B166" s="2" t="s">
        <v>58</v>
      </c>
      <c r="C166" s="2" t="s">
        <v>326</v>
      </c>
      <c r="D166" s="2">
        <v>21</v>
      </c>
      <c r="E166" s="10">
        <v>6.7000000000000004E-2</v>
      </c>
      <c r="F166" s="10">
        <v>2.1999999999999999E-2</v>
      </c>
      <c r="G166" s="10">
        <v>0.214</v>
      </c>
      <c r="H166" s="2">
        <v>71</v>
      </c>
      <c r="I166" s="55" t="str">
        <f t="shared" si="5"/>
        <v>Q1</v>
      </c>
    </row>
    <row r="167" spans="1:9" x14ac:dyDescent="0.25">
      <c r="A167" s="2">
        <v>63</v>
      </c>
      <c r="B167" s="2" t="s">
        <v>89</v>
      </c>
      <c r="C167" s="2" t="s">
        <v>329</v>
      </c>
      <c r="D167" s="2">
        <v>9</v>
      </c>
      <c r="E167" s="10">
        <v>9.4E-2</v>
      </c>
      <c r="F167" s="10">
        <v>2.7E-2</v>
      </c>
      <c r="G167" s="10">
        <v>0.13900000000000001</v>
      </c>
      <c r="H167" s="2">
        <v>45</v>
      </c>
      <c r="I167" s="55" t="str">
        <f t="shared" si="5"/>
        <v>Q1</v>
      </c>
    </row>
    <row r="168" spans="1:9" x14ac:dyDescent="0.25">
      <c r="A168" s="2">
        <v>56</v>
      </c>
      <c r="B168" s="2" t="s">
        <v>86</v>
      </c>
      <c r="C168" s="2" t="s">
        <v>324</v>
      </c>
      <c r="D168" s="2">
        <v>6</v>
      </c>
      <c r="E168" s="10">
        <v>6.9000000000000006E-2</v>
      </c>
      <c r="F168" s="10">
        <v>1.6E-2</v>
      </c>
      <c r="G168" s="10">
        <v>0.17599999999999999</v>
      </c>
      <c r="H168" s="2">
        <v>38</v>
      </c>
      <c r="I168" s="55" t="str">
        <f t="shared" si="5"/>
        <v>Q1</v>
      </c>
    </row>
    <row r="169" spans="1:9" x14ac:dyDescent="0.25">
      <c r="D169" s="2"/>
      <c r="E169" s="10"/>
      <c r="F169" s="10"/>
      <c r="G169" s="10"/>
      <c r="H169" s="2"/>
    </row>
    <row r="170" spans="1:9" x14ac:dyDescent="0.25">
      <c r="D170" s="2"/>
      <c r="E170" s="10"/>
      <c r="F170" s="10"/>
      <c r="G170" s="10"/>
      <c r="H170" s="2"/>
    </row>
    <row r="171" spans="1:9" x14ac:dyDescent="0.25">
      <c r="D171" s="2"/>
      <c r="E171" s="10"/>
      <c r="F171" s="10"/>
      <c r="G171" s="10"/>
      <c r="H171" s="2"/>
    </row>
    <row r="172" spans="1:9" x14ac:dyDescent="0.25">
      <c r="D172" s="2"/>
      <c r="E172" s="10"/>
      <c r="F172" s="10"/>
      <c r="G172" s="10"/>
      <c r="H172" s="2"/>
    </row>
    <row r="173" spans="1:9" x14ac:dyDescent="0.25">
      <c r="D173" s="2"/>
      <c r="E173" s="10"/>
      <c r="F173" s="10"/>
      <c r="G173" s="10"/>
      <c r="H173" s="2"/>
    </row>
    <row r="174" spans="1:9" x14ac:dyDescent="0.25">
      <c r="D174" s="2"/>
      <c r="E174" s="10"/>
      <c r="F174" s="10"/>
      <c r="G174" s="10"/>
      <c r="H174" s="2"/>
    </row>
    <row r="175" spans="1:9" x14ac:dyDescent="0.25">
      <c r="D175" s="2"/>
      <c r="E175" s="10"/>
      <c r="F175" s="10"/>
      <c r="G175" s="10"/>
      <c r="H175" s="2"/>
    </row>
    <row r="176" spans="1:9" x14ac:dyDescent="0.25">
      <c r="D176" s="2"/>
      <c r="E176" s="10"/>
      <c r="F176" s="10"/>
      <c r="G176" s="10"/>
      <c r="H176" s="2"/>
    </row>
    <row r="177" spans="4:8" x14ac:dyDescent="0.25">
      <c r="D177" s="2"/>
      <c r="E177" s="10"/>
      <c r="F177" s="10"/>
      <c r="G177" s="10"/>
      <c r="H177" s="2"/>
    </row>
    <row r="178" spans="4:8" x14ac:dyDescent="0.25">
      <c r="D178" s="2"/>
      <c r="E178" s="10"/>
      <c r="F178" s="10"/>
      <c r="G178" s="10"/>
      <c r="H178" s="2"/>
    </row>
    <row r="179" spans="4:8" x14ac:dyDescent="0.25">
      <c r="D179" s="2"/>
      <c r="E179" s="10"/>
      <c r="F179" s="10"/>
      <c r="G179" s="10"/>
      <c r="H179" s="2"/>
    </row>
    <row r="180" spans="4:8" x14ac:dyDescent="0.25">
      <c r="D180" s="2"/>
      <c r="E180" s="10"/>
      <c r="F180" s="10"/>
      <c r="G180" s="10"/>
      <c r="H180" s="2"/>
    </row>
    <row r="181" spans="4:8" x14ac:dyDescent="0.25">
      <c r="D181" s="2"/>
      <c r="E181" s="10"/>
      <c r="F181" s="10"/>
      <c r="G181" s="10"/>
      <c r="H181" s="2"/>
    </row>
    <row r="182" spans="4:8" x14ac:dyDescent="0.25">
      <c r="D182" s="2"/>
      <c r="E182" s="10"/>
      <c r="F182" s="10"/>
      <c r="G182" s="10"/>
      <c r="H182" s="2"/>
    </row>
    <row r="183" spans="4:8" x14ac:dyDescent="0.25">
      <c r="D183" s="2"/>
      <c r="E183" s="10"/>
      <c r="F183" s="10"/>
      <c r="G183" s="10"/>
      <c r="H183" s="2"/>
    </row>
    <row r="184" spans="4:8" x14ac:dyDescent="0.25">
      <c r="D184" s="2"/>
      <c r="E184" s="10"/>
      <c r="F184" s="10"/>
      <c r="G184" s="10"/>
      <c r="H184" s="2"/>
    </row>
    <row r="185" spans="4:8" x14ac:dyDescent="0.25">
      <c r="D185" s="2"/>
      <c r="E185" s="10"/>
      <c r="F185" s="10"/>
      <c r="G185" s="10"/>
      <c r="H185" s="2"/>
    </row>
    <row r="186" spans="4:8" x14ac:dyDescent="0.25">
      <c r="D186" s="2"/>
      <c r="E186" s="10"/>
      <c r="F186" s="10"/>
      <c r="G186" s="10"/>
      <c r="H186" s="2"/>
    </row>
    <row r="187" spans="4:8" x14ac:dyDescent="0.25">
      <c r="D187" s="2"/>
      <c r="E187" s="10"/>
      <c r="F187" s="10"/>
      <c r="G187" s="10"/>
      <c r="H187" s="2"/>
    </row>
    <row r="188" spans="4:8" x14ac:dyDescent="0.25">
      <c r="D188" s="2"/>
      <c r="E188" s="10"/>
      <c r="F188" s="10"/>
      <c r="G188" s="10"/>
      <c r="H188" s="2"/>
    </row>
    <row r="189" spans="4:8" x14ac:dyDescent="0.25">
      <c r="D189" s="2"/>
      <c r="E189" s="10"/>
      <c r="F189" s="10"/>
      <c r="G189" s="10"/>
      <c r="H189" s="2"/>
    </row>
    <row r="190" spans="4:8" x14ac:dyDescent="0.25">
      <c r="D190" s="2"/>
      <c r="E190" s="10"/>
      <c r="F190" s="10"/>
      <c r="G190" s="10"/>
      <c r="H190" s="2"/>
    </row>
    <row r="191" spans="4:8" x14ac:dyDescent="0.25">
      <c r="D191" s="2"/>
      <c r="E191" s="10"/>
      <c r="F191" s="10"/>
      <c r="G191" s="10"/>
      <c r="H191" s="2"/>
    </row>
    <row r="192" spans="4:8" x14ac:dyDescent="0.25">
      <c r="D192" s="2"/>
      <c r="E192" s="10"/>
      <c r="F192" s="10"/>
      <c r="G192" s="10"/>
      <c r="H192" s="2"/>
    </row>
    <row r="193" spans="4:8" x14ac:dyDescent="0.25">
      <c r="D193" s="2"/>
      <c r="E193" s="10"/>
      <c r="F193" s="10"/>
      <c r="G193" s="10"/>
      <c r="H193" s="2"/>
    </row>
    <row r="194" spans="4:8" x14ac:dyDescent="0.25">
      <c r="D194" s="2"/>
      <c r="E194" s="10"/>
      <c r="F194" s="10"/>
      <c r="G194" s="10"/>
      <c r="H194" s="2"/>
    </row>
    <row r="195" spans="4:8" x14ac:dyDescent="0.25">
      <c r="D195" s="2"/>
      <c r="E195" s="10"/>
      <c r="F195" s="10"/>
      <c r="G195" s="10"/>
      <c r="H195" s="2"/>
    </row>
    <row r="196" spans="4:8" x14ac:dyDescent="0.25">
      <c r="D196" s="2"/>
      <c r="E196" s="10"/>
      <c r="F196" s="10"/>
      <c r="G196" s="10"/>
      <c r="H196" s="2"/>
    </row>
    <row r="197" spans="4:8" x14ac:dyDescent="0.25">
      <c r="D197" s="2"/>
      <c r="E197" s="10"/>
      <c r="F197" s="10"/>
      <c r="G197" s="10"/>
      <c r="H197" s="2"/>
    </row>
    <row r="198" spans="4:8" x14ac:dyDescent="0.25">
      <c r="D198" s="2"/>
      <c r="E198" s="10"/>
      <c r="F198" s="10"/>
      <c r="G198" s="10"/>
      <c r="H198" s="2"/>
    </row>
    <row r="199" spans="4:8" x14ac:dyDescent="0.25">
      <c r="D199" s="2"/>
      <c r="E199" s="10"/>
      <c r="F199" s="10"/>
      <c r="G199" s="10"/>
      <c r="H199" s="2"/>
    </row>
    <row r="200" spans="4:8" x14ac:dyDescent="0.25">
      <c r="D200" s="2"/>
      <c r="E200" s="10"/>
      <c r="F200" s="10"/>
      <c r="G200" s="10"/>
      <c r="H200" s="2"/>
    </row>
    <row r="201" spans="4:8" x14ac:dyDescent="0.25">
      <c r="D201" s="2"/>
      <c r="E201" s="10"/>
      <c r="F201" s="10"/>
      <c r="G201" s="10"/>
      <c r="H201" s="2"/>
    </row>
    <row r="202" spans="4:8" x14ac:dyDescent="0.25">
      <c r="D202" s="2"/>
      <c r="E202" s="10"/>
      <c r="F202" s="10"/>
      <c r="G202" s="10"/>
      <c r="H202" s="2"/>
    </row>
    <row r="203" spans="4:8" x14ac:dyDescent="0.25">
      <c r="D203" s="2"/>
      <c r="E203" s="10"/>
      <c r="F203" s="10"/>
      <c r="G203" s="10"/>
      <c r="H203" s="2"/>
    </row>
    <row r="204" spans="4:8" x14ac:dyDescent="0.25">
      <c r="D204" s="2"/>
      <c r="E204" s="10"/>
      <c r="F204" s="10"/>
      <c r="G204" s="10"/>
      <c r="H204" s="2"/>
    </row>
    <row r="205" spans="4:8" x14ac:dyDescent="0.25">
      <c r="D205" s="2"/>
      <c r="E205" s="10"/>
      <c r="F205" s="10"/>
      <c r="G205" s="10"/>
      <c r="H205" s="2"/>
    </row>
    <row r="206" spans="4:8" x14ac:dyDescent="0.25">
      <c r="D206" s="2"/>
      <c r="E206" s="10"/>
      <c r="F206" s="10"/>
      <c r="G206" s="10"/>
      <c r="H206" s="2"/>
    </row>
    <row r="207" spans="4:8" x14ac:dyDescent="0.25">
      <c r="D207" s="2"/>
      <c r="E207" s="10"/>
      <c r="F207" s="10"/>
      <c r="G207" s="10"/>
      <c r="H207" s="2"/>
    </row>
    <row r="208" spans="4:8" x14ac:dyDescent="0.25">
      <c r="D208" s="2"/>
      <c r="E208" s="10"/>
      <c r="F208" s="10"/>
      <c r="G208" s="10"/>
      <c r="H208" s="2"/>
    </row>
    <row r="209" spans="4:8" x14ac:dyDescent="0.25">
      <c r="D209" s="2"/>
      <c r="E209" s="10"/>
      <c r="F209" s="10"/>
      <c r="G209" s="10"/>
      <c r="H209" s="2"/>
    </row>
    <row r="210" spans="4:8" x14ac:dyDescent="0.25">
      <c r="D210" s="2"/>
      <c r="E210" s="10"/>
      <c r="F210" s="10"/>
      <c r="G210" s="10"/>
      <c r="H210" s="2"/>
    </row>
    <row r="211" spans="4:8" x14ac:dyDescent="0.25">
      <c r="D211" s="2"/>
      <c r="E211" s="10"/>
      <c r="F211" s="10"/>
      <c r="G211" s="10"/>
      <c r="H211" s="2"/>
    </row>
    <row r="212" spans="4:8" x14ac:dyDescent="0.25">
      <c r="D212" s="2"/>
      <c r="E212" s="10"/>
      <c r="F212" s="10"/>
      <c r="G212" s="10"/>
      <c r="H212" s="2"/>
    </row>
    <row r="213" spans="4:8" x14ac:dyDescent="0.25">
      <c r="D213" s="2"/>
      <c r="E213" s="10"/>
      <c r="F213" s="10"/>
      <c r="G213" s="10"/>
      <c r="H213" s="2"/>
    </row>
    <row r="214" spans="4:8" x14ac:dyDescent="0.25">
      <c r="D214" s="2"/>
      <c r="E214" s="10"/>
      <c r="F214" s="10"/>
      <c r="G214" s="10"/>
      <c r="H214" s="2"/>
    </row>
    <row r="215" spans="4:8" x14ac:dyDescent="0.25">
      <c r="D215" s="2"/>
      <c r="E215" s="10"/>
      <c r="F215" s="10"/>
      <c r="G215" s="10"/>
      <c r="H215" s="2"/>
    </row>
    <row r="216" spans="4:8" x14ac:dyDescent="0.25">
      <c r="D216" s="2"/>
      <c r="E216" s="10"/>
      <c r="F216" s="10"/>
      <c r="G216" s="10"/>
      <c r="H216" s="2"/>
    </row>
    <row r="217" spans="4:8" x14ac:dyDescent="0.25">
      <c r="D217" s="2"/>
      <c r="E217" s="10"/>
      <c r="F217" s="10"/>
      <c r="G217" s="10"/>
      <c r="H217" s="2"/>
    </row>
    <row r="218" spans="4:8" x14ac:dyDescent="0.25">
      <c r="D218" s="2"/>
      <c r="E218" s="10"/>
      <c r="F218" s="10"/>
      <c r="G218" s="10"/>
      <c r="H218" s="2"/>
    </row>
    <row r="219" spans="4:8" x14ac:dyDescent="0.25">
      <c r="D219" s="2"/>
      <c r="E219" s="10"/>
      <c r="F219" s="10"/>
      <c r="G219" s="10"/>
      <c r="H219" s="2"/>
    </row>
    <row r="220" spans="4:8" x14ac:dyDescent="0.25">
      <c r="D220" s="2"/>
      <c r="E220" s="10"/>
      <c r="F220" s="10"/>
      <c r="G220" s="10"/>
      <c r="H220" s="2"/>
    </row>
    <row r="221" spans="4:8" x14ac:dyDescent="0.25">
      <c r="D221" s="2"/>
      <c r="E221" s="10"/>
      <c r="F221" s="10"/>
      <c r="G221" s="10"/>
      <c r="H221" s="2"/>
    </row>
    <row r="222" spans="4:8" x14ac:dyDescent="0.25">
      <c r="D222" s="2"/>
      <c r="E222" s="10"/>
      <c r="F222" s="10"/>
      <c r="G222" s="10"/>
      <c r="H222" s="2"/>
    </row>
    <row r="223" spans="4:8" x14ac:dyDescent="0.25">
      <c r="D223" s="2"/>
      <c r="E223" s="10"/>
      <c r="F223" s="10"/>
      <c r="G223" s="10"/>
      <c r="H223" s="2"/>
    </row>
    <row r="224" spans="4:8" x14ac:dyDescent="0.25">
      <c r="D224" s="2"/>
      <c r="E224" s="10"/>
      <c r="F224" s="10"/>
      <c r="G224" s="10"/>
      <c r="H224" s="2"/>
    </row>
    <row r="225" spans="4:8" x14ac:dyDescent="0.25">
      <c r="D225" s="2"/>
      <c r="E225" s="10"/>
      <c r="F225" s="10"/>
      <c r="G225" s="10"/>
      <c r="H225" s="2"/>
    </row>
    <row r="226" spans="4:8" x14ac:dyDescent="0.25">
      <c r="D226" s="2"/>
      <c r="E226" s="10"/>
      <c r="F226" s="10"/>
      <c r="G226" s="10"/>
      <c r="H226" s="2"/>
    </row>
    <row r="227" spans="4:8" x14ac:dyDescent="0.25">
      <c r="D227" s="2"/>
      <c r="E227" s="10"/>
      <c r="F227" s="10"/>
      <c r="G227" s="10"/>
      <c r="H227" s="2"/>
    </row>
    <row r="228" spans="4:8" x14ac:dyDescent="0.25">
      <c r="D228" s="2"/>
      <c r="E228" s="10"/>
      <c r="F228" s="10"/>
      <c r="G228" s="10"/>
      <c r="H228" s="2"/>
    </row>
    <row r="229" spans="4:8" x14ac:dyDescent="0.25">
      <c r="D229" s="2"/>
      <c r="E229" s="10"/>
      <c r="F229" s="10"/>
      <c r="G229" s="10"/>
      <c r="H229" s="2"/>
    </row>
    <row r="230" spans="4:8" x14ac:dyDescent="0.25">
      <c r="D230" s="2"/>
      <c r="E230" s="10"/>
      <c r="F230" s="10"/>
      <c r="G230" s="10"/>
      <c r="H230" s="2"/>
    </row>
    <row r="231" spans="4:8" x14ac:dyDescent="0.25">
      <c r="D231" s="2"/>
      <c r="E231" s="10"/>
      <c r="F231" s="10"/>
      <c r="G231" s="10"/>
      <c r="H231" s="2"/>
    </row>
    <row r="232" spans="4:8" x14ac:dyDescent="0.25">
      <c r="D232" s="2"/>
      <c r="E232" s="10"/>
      <c r="F232" s="10"/>
      <c r="G232" s="10"/>
      <c r="H232" s="2"/>
    </row>
    <row r="233" spans="4:8" x14ac:dyDescent="0.25">
      <c r="D233" s="2"/>
      <c r="E233" s="10"/>
      <c r="F233" s="10"/>
      <c r="G233" s="10"/>
      <c r="H233" s="2"/>
    </row>
    <row r="234" spans="4:8" x14ac:dyDescent="0.25">
      <c r="D234" s="2"/>
      <c r="E234" s="10"/>
      <c r="F234" s="10"/>
      <c r="G234" s="10"/>
      <c r="H234" s="2"/>
    </row>
    <row r="235" spans="4:8" x14ac:dyDescent="0.25">
      <c r="D235" s="2"/>
      <c r="E235" s="10"/>
      <c r="F235" s="10"/>
      <c r="G235" s="10"/>
      <c r="H235" s="2"/>
    </row>
    <row r="236" spans="4:8" x14ac:dyDescent="0.25">
      <c r="D236" s="2"/>
      <c r="E236" s="10"/>
      <c r="F236" s="10"/>
      <c r="G236" s="10"/>
      <c r="H236" s="2"/>
    </row>
    <row r="237" spans="4:8" x14ac:dyDescent="0.25">
      <c r="D237" s="2"/>
      <c r="E237" s="10"/>
      <c r="F237" s="10"/>
      <c r="G237" s="10"/>
      <c r="H237" s="2"/>
    </row>
    <row r="238" spans="4:8" x14ac:dyDescent="0.25">
      <c r="D238" s="2"/>
      <c r="E238" s="10"/>
      <c r="F238" s="10"/>
      <c r="G238" s="10"/>
      <c r="H238" s="2"/>
    </row>
    <row r="239" spans="4:8" x14ac:dyDescent="0.25">
      <c r="D239" s="2"/>
      <c r="E239" s="10"/>
      <c r="F239" s="10"/>
      <c r="G239" s="10"/>
      <c r="H239" s="2"/>
    </row>
    <row r="240" spans="4:8" x14ac:dyDescent="0.25">
      <c r="D240" s="2"/>
      <c r="E240" s="10"/>
      <c r="F240" s="10"/>
      <c r="G240" s="10"/>
      <c r="H240" s="2"/>
    </row>
    <row r="241" spans="4:8" x14ac:dyDescent="0.25">
      <c r="D241" s="2"/>
      <c r="E241" s="10"/>
      <c r="F241" s="10"/>
      <c r="G241" s="10"/>
      <c r="H241" s="2"/>
    </row>
    <row r="242" spans="4:8" x14ac:dyDescent="0.25">
      <c r="D242" s="2"/>
      <c r="E242" s="10"/>
      <c r="F242" s="10"/>
      <c r="G242" s="10"/>
      <c r="H242" s="2"/>
    </row>
    <row r="243" spans="4:8" x14ac:dyDescent="0.25">
      <c r="D243" s="2"/>
      <c r="E243" s="10"/>
      <c r="F243" s="10"/>
      <c r="G243" s="10"/>
      <c r="H243" s="2"/>
    </row>
    <row r="244" spans="4:8" x14ac:dyDescent="0.25">
      <c r="D244" s="2"/>
      <c r="E244" s="10"/>
      <c r="F244" s="10"/>
      <c r="G244" s="10"/>
      <c r="H244" s="2"/>
    </row>
    <row r="245" spans="4:8" x14ac:dyDescent="0.25">
      <c r="D245" s="2"/>
      <c r="E245" s="10"/>
      <c r="F245" s="10"/>
      <c r="G245" s="10"/>
      <c r="H245" s="2"/>
    </row>
    <row r="246" spans="4:8" x14ac:dyDescent="0.25">
      <c r="D246" s="2"/>
      <c r="E246" s="10"/>
      <c r="F246" s="10"/>
      <c r="G246" s="10"/>
      <c r="H246" s="2"/>
    </row>
    <row r="247" spans="4:8" x14ac:dyDescent="0.25">
      <c r="D247" s="2"/>
      <c r="E247" s="10"/>
      <c r="F247" s="10"/>
      <c r="G247" s="10"/>
      <c r="H247" s="2"/>
    </row>
    <row r="248" spans="4:8" x14ac:dyDescent="0.25">
      <c r="D248" s="2"/>
      <c r="E248" s="10"/>
      <c r="F248" s="10"/>
      <c r="G248" s="10"/>
      <c r="H248" s="2"/>
    </row>
    <row r="249" spans="4:8" x14ac:dyDescent="0.25">
      <c r="D249" s="2"/>
      <c r="E249" s="10"/>
      <c r="F249" s="10"/>
      <c r="G249" s="10"/>
      <c r="H249" s="2"/>
    </row>
    <row r="250" spans="4:8" x14ac:dyDescent="0.25">
      <c r="D250" s="2"/>
      <c r="E250" s="10"/>
      <c r="F250" s="10"/>
      <c r="G250" s="10"/>
      <c r="H250" s="2"/>
    </row>
    <row r="251" spans="4:8" x14ac:dyDescent="0.25">
      <c r="D251" s="2"/>
      <c r="E251" s="10"/>
      <c r="F251" s="10"/>
      <c r="G251" s="10"/>
      <c r="H251" s="2"/>
    </row>
    <row r="252" spans="4:8" x14ac:dyDescent="0.25">
      <c r="D252" s="2"/>
      <c r="E252" s="10"/>
      <c r="F252" s="10"/>
      <c r="G252" s="10"/>
      <c r="H252" s="2"/>
    </row>
    <row r="253" spans="4:8" x14ac:dyDescent="0.25">
      <c r="D253" s="2"/>
      <c r="E253" s="10"/>
      <c r="F253" s="10"/>
      <c r="G253" s="10"/>
      <c r="H253" s="2"/>
    </row>
    <row r="254" spans="4:8" x14ac:dyDescent="0.25">
      <c r="D254" s="2"/>
      <c r="E254" s="10"/>
      <c r="F254" s="10"/>
      <c r="G254" s="10"/>
      <c r="H254" s="2"/>
    </row>
    <row r="255" spans="4:8" x14ac:dyDescent="0.25">
      <c r="D255" s="2"/>
      <c r="E255" s="10"/>
      <c r="F255" s="10"/>
      <c r="G255" s="10"/>
      <c r="H255" s="2"/>
    </row>
    <row r="256" spans="4:8" x14ac:dyDescent="0.25">
      <c r="D256" s="2"/>
      <c r="E256" s="10"/>
      <c r="F256" s="10"/>
      <c r="G256" s="10"/>
      <c r="H256" s="2"/>
    </row>
    <row r="257" spans="4:8" x14ac:dyDescent="0.25">
      <c r="D257" s="2"/>
      <c r="E257" s="10"/>
      <c r="F257" s="10"/>
      <c r="G257" s="10"/>
      <c r="H257" s="2"/>
    </row>
    <row r="258" spans="4:8" x14ac:dyDescent="0.25">
      <c r="D258" s="2"/>
      <c r="E258" s="10"/>
      <c r="F258" s="10"/>
      <c r="G258" s="10"/>
      <c r="H258" s="2"/>
    </row>
    <row r="259" spans="4:8" x14ac:dyDescent="0.25">
      <c r="D259" s="2"/>
      <c r="E259" s="10"/>
      <c r="F259" s="10"/>
      <c r="G259" s="10"/>
      <c r="H259" s="2"/>
    </row>
    <row r="260" spans="4:8" x14ac:dyDescent="0.25">
      <c r="D260" s="2"/>
      <c r="E260" s="10"/>
      <c r="F260" s="10"/>
      <c r="G260" s="10"/>
      <c r="H260" s="2"/>
    </row>
    <row r="261" spans="4:8" x14ac:dyDescent="0.25">
      <c r="D261" s="2"/>
      <c r="E261" s="10"/>
      <c r="F261" s="10"/>
      <c r="G261" s="10"/>
      <c r="H261" s="2"/>
    </row>
    <row r="262" spans="4:8" x14ac:dyDescent="0.25">
      <c r="D262" s="2"/>
      <c r="E262" s="10"/>
      <c r="F262" s="10"/>
      <c r="G262" s="10"/>
      <c r="H262" s="2"/>
    </row>
    <row r="263" spans="4:8" x14ac:dyDescent="0.25">
      <c r="D263" s="2"/>
      <c r="E263" s="10"/>
      <c r="F263" s="10"/>
      <c r="G263" s="10"/>
      <c r="H263" s="2"/>
    </row>
    <row r="264" spans="4:8" x14ac:dyDescent="0.25">
      <c r="D264" s="2"/>
      <c r="E264" s="10"/>
      <c r="F264" s="10"/>
      <c r="G264" s="10"/>
      <c r="H264" s="2"/>
    </row>
    <row r="265" spans="4:8" x14ac:dyDescent="0.25">
      <c r="D265" s="2"/>
      <c r="E265" s="10"/>
      <c r="F265" s="10"/>
      <c r="G265" s="10"/>
      <c r="H265" s="2"/>
    </row>
    <row r="266" spans="4:8" x14ac:dyDescent="0.25">
      <c r="D266" s="2"/>
      <c r="E266" s="10"/>
      <c r="F266" s="10"/>
      <c r="G266" s="10"/>
      <c r="H266" s="2"/>
    </row>
    <row r="267" spans="4:8" x14ac:dyDescent="0.25">
      <c r="D267" s="2"/>
      <c r="E267" s="10"/>
      <c r="F267" s="10"/>
      <c r="G267" s="10"/>
      <c r="H267" s="2"/>
    </row>
    <row r="268" spans="4:8" x14ac:dyDescent="0.25">
      <c r="D268" s="2"/>
      <c r="E268" s="10"/>
      <c r="F268" s="10"/>
      <c r="G268" s="10"/>
      <c r="H268" s="2"/>
    </row>
    <row r="269" spans="4:8" x14ac:dyDescent="0.25">
      <c r="D269" s="2"/>
      <c r="E269" s="10"/>
      <c r="F269" s="10"/>
      <c r="G269" s="10"/>
      <c r="H269" s="2"/>
    </row>
    <row r="270" spans="4:8" x14ac:dyDescent="0.25">
      <c r="D270" s="2"/>
      <c r="E270" s="10"/>
      <c r="F270" s="10"/>
      <c r="G270" s="10"/>
      <c r="H270" s="2"/>
    </row>
    <row r="271" spans="4:8" x14ac:dyDescent="0.25">
      <c r="D271" s="2"/>
      <c r="E271" s="10"/>
      <c r="F271" s="10"/>
      <c r="G271" s="10"/>
      <c r="H271" s="2"/>
    </row>
    <row r="272" spans="4:8" x14ac:dyDescent="0.25">
      <c r="D272" s="2"/>
      <c r="E272" s="10"/>
      <c r="F272" s="10"/>
      <c r="G272" s="10"/>
      <c r="H272" s="2"/>
    </row>
    <row r="273" spans="4:8" x14ac:dyDescent="0.25">
      <c r="D273" s="2"/>
      <c r="E273" s="10"/>
      <c r="F273" s="10"/>
      <c r="G273" s="10"/>
      <c r="H273" s="2"/>
    </row>
    <row r="274" spans="4:8" x14ac:dyDescent="0.25">
      <c r="D274" s="2"/>
      <c r="E274" s="10"/>
      <c r="F274" s="10"/>
      <c r="G274" s="10"/>
      <c r="H274" s="2"/>
    </row>
    <row r="275" spans="4:8" x14ac:dyDescent="0.25">
      <c r="D275" s="2"/>
      <c r="E275" s="10"/>
      <c r="F275" s="10"/>
      <c r="G275" s="10"/>
      <c r="H275" s="2"/>
    </row>
    <row r="276" spans="4:8" x14ac:dyDescent="0.25">
      <c r="D276" s="2"/>
      <c r="E276" s="10"/>
      <c r="F276" s="10"/>
      <c r="G276" s="10"/>
      <c r="H276" s="2"/>
    </row>
    <row r="277" spans="4:8" x14ac:dyDescent="0.25">
      <c r="D277" s="2"/>
      <c r="E277" s="10"/>
      <c r="F277" s="10"/>
      <c r="G277" s="10"/>
      <c r="H277" s="2"/>
    </row>
    <row r="278" spans="4:8" x14ac:dyDescent="0.25">
      <c r="D278" s="2"/>
      <c r="E278" s="10"/>
      <c r="F278" s="10"/>
      <c r="G278" s="10"/>
      <c r="H278" s="2"/>
    </row>
    <row r="279" spans="4:8" x14ac:dyDescent="0.25">
      <c r="D279" s="2"/>
      <c r="E279" s="10"/>
      <c r="F279" s="10"/>
      <c r="G279" s="10"/>
      <c r="H279" s="2"/>
    </row>
    <row r="280" spans="4:8" x14ac:dyDescent="0.25">
      <c r="D280" s="2"/>
      <c r="E280" s="10"/>
      <c r="F280" s="10"/>
      <c r="G280" s="10"/>
      <c r="H280" s="2"/>
    </row>
    <row r="281" spans="4:8" x14ac:dyDescent="0.25">
      <c r="D281" s="2"/>
      <c r="E281" s="10"/>
      <c r="F281" s="10"/>
      <c r="G281" s="10"/>
      <c r="H281" s="2"/>
    </row>
    <row r="282" spans="4:8" x14ac:dyDescent="0.25">
      <c r="D282" s="2"/>
      <c r="E282" s="10"/>
      <c r="F282" s="10"/>
      <c r="G282" s="10"/>
      <c r="H282" s="2"/>
    </row>
    <row r="283" spans="4:8" x14ac:dyDescent="0.25">
      <c r="D283" s="2"/>
      <c r="E283" s="10"/>
      <c r="F283" s="10"/>
      <c r="G283" s="10"/>
      <c r="H283" s="2"/>
    </row>
    <row r="284" spans="4:8" x14ac:dyDescent="0.25">
      <c r="D284" s="2"/>
      <c r="E284" s="10"/>
      <c r="F284" s="10"/>
      <c r="G284" s="10"/>
      <c r="H284" s="2"/>
    </row>
    <row r="285" spans="4:8" x14ac:dyDescent="0.25">
      <c r="D285" s="2"/>
      <c r="E285" s="10"/>
      <c r="F285" s="10"/>
      <c r="G285" s="10"/>
      <c r="H285" s="2"/>
    </row>
    <row r="286" spans="4:8" x14ac:dyDescent="0.25">
      <c r="D286" s="2"/>
      <c r="E286" s="10"/>
      <c r="F286" s="10"/>
      <c r="G286" s="10"/>
      <c r="H286" s="2"/>
    </row>
    <row r="287" spans="4:8" x14ac:dyDescent="0.25">
      <c r="D287" s="2"/>
      <c r="E287" s="10"/>
      <c r="F287" s="10"/>
      <c r="G287" s="10"/>
      <c r="H287" s="2"/>
    </row>
    <row r="288" spans="4:8" x14ac:dyDescent="0.25">
      <c r="D288" s="2"/>
      <c r="E288" s="10"/>
      <c r="F288" s="10"/>
      <c r="G288" s="10"/>
      <c r="H288" s="2"/>
    </row>
    <row r="289" spans="4:8" x14ac:dyDescent="0.25">
      <c r="D289" s="2"/>
      <c r="E289" s="10"/>
      <c r="F289" s="10"/>
      <c r="G289" s="10"/>
      <c r="H289" s="2"/>
    </row>
    <row r="290" spans="4:8" x14ac:dyDescent="0.25">
      <c r="D290" s="2"/>
      <c r="E290" s="10"/>
      <c r="F290" s="10"/>
      <c r="G290" s="10"/>
      <c r="H290" s="2"/>
    </row>
    <row r="291" spans="4:8" x14ac:dyDescent="0.25">
      <c r="D291" s="2"/>
      <c r="E291" s="10"/>
      <c r="F291" s="10"/>
      <c r="G291" s="10"/>
      <c r="H291" s="2"/>
    </row>
    <row r="292" spans="4:8" x14ac:dyDescent="0.25">
      <c r="D292" s="2"/>
      <c r="E292" s="10"/>
      <c r="F292" s="10"/>
      <c r="G292" s="10"/>
      <c r="H292" s="2"/>
    </row>
    <row r="293" spans="4:8" x14ac:dyDescent="0.25">
      <c r="D293" s="2"/>
      <c r="E293" s="10"/>
      <c r="F293" s="10"/>
      <c r="G293" s="10"/>
      <c r="H293" s="2"/>
    </row>
    <row r="294" spans="4:8" x14ac:dyDescent="0.25">
      <c r="D294" s="2"/>
      <c r="E294" s="10"/>
      <c r="F294" s="10"/>
      <c r="G294" s="10"/>
      <c r="H294" s="2"/>
    </row>
    <row r="295" spans="4:8" x14ac:dyDescent="0.25">
      <c r="D295" s="2"/>
      <c r="E295" s="10"/>
      <c r="F295" s="10"/>
      <c r="G295" s="10"/>
      <c r="H295" s="2"/>
    </row>
    <row r="296" spans="4:8" x14ac:dyDescent="0.25">
      <c r="D296" s="2"/>
      <c r="E296" s="10"/>
      <c r="F296" s="10"/>
      <c r="G296" s="10"/>
      <c r="H296" s="2"/>
    </row>
    <row r="297" spans="4:8" x14ac:dyDescent="0.25">
      <c r="D297" s="2"/>
      <c r="E297" s="10"/>
      <c r="F297" s="10"/>
      <c r="G297" s="10"/>
      <c r="H297" s="2"/>
    </row>
    <row r="298" spans="4:8" x14ac:dyDescent="0.25">
      <c r="D298" s="2"/>
      <c r="E298" s="10"/>
      <c r="F298" s="10"/>
      <c r="G298" s="10"/>
      <c r="H298" s="2"/>
    </row>
    <row r="299" spans="4:8" x14ac:dyDescent="0.25">
      <c r="D299" s="2"/>
      <c r="E299" s="10"/>
      <c r="F299" s="10"/>
      <c r="G299" s="10"/>
      <c r="H299" s="2"/>
    </row>
    <row r="300" spans="4:8" x14ac:dyDescent="0.25">
      <c r="D300" s="2"/>
      <c r="E300" s="10"/>
      <c r="F300" s="10"/>
      <c r="G300" s="10"/>
      <c r="H300" s="2"/>
    </row>
    <row r="301" spans="4:8" x14ac:dyDescent="0.25">
      <c r="D301" s="2"/>
      <c r="E301" s="10"/>
      <c r="F301" s="10"/>
      <c r="G301" s="10"/>
      <c r="H301" s="2"/>
    </row>
    <row r="302" spans="4:8" x14ac:dyDescent="0.25">
      <c r="D302" s="2"/>
      <c r="E302" s="10"/>
      <c r="F302" s="10"/>
      <c r="G302" s="10"/>
      <c r="H302" s="2"/>
    </row>
    <row r="303" spans="4:8" x14ac:dyDescent="0.25">
      <c r="D303" s="2"/>
      <c r="E303" s="10"/>
      <c r="F303" s="10"/>
      <c r="G303" s="10"/>
      <c r="H303" s="2"/>
    </row>
    <row r="304" spans="4:8" x14ac:dyDescent="0.25">
      <c r="D304" s="2"/>
      <c r="E304" s="10"/>
      <c r="F304" s="10"/>
      <c r="G304" s="10"/>
      <c r="H304" s="2"/>
    </row>
    <row r="305" spans="4:8" x14ac:dyDescent="0.25">
      <c r="D305" s="2"/>
      <c r="E305" s="10"/>
      <c r="F305" s="10"/>
      <c r="G305" s="10"/>
      <c r="H305" s="2"/>
    </row>
    <row r="306" spans="4:8" x14ac:dyDescent="0.25">
      <c r="D306" s="2"/>
      <c r="E306" s="10"/>
      <c r="F306" s="10"/>
      <c r="G306" s="10"/>
      <c r="H306" s="2"/>
    </row>
    <row r="307" spans="4:8" x14ac:dyDescent="0.25">
      <c r="D307" s="2"/>
      <c r="E307" s="10"/>
      <c r="F307" s="10"/>
      <c r="G307" s="10"/>
      <c r="H307" s="2"/>
    </row>
    <row r="308" spans="4:8" x14ac:dyDescent="0.25">
      <c r="D308" s="2"/>
      <c r="E308" s="10"/>
      <c r="F308" s="10"/>
      <c r="G308" s="10"/>
      <c r="H308" s="2"/>
    </row>
    <row r="309" spans="4:8" x14ac:dyDescent="0.25">
      <c r="D309" s="2"/>
      <c r="E309" s="10"/>
      <c r="F309" s="10"/>
      <c r="G309" s="10"/>
      <c r="H309" s="2"/>
    </row>
    <row r="310" spans="4:8" x14ac:dyDescent="0.25">
      <c r="D310" s="2"/>
      <c r="E310" s="10"/>
      <c r="F310" s="10"/>
      <c r="G310" s="10"/>
      <c r="H310" s="2"/>
    </row>
    <row r="311" spans="4:8" x14ac:dyDescent="0.25">
      <c r="D311" s="2"/>
      <c r="E311" s="10"/>
      <c r="F311" s="10"/>
      <c r="G311" s="10"/>
      <c r="H311" s="2"/>
    </row>
    <row r="312" spans="4:8" x14ac:dyDescent="0.25">
      <c r="D312" s="2"/>
      <c r="E312" s="10"/>
      <c r="F312" s="10"/>
      <c r="G312" s="10"/>
      <c r="H312" s="2"/>
    </row>
    <row r="313" spans="4:8" x14ac:dyDescent="0.25">
      <c r="D313" s="2"/>
      <c r="E313" s="10"/>
      <c r="F313" s="10"/>
      <c r="G313" s="10"/>
      <c r="H313" s="2"/>
    </row>
    <row r="314" spans="4:8" x14ac:dyDescent="0.25">
      <c r="D314" s="2"/>
      <c r="E314" s="10"/>
      <c r="F314" s="10"/>
      <c r="G314" s="10"/>
      <c r="H314" s="2"/>
    </row>
    <row r="315" spans="4:8" x14ac:dyDescent="0.25">
      <c r="D315" s="2"/>
      <c r="E315" s="10"/>
      <c r="F315" s="10"/>
      <c r="G315" s="10"/>
      <c r="H315" s="2"/>
    </row>
    <row r="316" spans="4:8" x14ac:dyDescent="0.25">
      <c r="D316" s="2"/>
      <c r="E316" s="10"/>
      <c r="F316" s="10"/>
      <c r="G316" s="10"/>
      <c r="H316" s="2"/>
    </row>
    <row r="317" spans="4:8" x14ac:dyDescent="0.25">
      <c r="D317" s="2"/>
      <c r="E317" s="10"/>
      <c r="F317" s="10"/>
      <c r="G317" s="10"/>
      <c r="H317" s="2"/>
    </row>
    <row r="318" spans="4:8" x14ac:dyDescent="0.25">
      <c r="D318" s="2"/>
      <c r="E318" s="10"/>
      <c r="F318" s="10"/>
      <c r="G318" s="10"/>
      <c r="H318" s="2"/>
    </row>
    <row r="319" spans="4:8" x14ac:dyDescent="0.25">
      <c r="D319" s="2"/>
      <c r="E319" s="10"/>
      <c r="F319" s="10"/>
      <c r="G319" s="10"/>
      <c r="H319" s="2"/>
    </row>
    <row r="320" spans="4:8" x14ac:dyDescent="0.25">
      <c r="D320" s="2"/>
      <c r="E320" s="10"/>
      <c r="F320" s="10"/>
      <c r="G320" s="10"/>
      <c r="H320" s="2"/>
    </row>
    <row r="321" spans="4:8" x14ac:dyDescent="0.25">
      <c r="D321" s="2"/>
      <c r="E321" s="10"/>
      <c r="F321" s="10"/>
      <c r="G321" s="10"/>
      <c r="H321" s="2"/>
    </row>
    <row r="322" spans="4:8" x14ac:dyDescent="0.25">
      <c r="D322" s="2"/>
      <c r="E322" s="10"/>
      <c r="F322" s="10"/>
      <c r="G322" s="10"/>
      <c r="H322" s="2"/>
    </row>
    <row r="323" spans="4:8" x14ac:dyDescent="0.25">
      <c r="D323" s="2"/>
      <c r="E323" s="10"/>
      <c r="F323" s="10"/>
      <c r="G323" s="10"/>
      <c r="H323" s="2"/>
    </row>
    <row r="324" spans="4:8" x14ac:dyDescent="0.25">
      <c r="D324" s="2"/>
      <c r="E324" s="10"/>
      <c r="F324" s="10"/>
      <c r="G324" s="10"/>
      <c r="H324" s="2"/>
    </row>
    <row r="325" spans="4:8" x14ac:dyDescent="0.25">
      <c r="D325" s="2"/>
      <c r="E325" s="10"/>
      <c r="F325" s="10"/>
      <c r="G325" s="10"/>
      <c r="H325" s="2"/>
    </row>
    <row r="326" spans="4:8" x14ac:dyDescent="0.25">
      <c r="D326" s="2"/>
      <c r="E326" s="10"/>
      <c r="F326" s="10"/>
      <c r="G326" s="10"/>
      <c r="H326" s="2"/>
    </row>
    <row r="327" spans="4:8" x14ac:dyDescent="0.25">
      <c r="D327" s="2"/>
      <c r="E327" s="10"/>
      <c r="F327" s="10"/>
      <c r="G327" s="10"/>
      <c r="H327" s="2"/>
    </row>
    <row r="328" spans="4:8" x14ac:dyDescent="0.25">
      <c r="D328" s="2"/>
      <c r="E328" s="10"/>
      <c r="F328" s="10"/>
      <c r="G328" s="10"/>
      <c r="H328" s="2"/>
    </row>
    <row r="329" spans="4:8" x14ac:dyDescent="0.25">
      <c r="D329" s="2"/>
      <c r="E329" s="10"/>
      <c r="F329" s="10"/>
      <c r="G329" s="10"/>
      <c r="H329" s="2"/>
    </row>
    <row r="330" spans="4:8" x14ac:dyDescent="0.25">
      <c r="D330" s="2"/>
      <c r="E330" s="10"/>
      <c r="F330" s="10"/>
      <c r="G330" s="10"/>
      <c r="H330" s="2"/>
    </row>
    <row r="331" spans="4:8" x14ac:dyDescent="0.25">
      <c r="D331" s="2"/>
      <c r="E331" s="10"/>
      <c r="F331" s="10"/>
      <c r="G331" s="10"/>
      <c r="H331" s="2"/>
    </row>
    <row r="332" spans="4:8" x14ac:dyDescent="0.25">
      <c r="D332" s="2"/>
      <c r="E332" s="10"/>
      <c r="F332" s="10"/>
      <c r="G332" s="10"/>
      <c r="H332" s="2"/>
    </row>
    <row r="333" spans="4:8" x14ac:dyDescent="0.25">
      <c r="D333" s="2"/>
      <c r="E333" s="10"/>
      <c r="F333" s="10"/>
      <c r="G333" s="10"/>
      <c r="H333" s="2"/>
    </row>
    <row r="334" spans="4:8" x14ac:dyDescent="0.25">
      <c r="D334" s="2"/>
      <c r="E334" s="10"/>
      <c r="F334" s="10"/>
      <c r="G334" s="10"/>
      <c r="H334" s="2"/>
    </row>
    <row r="335" spans="4:8" x14ac:dyDescent="0.25">
      <c r="D335" s="2"/>
      <c r="E335" s="10"/>
      <c r="F335" s="10"/>
      <c r="G335" s="10"/>
      <c r="H335" s="2"/>
    </row>
    <row r="336" spans="4:8" x14ac:dyDescent="0.25">
      <c r="D336" s="2"/>
      <c r="E336" s="10"/>
      <c r="F336" s="10"/>
      <c r="G336" s="10"/>
      <c r="H336" s="2"/>
    </row>
    <row r="337" spans="4:8" x14ac:dyDescent="0.25">
      <c r="D337" s="2"/>
      <c r="E337" s="10"/>
      <c r="F337" s="10"/>
      <c r="G337" s="10"/>
      <c r="H337" s="2"/>
    </row>
    <row r="338" spans="4:8" x14ac:dyDescent="0.25">
      <c r="D338" s="2"/>
      <c r="E338" s="10"/>
      <c r="F338" s="10"/>
      <c r="G338" s="10"/>
      <c r="H338" s="2"/>
    </row>
    <row r="339" spans="4:8" x14ac:dyDescent="0.25">
      <c r="D339" s="2"/>
      <c r="E339" s="10"/>
      <c r="F339" s="10"/>
      <c r="G339" s="10"/>
      <c r="H339" s="2"/>
    </row>
    <row r="340" spans="4:8" x14ac:dyDescent="0.25">
      <c r="D340" s="2"/>
      <c r="E340" s="10"/>
      <c r="F340" s="10"/>
      <c r="G340" s="10"/>
      <c r="H340" s="2"/>
    </row>
    <row r="341" spans="4:8" x14ac:dyDescent="0.25">
      <c r="D341" s="2"/>
      <c r="E341" s="10"/>
      <c r="F341" s="10"/>
      <c r="G341" s="10"/>
      <c r="H341" s="2"/>
    </row>
    <row r="342" spans="4:8" x14ac:dyDescent="0.25">
      <c r="D342" s="2"/>
      <c r="E342" s="10"/>
      <c r="F342" s="10"/>
      <c r="G342" s="10"/>
      <c r="H342" s="2"/>
    </row>
    <row r="343" spans="4:8" x14ac:dyDescent="0.25">
      <c r="D343" s="2"/>
      <c r="E343" s="10"/>
      <c r="F343" s="10"/>
      <c r="G343" s="10"/>
      <c r="H343" s="2"/>
    </row>
    <row r="344" spans="4:8" x14ac:dyDescent="0.25">
      <c r="D344" s="2"/>
      <c r="E344" s="10"/>
      <c r="F344" s="10"/>
      <c r="G344" s="10"/>
      <c r="H344" s="2"/>
    </row>
    <row r="345" spans="4:8" x14ac:dyDescent="0.25">
      <c r="D345" s="2"/>
      <c r="E345" s="10"/>
      <c r="F345" s="10"/>
      <c r="G345" s="10"/>
      <c r="H345" s="2"/>
    </row>
    <row r="346" spans="4:8" x14ac:dyDescent="0.25">
      <c r="D346" s="2"/>
      <c r="E346" s="10"/>
      <c r="F346" s="10"/>
      <c r="G346" s="10"/>
      <c r="H346" s="2"/>
    </row>
    <row r="347" spans="4:8" x14ac:dyDescent="0.25">
      <c r="D347" s="2"/>
      <c r="E347" s="10"/>
      <c r="F347" s="10"/>
      <c r="G347" s="10"/>
      <c r="H347" s="2"/>
    </row>
    <row r="348" spans="4:8" x14ac:dyDescent="0.25">
      <c r="D348" s="2"/>
      <c r="E348" s="10"/>
      <c r="F348" s="10"/>
      <c r="G348" s="10"/>
      <c r="H348" s="2"/>
    </row>
    <row r="349" spans="4:8" x14ac:dyDescent="0.25">
      <c r="D349" s="2"/>
      <c r="E349" s="10"/>
      <c r="F349" s="10"/>
      <c r="G349" s="10"/>
      <c r="H349" s="2"/>
    </row>
    <row r="350" spans="4:8" x14ac:dyDescent="0.25">
      <c r="D350" s="2"/>
      <c r="E350" s="10"/>
      <c r="F350" s="10"/>
      <c r="G350" s="10"/>
      <c r="H350" s="2"/>
    </row>
    <row r="351" spans="4:8" x14ac:dyDescent="0.25">
      <c r="D351" s="2"/>
      <c r="E351" s="10"/>
      <c r="F351" s="10"/>
      <c r="G351" s="10"/>
      <c r="H351" s="2"/>
    </row>
    <row r="352" spans="4:8" x14ac:dyDescent="0.25">
      <c r="D352" s="2"/>
      <c r="E352" s="10"/>
      <c r="F352" s="10"/>
      <c r="G352" s="10"/>
      <c r="H352" s="2"/>
    </row>
    <row r="353" spans="4:8" x14ac:dyDescent="0.25">
      <c r="D353" s="2"/>
      <c r="E353" s="10"/>
      <c r="F353" s="10"/>
      <c r="G353" s="10"/>
      <c r="H353" s="2"/>
    </row>
    <row r="354" spans="4:8" x14ac:dyDescent="0.25">
      <c r="D354" s="2"/>
      <c r="E354" s="10"/>
      <c r="F354" s="10"/>
      <c r="G354" s="10"/>
      <c r="H354" s="2"/>
    </row>
    <row r="355" spans="4:8" x14ac:dyDescent="0.25">
      <c r="D355" s="2"/>
      <c r="E355" s="10"/>
      <c r="F355" s="10"/>
      <c r="G355" s="10"/>
      <c r="H355" s="2"/>
    </row>
    <row r="356" spans="4:8" x14ac:dyDescent="0.25">
      <c r="D356" s="2"/>
      <c r="E356" s="10"/>
      <c r="F356" s="10"/>
      <c r="G356" s="10"/>
      <c r="H356" s="2"/>
    </row>
    <row r="357" spans="4:8" x14ac:dyDescent="0.25">
      <c r="D357" s="2"/>
      <c r="E357" s="10"/>
      <c r="F357" s="10"/>
      <c r="G357" s="10"/>
      <c r="H357" s="2"/>
    </row>
    <row r="358" spans="4:8" x14ac:dyDescent="0.25">
      <c r="D358" s="2"/>
      <c r="E358" s="10"/>
      <c r="F358" s="10"/>
      <c r="G358" s="10"/>
      <c r="H358" s="2"/>
    </row>
    <row r="359" spans="4:8" x14ac:dyDescent="0.25">
      <c r="D359" s="2"/>
      <c r="E359" s="10"/>
      <c r="F359" s="10"/>
      <c r="G359" s="10"/>
      <c r="H359" s="2"/>
    </row>
    <row r="360" spans="4:8" x14ac:dyDescent="0.25">
      <c r="D360" s="2"/>
      <c r="E360" s="10"/>
      <c r="F360" s="10"/>
      <c r="G360" s="10"/>
      <c r="H360" s="2"/>
    </row>
    <row r="361" spans="4:8" x14ac:dyDescent="0.25">
      <c r="D361" s="2"/>
      <c r="E361" s="10"/>
      <c r="F361" s="10"/>
      <c r="G361" s="10"/>
      <c r="H361" s="2"/>
    </row>
    <row r="362" spans="4:8" x14ac:dyDescent="0.25">
      <c r="D362" s="2"/>
      <c r="E362" s="10"/>
      <c r="F362" s="10"/>
      <c r="G362" s="10"/>
      <c r="H362" s="2"/>
    </row>
    <row r="363" spans="4:8" x14ac:dyDescent="0.25">
      <c r="D363" s="2"/>
      <c r="E363" s="10"/>
      <c r="F363" s="10"/>
      <c r="G363" s="10"/>
      <c r="H363" s="2"/>
    </row>
    <row r="364" spans="4:8" x14ac:dyDescent="0.25">
      <c r="D364" s="2"/>
      <c r="E364" s="10"/>
      <c r="F364" s="10"/>
      <c r="G364" s="10"/>
      <c r="H364" s="2"/>
    </row>
    <row r="365" spans="4:8" x14ac:dyDescent="0.25">
      <c r="D365" s="2"/>
      <c r="E365" s="10"/>
      <c r="F365" s="10"/>
      <c r="G365" s="10"/>
      <c r="H365" s="2"/>
    </row>
    <row r="366" spans="4:8" x14ac:dyDescent="0.25">
      <c r="D366" s="2"/>
      <c r="E366" s="10"/>
      <c r="F366" s="10"/>
      <c r="G366" s="10"/>
      <c r="H366" s="2"/>
    </row>
    <row r="367" spans="4:8" x14ac:dyDescent="0.25">
      <c r="D367" s="2"/>
      <c r="E367" s="10"/>
      <c r="F367" s="10"/>
      <c r="G367" s="10"/>
      <c r="H367" s="2"/>
    </row>
    <row r="368" spans="4:8" x14ac:dyDescent="0.25">
      <c r="D368" s="2"/>
      <c r="E368" s="10"/>
      <c r="F368" s="10"/>
      <c r="G368" s="10"/>
      <c r="H368" s="2"/>
    </row>
    <row r="369" spans="4:8" x14ac:dyDescent="0.25">
      <c r="D369" s="2"/>
      <c r="E369" s="10"/>
      <c r="F369" s="10"/>
      <c r="G369" s="10"/>
      <c r="H369" s="2"/>
    </row>
    <row r="370" spans="4:8" x14ac:dyDescent="0.25">
      <c r="D370" s="2"/>
      <c r="E370" s="10"/>
      <c r="F370" s="10"/>
      <c r="G370" s="10"/>
      <c r="H370" s="2"/>
    </row>
    <row r="371" spans="4:8" x14ac:dyDescent="0.25">
      <c r="D371" s="2"/>
      <c r="E371" s="10"/>
      <c r="F371" s="10"/>
      <c r="G371" s="10"/>
      <c r="H371" s="2"/>
    </row>
    <row r="372" spans="4:8" x14ac:dyDescent="0.25">
      <c r="D372" s="2"/>
      <c r="E372" s="10"/>
      <c r="F372" s="10"/>
      <c r="G372" s="10"/>
      <c r="H372" s="2"/>
    </row>
    <row r="373" spans="4:8" x14ac:dyDescent="0.25">
      <c r="D373" s="2"/>
      <c r="E373" s="10"/>
      <c r="F373" s="10"/>
      <c r="G373" s="10"/>
      <c r="H373" s="2"/>
    </row>
    <row r="374" spans="4:8" x14ac:dyDescent="0.25">
      <c r="D374" s="2"/>
      <c r="E374" s="10"/>
      <c r="F374" s="10"/>
      <c r="G374" s="10"/>
      <c r="H374" s="2"/>
    </row>
    <row r="375" spans="4:8" x14ac:dyDescent="0.25">
      <c r="D375" s="2"/>
      <c r="E375" s="10"/>
      <c r="F375" s="10"/>
      <c r="G375" s="10"/>
      <c r="H375" s="2"/>
    </row>
    <row r="376" spans="4:8" x14ac:dyDescent="0.25">
      <c r="D376" s="2"/>
      <c r="E376" s="10"/>
      <c r="F376" s="10"/>
      <c r="G376" s="10"/>
      <c r="H376" s="2"/>
    </row>
    <row r="377" spans="4:8" x14ac:dyDescent="0.25">
      <c r="D377" s="2"/>
      <c r="E377" s="10"/>
      <c r="F377" s="10"/>
      <c r="G377" s="10"/>
      <c r="H377" s="2"/>
    </row>
    <row r="378" spans="4:8" x14ac:dyDescent="0.25">
      <c r="D378" s="2"/>
      <c r="E378" s="10"/>
      <c r="F378" s="10"/>
      <c r="G378" s="10"/>
      <c r="H378" s="2"/>
    </row>
    <row r="379" spans="4:8" x14ac:dyDescent="0.25">
      <c r="D379" s="2"/>
      <c r="E379" s="10"/>
      <c r="F379" s="10"/>
      <c r="G379" s="10"/>
      <c r="H379" s="2"/>
    </row>
    <row r="380" spans="4:8" x14ac:dyDescent="0.25">
      <c r="D380" s="2"/>
      <c r="E380" s="10"/>
      <c r="F380" s="10"/>
      <c r="G380" s="10"/>
      <c r="H380" s="2"/>
    </row>
    <row r="381" spans="4:8" x14ac:dyDescent="0.25">
      <c r="D381" s="2"/>
      <c r="E381" s="10"/>
      <c r="F381" s="10"/>
      <c r="G381" s="10"/>
      <c r="H381" s="2"/>
    </row>
    <row r="382" spans="4:8" x14ac:dyDescent="0.25">
      <c r="D382" s="2"/>
      <c r="E382" s="10"/>
      <c r="F382" s="10"/>
      <c r="G382" s="10"/>
      <c r="H382" s="2"/>
    </row>
    <row r="383" spans="4:8" x14ac:dyDescent="0.25">
      <c r="D383" s="2"/>
      <c r="E383" s="10"/>
      <c r="F383" s="10"/>
      <c r="G383" s="10"/>
      <c r="H383" s="2"/>
    </row>
    <row r="384" spans="4:8" x14ac:dyDescent="0.25">
      <c r="D384" s="2"/>
      <c r="E384" s="10"/>
      <c r="F384" s="10"/>
      <c r="G384" s="10"/>
      <c r="H384" s="2"/>
    </row>
    <row r="385" spans="4:8" x14ac:dyDescent="0.25">
      <c r="D385" s="2"/>
      <c r="E385" s="10"/>
      <c r="F385" s="10"/>
      <c r="G385" s="10"/>
      <c r="H385" s="2"/>
    </row>
    <row r="386" spans="4:8" x14ac:dyDescent="0.25">
      <c r="D386" s="2"/>
      <c r="E386" s="10"/>
      <c r="F386" s="10"/>
      <c r="G386" s="10"/>
      <c r="H386" s="2"/>
    </row>
    <row r="387" spans="4:8" x14ac:dyDescent="0.25">
      <c r="D387" s="2"/>
      <c r="E387" s="10"/>
      <c r="F387" s="10"/>
      <c r="G387" s="10"/>
      <c r="H387" s="2"/>
    </row>
    <row r="388" spans="4:8" x14ac:dyDescent="0.25">
      <c r="D388" s="2"/>
      <c r="E388" s="10"/>
      <c r="F388" s="10"/>
      <c r="G388" s="10"/>
      <c r="H388" s="2"/>
    </row>
    <row r="389" spans="4:8" x14ac:dyDescent="0.25">
      <c r="D389" s="2"/>
      <c r="E389" s="10"/>
      <c r="F389" s="10"/>
      <c r="G389" s="10"/>
      <c r="H389" s="2"/>
    </row>
    <row r="390" spans="4:8" x14ac:dyDescent="0.25">
      <c r="D390" s="2"/>
      <c r="E390" s="10"/>
      <c r="F390" s="10"/>
      <c r="G390" s="10"/>
      <c r="H390" s="2"/>
    </row>
    <row r="391" spans="4:8" x14ac:dyDescent="0.25">
      <c r="D391" s="2"/>
      <c r="E391" s="10"/>
      <c r="F391" s="10"/>
      <c r="G391" s="10"/>
      <c r="H391" s="2"/>
    </row>
    <row r="392" spans="4:8" x14ac:dyDescent="0.25">
      <c r="D392" s="2"/>
      <c r="E392" s="10"/>
      <c r="F392" s="10"/>
      <c r="G392" s="10"/>
      <c r="H392" s="2"/>
    </row>
    <row r="393" spans="4:8" x14ac:dyDescent="0.25">
      <c r="D393" s="2"/>
      <c r="E393" s="10"/>
      <c r="F393" s="10"/>
      <c r="G393" s="10"/>
      <c r="H393" s="2"/>
    </row>
    <row r="394" spans="4:8" x14ac:dyDescent="0.25">
      <c r="D394" s="2"/>
      <c r="E394" s="10"/>
      <c r="F394" s="10"/>
      <c r="G394" s="10"/>
      <c r="H394" s="2"/>
    </row>
    <row r="395" spans="4:8" x14ac:dyDescent="0.25">
      <c r="D395" s="2"/>
      <c r="E395" s="10"/>
      <c r="F395" s="10"/>
      <c r="G395" s="10"/>
      <c r="H395" s="2"/>
    </row>
    <row r="396" spans="4:8" x14ac:dyDescent="0.25">
      <c r="D396" s="2"/>
      <c r="E396" s="10"/>
      <c r="F396" s="10"/>
      <c r="G396" s="10"/>
      <c r="H396" s="2"/>
    </row>
    <row r="397" spans="4:8" x14ac:dyDescent="0.25">
      <c r="D397" s="2"/>
      <c r="E397" s="10"/>
      <c r="F397" s="10"/>
      <c r="G397" s="10"/>
      <c r="H397" s="2"/>
    </row>
    <row r="398" spans="4:8" x14ac:dyDescent="0.25">
      <c r="D398" s="2"/>
      <c r="E398" s="10"/>
      <c r="F398" s="10"/>
      <c r="G398" s="10"/>
      <c r="H398" s="2"/>
    </row>
    <row r="399" spans="4:8" x14ac:dyDescent="0.25">
      <c r="D399" s="2"/>
      <c r="E399" s="10"/>
      <c r="F399" s="10"/>
      <c r="G399" s="10"/>
      <c r="H399" s="2"/>
    </row>
    <row r="400" spans="4:8" x14ac:dyDescent="0.25">
      <c r="D400" s="2"/>
      <c r="E400" s="10"/>
      <c r="F400" s="10"/>
      <c r="G400" s="10"/>
      <c r="H400" s="2"/>
    </row>
    <row r="401" spans="4:8" x14ac:dyDescent="0.25">
      <c r="D401" s="2"/>
      <c r="E401" s="10"/>
      <c r="F401" s="10"/>
      <c r="G401" s="10"/>
      <c r="H401" s="2"/>
    </row>
    <row r="402" spans="4:8" x14ac:dyDescent="0.25">
      <c r="D402" s="2"/>
      <c r="E402" s="10"/>
      <c r="F402" s="10"/>
      <c r="G402" s="10"/>
      <c r="H402" s="2"/>
    </row>
    <row r="403" spans="4:8" x14ac:dyDescent="0.25">
      <c r="D403" s="2"/>
      <c r="E403" s="10"/>
      <c r="F403" s="10"/>
      <c r="G403" s="10"/>
      <c r="H403" s="2"/>
    </row>
    <row r="404" spans="4:8" x14ac:dyDescent="0.25">
      <c r="D404" s="2"/>
      <c r="E404" s="10"/>
      <c r="F404" s="10"/>
      <c r="G404" s="10"/>
      <c r="H404" s="2"/>
    </row>
    <row r="405" spans="4:8" x14ac:dyDescent="0.25">
      <c r="D405" s="2"/>
      <c r="E405" s="10"/>
      <c r="F405" s="10"/>
      <c r="G405" s="10"/>
      <c r="H405" s="2"/>
    </row>
    <row r="406" spans="4:8" x14ac:dyDescent="0.25">
      <c r="D406" s="2"/>
      <c r="E406" s="10"/>
      <c r="F406" s="10"/>
      <c r="G406" s="10"/>
      <c r="H406" s="2"/>
    </row>
    <row r="407" spans="4:8" x14ac:dyDescent="0.25">
      <c r="D407" s="2"/>
      <c r="E407" s="10"/>
      <c r="F407" s="10"/>
      <c r="G407" s="10"/>
      <c r="H407" s="2"/>
    </row>
    <row r="408" spans="4:8" x14ac:dyDescent="0.25">
      <c r="D408" s="2"/>
      <c r="E408" s="10"/>
      <c r="F408" s="10"/>
      <c r="G408" s="10"/>
      <c r="H408" s="2"/>
    </row>
    <row r="409" spans="4:8" x14ac:dyDescent="0.25">
      <c r="D409" s="2"/>
      <c r="E409" s="10"/>
      <c r="F409" s="10"/>
      <c r="G409" s="10"/>
      <c r="H409" s="2"/>
    </row>
    <row r="410" spans="4:8" x14ac:dyDescent="0.25">
      <c r="D410" s="2"/>
      <c r="E410" s="10"/>
      <c r="F410" s="10"/>
      <c r="G410" s="10"/>
      <c r="H410" s="2"/>
    </row>
    <row r="411" spans="4:8" x14ac:dyDescent="0.25">
      <c r="D411" s="2"/>
      <c r="E411" s="10"/>
      <c r="F411" s="10"/>
      <c r="G411" s="10"/>
      <c r="H411" s="2"/>
    </row>
    <row r="412" spans="4:8" x14ac:dyDescent="0.25">
      <c r="D412" s="2"/>
      <c r="E412" s="10"/>
      <c r="F412" s="10"/>
      <c r="G412" s="10"/>
      <c r="H412" s="2"/>
    </row>
    <row r="413" spans="4:8" x14ac:dyDescent="0.25">
      <c r="D413" s="2"/>
      <c r="E413" s="10"/>
      <c r="F413" s="10"/>
      <c r="G413" s="10"/>
      <c r="H413" s="2"/>
    </row>
    <row r="414" spans="4:8" x14ac:dyDescent="0.25">
      <c r="D414" s="2"/>
      <c r="E414" s="10"/>
      <c r="F414" s="10"/>
      <c r="G414" s="10"/>
      <c r="H414" s="2"/>
    </row>
    <row r="415" spans="4:8" x14ac:dyDescent="0.25">
      <c r="D415" s="2"/>
      <c r="E415" s="10"/>
      <c r="F415" s="10"/>
      <c r="G415" s="10"/>
      <c r="H415" s="2"/>
    </row>
    <row r="416" spans="4:8" x14ac:dyDescent="0.25">
      <c r="D416" s="2"/>
      <c r="E416" s="10"/>
      <c r="F416" s="10"/>
      <c r="G416" s="10"/>
      <c r="H416" s="2"/>
    </row>
    <row r="417" spans="4:8" x14ac:dyDescent="0.25">
      <c r="D417" s="2"/>
      <c r="E417" s="10"/>
      <c r="F417" s="10"/>
      <c r="G417" s="10"/>
      <c r="H417" s="2"/>
    </row>
    <row r="418" spans="4:8" x14ac:dyDescent="0.25">
      <c r="D418" s="2"/>
      <c r="E418" s="10"/>
      <c r="F418" s="10"/>
      <c r="G418" s="10"/>
      <c r="H418" s="2"/>
    </row>
    <row r="419" spans="4:8" x14ac:dyDescent="0.25">
      <c r="D419" s="2"/>
      <c r="E419" s="10"/>
      <c r="F419" s="10"/>
      <c r="G419" s="10"/>
      <c r="H419" s="2"/>
    </row>
    <row r="420" spans="4:8" x14ac:dyDescent="0.25">
      <c r="D420" s="2"/>
      <c r="E420" s="10"/>
      <c r="F420" s="10"/>
      <c r="G420" s="10"/>
      <c r="H420" s="2"/>
    </row>
    <row r="421" spans="4:8" x14ac:dyDescent="0.25">
      <c r="D421" s="2"/>
      <c r="E421" s="10"/>
      <c r="F421" s="10"/>
      <c r="G421" s="10"/>
      <c r="H421" s="2"/>
    </row>
    <row r="422" spans="4:8" x14ac:dyDescent="0.25">
      <c r="D422" s="2"/>
      <c r="E422" s="10"/>
      <c r="F422" s="10"/>
      <c r="G422" s="10"/>
      <c r="H422" s="2"/>
    </row>
    <row r="423" spans="4:8" x14ac:dyDescent="0.25">
      <c r="D423" s="2"/>
      <c r="E423" s="10"/>
      <c r="F423" s="10"/>
      <c r="G423" s="10"/>
      <c r="H423" s="2"/>
    </row>
    <row r="424" spans="4:8" x14ac:dyDescent="0.25">
      <c r="D424" s="2"/>
      <c r="E424" s="10"/>
      <c r="F424" s="10"/>
      <c r="G424" s="10"/>
      <c r="H424" s="2"/>
    </row>
    <row r="425" spans="4:8" x14ac:dyDescent="0.25">
      <c r="D425" s="2"/>
      <c r="E425" s="10"/>
      <c r="F425" s="10"/>
      <c r="G425" s="10"/>
      <c r="H425" s="2"/>
    </row>
    <row r="426" spans="4:8" x14ac:dyDescent="0.25">
      <c r="D426" s="2"/>
      <c r="E426" s="10"/>
      <c r="F426" s="10"/>
      <c r="G426" s="10"/>
      <c r="H426" s="2"/>
    </row>
    <row r="427" spans="4:8" x14ac:dyDescent="0.25">
      <c r="D427" s="2"/>
      <c r="E427" s="10"/>
      <c r="F427" s="10"/>
      <c r="G427" s="10"/>
      <c r="H427" s="2"/>
    </row>
    <row r="428" spans="4:8" x14ac:dyDescent="0.25">
      <c r="D428" s="2"/>
      <c r="E428" s="10"/>
      <c r="F428" s="10"/>
      <c r="G428" s="10"/>
      <c r="H428" s="2"/>
    </row>
    <row r="429" spans="4:8" x14ac:dyDescent="0.25">
      <c r="D429" s="2"/>
      <c r="E429" s="10"/>
      <c r="F429" s="10"/>
      <c r="G429" s="10"/>
      <c r="H429" s="2"/>
    </row>
    <row r="430" spans="4:8" x14ac:dyDescent="0.25">
      <c r="D430" s="2"/>
      <c r="E430" s="10"/>
      <c r="F430" s="10"/>
      <c r="G430" s="10"/>
      <c r="H430" s="2"/>
    </row>
    <row r="431" spans="4:8" x14ac:dyDescent="0.25">
      <c r="D431" s="2"/>
      <c r="E431" s="10"/>
      <c r="F431" s="10"/>
      <c r="G431" s="10"/>
      <c r="H431" s="2"/>
    </row>
    <row r="432" spans="4:8" x14ac:dyDescent="0.25">
      <c r="D432" s="2"/>
      <c r="E432" s="10"/>
      <c r="F432" s="10"/>
      <c r="G432" s="10"/>
      <c r="H432" s="2"/>
    </row>
    <row r="433" spans="4:8" x14ac:dyDescent="0.25">
      <c r="D433" s="2"/>
      <c r="E433" s="10"/>
      <c r="F433" s="10"/>
      <c r="G433" s="10"/>
      <c r="H433" s="2"/>
    </row>
    <row r="434" spans="4:8" x14ac:dyDescent="0.25">
      <c r="D434" s="2"/>
      <c r="E434" s="10"/>
      <c r="F434" s="10"/>
      <c r="G434" s="10"/>
      <c r="H434" s="2"/>
    </row>
    <row r="435" spans="4:8" x14ac:dyDescent="0.25">
      <c r="D435" s="2"/>
      <c r="E435" s="10"/>
      <c r="F435" s="10"/>
      <c r="G435" s="10"/>
      <c r="H435" s="2"/>
    </row>
    <row r="436" spans="4:8" x14ac:dyDescent="0.25">
      <c r="D436" s="2"/>
      <c r="E436" s="10"/>
      <c r="F436" s="10"/>
      <c r="G436" s="10"/>
      <c r="H436" s="2"/>
    </row>
    <row r="437" spans="4:8" x14ac:dyDescent="0.25">
      <c r="D437" s="2"/>
      <c r="E437" s="10"/>
      <c r="F437" s="10"/>
      <c r="G437" s="10"/>
      <c r="H437" s="2"/>
    </row>
    <row r="438" spans="4:8" x14ac:dyDescent="0.25">
      <c r="D438" s="2"/>
      <c r="E438" s="10"/>
      <c r="F438" s="10"/>
      <c r="G438" s="10"/>
      <c r="H438" s="2"/>
    </row>
    <row r="439" spans="4:8" x14ac:dyDescent="0.25">
      <c r="D439" s="2"/>
      <c r="E439" s="10"/>
      <c r="F439" s="10"/>
      <c r="G439" s="10"/>
      <c r="H439" s="2"/>
    </row>
    <row r="440" spans="4:8" x14ac:dyDescent="0.25">
      <c r="D440" s="2"/>
      <c r="E440" s="10"/>
      <c r="F440" s="10"/>
      <c r="G440" s="10"/>
      <c r="H440" s="2"/>
    </row>
    <row r="441" spans="4:8" x14ac:dyDescent="0.25">
      <c r="D441" s="2"/>
      <c r="E441" s="10"/>
      <c r="F441" s="10"/>
      <c r="G441" s="10"/>
      <c r="H441" s="2"/>
    </row>
    <row r="442" spans="4:8" x14ac:dyDescent="0.25">
      <c r="D442" s="2"/>
      <c r="E442" s="10"/>
      <c r="F442" s="10"/>
      <c r="G442" s="10"/>
      <c r="H442" s="2"/>
    </row>
    <row r="443" spans="4:8" x14ac:dyDescent="0.25">
      <c r="D443" s="2"/>
      <c r="E443" s="10"/>
      <c r="F443" s="10"/>
      <c r="G443" s="10"/>
      <c r="H443" s="2"/>
    </row>
    <row r="444" spans="4:8" x14ac:dyDescent="0.25">
      <c r="D444" s="2"/>
      <c r="E444" s="10"/>
      <c r="F444" s="10"/>
      <c r="G444" s="10"/>
      <c r="H444" s="2"/>
    </row>
    <row r="445" spans="4:8" x14ac:dyDescent="0.25">
      <c r="D445" s="2"/>
      <c r="E445" s="10"/>
      <c r="F445" s="10"/>
      <c r="G445" s="10"/>
      <c r="H445" s="2"/>
    </row>
    <row r="446" spans="4:8" x14ac:dyDescent="0.25">
      <c r="D446" s="2"/>
      <c r="E446" s="10"/>
      <c r="F446" s="10"/>
      <c r="G446" s="10"/>
      <c r="H446" s="2"/>
    </row>
    <row r="447" spans="4:8" x14ac:dyDescent="0.25">
      <c r="D447" s="2"/>
      <c r="E447" s="10"/>
      <c r="F447" s="10"/>
      <c r="G447" s="10"/>
      <c r="H447" s="2"/>
    </row>
    <row r="448" spans="4:8" x14ac:dyDescent="0.25">
      <c r="D448" s="2"/>
      <c r="E448" s="10"/>
      <c r="F448" s="10"/>
      <c r="G448" s="10"/>
      <c r="H448" s="2"/>
    </row>
    <row r="449" spans="4:8" x14ac:dyDescent="0.25">
      <c r="D449" s="2"/>
      <c r="E449" s="10"/>
      <c r="F449" s="10"/>
      <c r="G449" s="10"/>
      <c r="H449" s="2"/>
    </row>
    <row r="450" spans="4:8" x14ac:dyDescent="0.25">
      <c r="D450" s="2"/>
      <c r="E450" s="10"/>
      <c r="F450" s="10"/>
      <c r="G450" s="10"/>
      <c r="H450" s="2"/>
    </row>
    <row r="451" spans="4:8" x14ac:dyDescent="0.25">
      <c r="D451" s="2"/>
      <c r="E451" s="10"/>
      <c r="F451" s="10"/>
      <c r="G451" s="10"/>
      <c r="H451" s="2"/>
    </row>
    <row r="452" spans="4:8" x14ac:dyDescent="0.25">
      <c r="D452" s="2"/>
      <c r="E452" s="10"/>
      <c r="F452" s="10"/>
      <c r="G452" s="10"/>
      <c r="H452" s="2"/>
    </row>
    <row r="453" spans="4:8" x14ac:dyDescent="0.25">
      <c r="D453" s="2"/>
      <c r="E453" s="10"/>
      <c r="F453" s="10"/>
      <c r="G453" s="10"/>
      <c r="H453" s="2"/>
    </row>
    <row r="454" spans="4:8" x14ac:dyDescent="0.25">
      <c r="D454" s="2"/>
      <c r="E454" s="10"/>
      <c r="F454" s="10"/>
      <c r="G454" s="10"/>
      <c r="H454" s="2"/>
    </row>
    <row r="455" spans="4:8" x14ac:dyDescent="0.25">
      <c r="D455" s="2"/>
      <c r="E455" s="10"/>
      <c r="F455" s="10"/>
      <c r="G455" s="10"/>
      <c r="H455" s="2"/>
    </row>
    <row r="456" spans="4:8" x14ac:dyDescent="0.25">
      <c r="D456" s="2"/>
      <c r="E456" s="10"/>
      <c r="F456" s="10"/>
      <c r="G456" s="10"/>
      <c r="H456" s="2"/>
    </row>
    <row r="457" spans="4:8" x14ac:dyDescent="0.25">
      <c r="D457" s="2"/>
      <c r="E457" s="10"/>
      <c r="F457" s="10"/>
      <c r="G457" s="10"/>
      <c r="H457" s="2"/>
    </row>
    <row r="458" spans="4:8" x14ac:dyDescent="0.25">
      <c r="D458" s="2"/>
      <c r="E458" s="10"/>
      <c r="F458" s="10"/>
      <c r="G458" s="10"/>
      <c r="H458" s="2"/>
    </row>
    <row r="459" spans="4:8" x14ac:dyDescent="0.25">
      <c r="D459" s="2"/>
      <c r="E459" s="10"/>
      <c r="F459" s="10"/>
      <c r="G459" s="10"/>
      <c r="H459" s="2"/>
    </row>
    <row r="460" spans="4:8" x14ac:dyDescent="0.25">
      <c r="D460" s="2"/>
      <c r="E460" s="10"/>
      <c r="F460" s="10"/>
      <c r="G460" s="10"/>
      <c r="H460" s="2"/>
    </row>
    <row r="461" spans="4:8" x14ac:dyDescent="0.25">
      <c r="D461" s="2"/>
      <c r="E461" s="10"/>
      <c r="F461" s="10"/>
      <c r="G461" s="10"/>
      <c r="H461" s="2"/>
    </row>
    <row r="462" spans="4:8" x14ac:dyDescent="0.25">
      <c r="D462" s="2"/>
      <c r="E462" s="10"/>
      <c r="F462" s="10"/>
      <c r="G462" s="10"/>
      <c r="H462" s="2"/>
    </row>
    <row r="463" spans="4:8" x14ac:dyDescent="0.25">
      <c r="D463" s="2"/>
      <c r="E463" s="10"/>
      <c r="F463" s="10"/>
      <c r="G463" s="10"/>
      <c r="H463" s="2"/>
    </row>
    <row r="464" spans="4:8" x14ac:dyDescent="0.25">
      <c r="D464" s="2"/>
      <c r="E464" s="10"/>
      <c r="F464" s="10"/>
      <c r="G464" s="10"/>
      <c r="H464" s="2"/>
    </row>
    <row r="465" spans="4:8" x14ac:dyDescent="0.25">
      <c r="D465" s="2"/>
      <c r="E465" s="10"/>
      <c r="F465" s="10"/>
      <c r="G465" s="10"/>
      <c r="H465" s="2"/>
    </row>
    <row r="466" spans="4:8" x14ac:dyDescent="0.25">
      <c r="D466" s="2"/>
      <c r="E466" s="10"/>
      <c r="F466" s="10"/>
      <c r="G466" s="10"/>
      <c r="H466" s="2"/>
    </row>
    <row r="467" spans="4:8" x14ac:dyDescent="0.25">
      <c r="D467" s="2"/>
      <c r="E467" s="10"/>
      <c r="F467" s="10"/>
      <c r="G467" s="10"/>
      <c r="H467" s="2"/>
    </row>
    <row r="468" spans="4:8" x14ac:dyDescent="0.25">
      <c r="D468" s="2"/>
      <c r="E468" s="10"/>
      <c r="F468" s="10"/>
      <c r="G468" s="10"/>
      <c r="H468" s="2"/>
    </row>
    <row r="469" spans="4:8" x14ac:dyDescent="0.25">
      <c r="D469" s="2"/>
      <c r="E469" s="10"/>
      <c r="F469" s="10"/>
      <c r="G469" s="10"/>
      <c r="H469" s="2"/>
    </row>
    <row r="470" spans="4:8" x14ac:dyDescent="0.25">
      <c r="D470" s="2"/>
      <c r="E470" s="10"/>
      <c r="F470" s="10"/>
      <c r="G470" s="10"/>
      <c r="H470" s="2"/>
    </row>
    <row r="471" spans="4:8" x14ac:dyDescent="0.25">
      <c r="D471" s="2"/>
      <c r="E471" s="10"/>
      <c r="F471" s="10"/>
      <c r="G471" s="10"/>
      <c r="H471" s="2"/>
    </row>
    <row r="472" spans="4:8" x14ac:dyDescent="0.25">
      <c r="D472" s="2"/>
      <c r="E472" s="10"/>
      <c r="F472" s="10"/>
      <c r="G472" s="10"/>
      <c r="H472" s="2"/>
    </row>
    <row r="473" spans="4:8" x14ac:dyDescent="0.25">
      <c r="D473" s="2"/>
      <c r="E473" s="10"/>
      <c r="F473" s="10"/>
      <c r="G473" s="10"/>
      <c r="H473" s="2"/>
    </row>
    <row r="474" spans="4:8" x14ac:dyDescent="0.25">
      <c r="D474" s="2"/>
      <c r="E474" s="10"/>
      <c r="F474" s="10"/>
      <c r="G474" s="10"/>
      <c r="H474" s="2"/>
    </row>
    <row r="475" spans="4:8" x14ac:dyDescent="0.25">
      <c r="D475" s="2"/>
      <c r="E475" s="10"/>
      <c r="F475" s="10"/>
      <c r="G475" s="10"/>
      <c r="H475" s="2"/>
    </row>
    <row r="476" spans="4:8" x14ac:dyDescent="0.25">
      <c r="D476" s="2"/>
      <c r="E476" s="10"/>
      <c r="F476" s="10"/>
      <c r="G476" s="10"/>
      <c r="H476" s="2"/>
    </row>
  </sheetData>
  <sortState xmlns:xlrd2="http://schemas.microsoft.com/office/spreadsheetml/2017/richdata2" ref="A5:I168">
    <sortCondition descending="1" ref="H5:H168"/>
    <sortCondition ref="B5:B168"/>
    <sortCondition ref="C5:C168"/>
  </sortState>
  <mergeCells count="2">
    <mergeCell ref="H3:I3"/>
    <mergeCell ref="K4:L4"/>
  </mergeCells>
  <hyperlinks>
    <hyperlink ref="J2" r:id="rId1"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70"/>
  <sheetViews>
    <sheetView topLeftCell="F1" zoomScale="80" zoomScaleNormal="80" workbookViewId="0">
      <selection activeCell="P26" sqref="P26"/>
    </sheetView>
  </sheetViews>
  <sheetFormatPr defaultRowHeight="15.75" x14ac:dyDescent="0.25"/>
  <cols>
    <col min="1" max="1" width="23.21875" style="2" customWidth="1"/>
    <col min="2" max="2" width="8.88671875" style="16"/>
    <col min="3" max="3" width="8" style="20" customWidth="1"/>
    <col min="4" max="4" width="6.44140625" style="16" bestFit="1" customWidth="1"/>
    <col min="5" max="5" width="11.88671875" style="18" customWidth="1"/>
    <col min="6" max="6" width="8.88671875" style="18" customWidth="1"/>
    <col min="7" max="7" width="8.88671875" style="18"/>
    <col min="8" max="10" width="8.88671875" style="19"/>
    <col min="11" max="11" width="6.88671875" style="17" customWidth="1"/>
    <col min="12" max="12" width="35.6640625" style="17" bestFit="1" customWidth="1"/>
    <col min="13" max="13" width="11.109375" style="17" customWidth="1"/>
    <col min="14" max="14" width="8.5546875" style="17" customWidth="1"/>
    <col min="15" max="15" width="8.88671875" style="17"/>
    <col min="16" max="16" width="12.77734375" style="17" customWidth="1"/>
    <col min="17" max="17" width="12.44140625" style="17" customWidth="1"/>
    <col min="18" max="16384" width="8.88671875" style="17"/>
  </cols>
  <sheetData>
    <row r="1" spans="1:17" ht="38.25" customHeight="1" x14ac:dyDescent="0.25">
      <c r="A1" s="37" t="s">
        <v>122</v>
      </c>
      <c r="B1" s="69" t="s">
        <v>118</v>
      </c>
      <c r="C1" s="70"/>
      <c r="D1" s="71"/>
      <c r="E1" s="72" t="s">
        <v>127</v>
      </c>
      <c r="F1" s="73"/>
      <c r="G1" s="73"/>
      <c r="H1" s="73"/>
      <c r="I1" s="73"/>
      <c r="J1" s="74"/>
    </row>
    <row r="2" spans="1:17" ht="45" x14ac:dyDescent="0.25">
      <c r="A2" s="43" t="s">
        <v>1</v>
      </c>
      <c r="B2" s="32" t="s">
        <v>100</v>
      </c>
      <c r="C2" s="35" t="s">
        <v>2</v>
      </c>
      <c r="D2" s="36" t="s">
        <v>99</v>
      </c>
      <c r="E2" s="40" t="s">
        <v>100</v>
      </c>
      <c r="F2" s="41" t="s">
        <v>2</v>
      </c>
      <c r="G2" s="42" t="s">
        <v>99</v>
      </c>
      <c r="H2" s="33" t="s">
        <v>119</v>
      </c>
      <c r="I2" s="33" t="s">
        <v>120</v>
      </c>
      <c r="J2" s="34" t="s">
        <v>121</v>
      </c>
      <c r="L2" s="67" t="s">
        <v>128</v>
      </c>
      <c r="M2" s="68" t="s">
        <v>134</v>
      </c>
      <c r="N2" s="68" t="s">
        <v>135</v>
      </c>
      <c r="O2" s="68"/>
      <c r="P2" s="68" t="s">
        <v>132</v>
      </c>
      <c r="Q2" s="68" t="s">
        <v>133</v>
      </c>
    </row>
    <row r="3" spans="1:17" s="25" customFormat="1" x14ac:dyDescent="0.25">
      <c r="A3" s="2" t="s">
        <v>57</v>
      </c>
      <c r="B3" s="2">
        <v>292</v>
      </c>
      <c r="C3" s="2">
        <v>717</v>
      </c>
      <c r="D3" s="55" t="s">
        <v>96</v>
      </c>
      <c r="E3" s="2">
        <v>100</v>
      </c>
      <c r="F3" s="2">
        <v>333</v>
      </c>
      <c r="G3" s="55" t="s">
        <v>97</v>
      </c>
      <c r="H3" s="23">
        <f>B3-E3</f>
        <v>192</v>
      </c>
      <c r="I3" s="24">
        <f>C3-F3</f>
        <v>384</v>
      </c>
      <c r="J3" s="23" t="str">
        <f>IF(D3=G3,"Y","N")</f>
        <v>N</v>
      </c>
      <c r="L3" s="67"/>
      <c r="M3" s="68"/>
      <c r="N3" s="39" t="s">
        <v>130</v>
      </c>
      <c r="O3" s="39" t="s">
        <v>131</v>
      </c>
      <c r="P3" s="68"/>
      <c r="Q3" s="68"/>
    </row>
    <row r="4" spans="1:17" s="25" customFormat="1" x14ac:dyDescent="0.25">
      <c r="A4" s="2" t="s">
        <v>62</v>
      </c>
      <c r="B4" s="2">
        <v>232</v>
      </c>
      <c r="C4" s="2">
        <v>586</v>
      </c>
      <c r="D4" s="55" t="s">
        <v>96</v>
      </c>
      <c r="E4" s="2">
        <v>21</v>
      </c>
      <c r="F4" s="2">
        <v>165</v>
      </c>
      <c r="G4" s="55" t="s">
        <v>96</v>
      </c>
      <c r="H4" s="23">
        <f t="shared" ref="H4:H67" si="0">B4-E4</f>
        <v>211</v>
      </c>
      <c r="I4" s="24">
        <f t="shared" ref="I4:I67" si="1">C4-F4</f>
        <v>421</v>
      </c>
      <c r="J4" s="23" t="str">
        <f t="shared" ref="J4:J67" si="2">IF(D4=G4,"Y","N")</f>
        <v>Y</v>
      </c>
      <c r="L4" s="66" t="s">
        <v>136</v>
      </c>
      <c r="M4" s="66"/>
      <c r="N4" s="66"/>
      <c r="O4" s="66"/>
      <c r="P4" s="66"/>
      <c r="Q4" s="66"/>
    </row>
    <row r="5" spans="1:17" s="25" customFormat="1" x14ac:dyDescent="0.25">
      <c r="A5" s="2" t="s">
        <v>106</v>
      </c>
      <c r="B5" s="2">
        <v>373</v>
      </c>
      <c r="C5" s="2">
        <v>784</v>
      </c>
      <c r="D5" s="55" t="s">
        <v>95</v>
      </c>
      <c r="E5" s="2">
        <v>83</v>
      </c>
      <c r="F5" s="2">
        <v>203</v>
      </c>
      <c r="G5" s="55" t="s">
        <v>95</v>
      </c>
      <c r="H5" s="23">
        <f t="shared" si="0"/>
        <v>290</v>
      </c>
      <c r="I5" s="24">
        <f t="shared" si="1"/>
        <v>581</v>
      </c>
      <c r="J5" s="23" t="str">
        <f t="shared" si="2"/>
        <v>Y</v>
      </c>
      <c r="L5" s="25" t="s">
        <v>340</v>
      </c>
      <c r="M5" s="57">
        <v>97</v>
      </c>
      <c r="N5" s="56">
        <v>50</v>
      </c>
      <c r="O5" s="58">
        <f t="shared" ref="O5" si="3">N5/M5</f>
        <v>0.51546391752577314</v>
      </c>
      <c r="P5" s="56">
        <f>SUM(P6:P10)</f>
        <v>28</v>
      </c>
      <c r="Q5" s="56">
        <f>SUM(Q6:Q10)</f>
        <v>22</v>
      </c>
    </row>
    <row r="6" spans="1:17" s="25" customFormat="1" x14ac:dyDescent="0.25">
      <c r="A6" s="2" t="s">
        <v>83</v>
      </c>
      <c r="B6" s="2">
        <v>137</v>
      </c>
      <c r="C6" s="2">
        <v>341</v>
      </c>
      <c r="D6" s="55" t="s">
        <v>94</v>
      </c>
      <c r="E6" s="2">
        <v>29</v>
      </c>
      <c r="F6" s="2">
        <v>124</v>
      </c>
      <c r="G6" s="55" t="s">
        <v>94</v>
      </c>
      <c r="H6" s="23">
        <f t="shared" si="0"/>
        <v>108</v>
      </c>
      <c r="I6" s="24">
        <f t="shared" si="1"/>
        <v>217</v>
      </c>
      <c r="J6" s="23" t="str">
        <f t="shared" si="2"/>
        <v>Y</v>
      </c>
      <c r="L6" s="38" t="s">
        <v>94</v>
      </c>
      <c r="M6" s="56">
        <v>19</v>
      </c>
      <c r="N6" s="56">
        <v>7</v>
      </c>
      <c r="O6" s="58">
        <f>N6/M6</f>
        <v>0.36842105263157893</v>
      </c>
      <c r="P6" s="56">
        <v>7</v>
      </c>
      <c r="Q6" s="56">
        <v>0</v>
      </c>
    </row>
    <row r="7" spans="1:17" s="25" customFormat="1" x14ac:dyDescent="0.25">
      <c r="A7" s="2" t="s">
        <v>80</v>
      </c>
      <c r="B7" s="2">
        <v>912</v>
      </c>
      <c r="C7" s="9">
        <v>1920</v>
      </c>
      <c r="D7" s="55" t="s">
        <v>97</v>
      </c>
      <c r="E7" s="2">
        <v>38</v>
      </c>
      <c r="F7" s="2">
        <v>171</v>
      </c>
      <c r="G7" s="55" t="s">
        <v>96</v>
      </c>
      <c r="H7" s="23">
        <f t="shared" si="0"/>
        <v>874</v>
      </c>
      <c r="I7" s="24">
        <f t="shared" si="1"/>
        <v>1749</v>
      </c>
      <c r="J7" s="23" t="str">
        <f t="shared" si="2"/>
        <v>N</v>
      </c>
      <c r="L7" s="38" t="s">
        <v>96</v>
      </c>
      <c r="M7" s="56">
        <v>20</v>
      </c>
      <c r="N7" s="56">
        <v>14</v>
      </c>
      <c r="O7" s="58">
        <f>N7/M7</f>
        <v>0.7</v>
      </c>
      <c r="P7" s="56">
        <f>N7-Q7</f>
        <v>9</v>
      </c>
      <c r="Q7" s="56">
        <v>5</v>
      </c>
    </row>
    <row r="8" spans="1:17" s="25" customFormat="1" x14ac:dyDescent="0.25">
      <c r="A8" s="2" t="s">
        <v>61</v>
      </c>
      <c r="B8" s="2">
        <v>379</v>
      </c>
      <c r="C8" s="2">
        <v>791</v>
      </c>
      <c r="D8" s="55" t="s">
        <v>95</v>
      </c>
      <c r="E8" s="2">
        <v>73</v>
      </c>
      <c r="F8" s="2">
        <v>180</v>
      </c>
      <c r="G8" s="55" t="s">
        <v>96</v>
      </c>
      <c r="H8" s="23">
        <f t="shared" si="0"/>
        <v>306</v>
      </c>
      <c r="I8" s="24">
        <f t="shared" si="1"/>
        <v>611</v>
      </c>
      <c r="J8" s="23" t="str">
        <f t="shared" si="2"/>
        <v>N</v>
      </c>
      <c r="L8" s="38" t="s">
        <v>95</v>
      </c>
      <c r="M8" s="56">
        <v>20</v>
      </c>
      <c r="N8" s="56">
        <v>12</v>
      </c>
      <c r="O8" s="58">
        <f>N8/M8</f>
        <v>0.6</v>
      </c>
      <c r="P8" s="56">
        <v>7</v>
      </c>
      <c r="Q8" s="56">
        <f>N8-P8</f>
        <v>5</v>
      </c>
    </row>
    <row r="9" spans="1:17" s="25" customFormat="1" x14ac:dyDescent="0.25">
      <c r="A9" s="2" t="s">
        <v>30</v>
      </c>
      <c r="B9" s="2">
        <v>417</v>
      </c>
      <c r="C9" s="2">
        <v>943</v>
      </c>
      <c r="D9" s="55" t="s">
        <v>95</v>
      </c>
      <c r="E9" s="2">
        <v>70</v>
      </c>
      <c r="F9" s="2">
        <v>249</v>
      </c>
      <c r="G9" s="55" t="s">
        <v>95</v>
      </c>
      <c r="H9" s="23">
        <f t="shared" si="0"/>
        <v>347</v>
      </c>
      <c r="I9" s="24">
        <f t="shared" si="1"/>
        <v>694</v>
      </c>
      <c r="J9" s="23" t="str">
        <f t="shared" si="2"/>
        <v>Y</v>
      </c>
      <c r="L9" s="38" t="s">
        <v>97</v>
      </c>
      <c r="M9" s="56">
        <v>19</v>
      </c>
      <c r="N9" s="56">
        <v>11</v>
      </c>
      <c r="O9" s="58">
        <f>N9/M9</f>
        <v>0.57894736842105265</v>
      </c>
      <c r="P9" s="56">
        <v>5</v>
      </c>
      <c r="Q9" s="56">
        <v>6</v>
      </c>
    </row>
    <row r="10" spans="1:17" s="25" customFormat="1" x14ac:dyDescent="0.25">
      <c r="A10" s="2" t="s">
        <v>47</v>
      </c>
      <c r="B10" s="2">
        <v>834</v>
      </c>
      <c r="C10" s="9">
        <v>1717</v>
      </c>
      <c r="D10" s="55" t="s">
        <v>97</v>
      </c>
      <c r="E10" s="2">
        <v>67</v>
      </c>
      <c r="F10" s="2">
        <v>182</v>
      </c>
      <c r="G10" s="55" t="s">
        <v>96</v>
      </c>
      <c r="H10" s="23">
        <f t="shared" si="0"/>
        <v>767</v>
      </c>
      <c r="I10" s="24">
        <f t="shared" si="1"/>
        <v>1535</v>
      </c>
      <c r="J10" s="23" t="str">
        <f t="shared" si="2"/>
        <v>N</v>
      </c>
      <c r="L10" s="38" t="s">
        <v>98</v>
      </c>
      <c r="M10" s="56">
        <v>19</v>
      </c>
      <c r="N10" s="56">
        <v>6</v>
      </c>
      <c r="O10" s="58">
        <f>N10/M10</f>
        <v>0.31578947368421051</v>
      </c>
      <c r="P10" s="56">
        <v>0</v>
      </c>
      <c r="Q10" s="56">
        <v>6</v>
      </c>
    </row>
    <row r="11" spans="1:17" s="25" customFormat="1" x14ac:dyDescent="0.25">
      <c r="A11" s="2" t="s">
        <v>22</v>
      </c>
      <c r="B11" s="9">
        <v>1422</v>
      </c>
      <c r="C11" s="9">
        <v>2969</v>
      </c>
      <c r="D11" s="55" t="s">
        <v>98</v>
      </c>
      <c r="E11" s="2">
        <v>377</v>
      </c>
      <c r="F11" s="2">
        <v>881</v>
      </c>
      <c r="G11" s="55" t="s">
        <v>98</v>
      </c>
      <c r="H11" s="23">
        <f t="shared" si="0"/>
        <v>1045</v>
      </c>
      <c r="I11" s="24">
        <f t="shared" si="1"/>
        <v>2088</v>
      </c>
      <c r="J11" s="23" t="str">
        <f t="shared" si="2"/>
        <v>Y</v>
      </c>
      <c r="L11" s="66" t="s">
        <v>137</v>
      </c>
      <c r="M11" s="66"/>
      <c r="N11" s="66"/>
      <c r="O11" s="66"/>
      <c r="P11" s="66"/>
      <c r="Q11" s="66"/>
    </row>
    <row r="12" spans="1:17" s="25" customFormat="1" x14ac:dyDescent="0.25">
      <c r="A12" s="2" t="s">
        <v>27</v>
      </c>
      <c r="B12" s="2">
        <v>867</v>
      </c>
      <c r="C12" s="9">
        <v>1835</v>
      </c>
      <c r="D12" s="55" t="s">
        <v>97</v>
      </c>
      <c r="E12" s="2">
        <v>225</v>
      </c>
      <c r="F12" s="2">
        <v>551</v>
      </c>
      <c r="G12" s="55" t="s">
        <v>98</v>
      </c>
      <c r="H12" s="23">
        <f t="shared" si="0"/>
        <v>642</v>
      </c>
      <c r="I12" s="24">
        <f t="shared" si="1"/>
        <v>1284</v>
      </c>
      <c r="J12" s="23" t="str">
        <f t="shared" si="2"/>
        <v>N</v>
      </c>
      <c r="L12" s="67" t="s">
        <v>128</v>
      </c>
      <c r="M12" s="68" t="s">
        <v>138</v>
      </c>
      <c r="N12" s="68" t="s">
        <v>164</v>
      </c>
      <c r="O12" s="68"/>
      <c r="P12" s="68" t="s">
        <v>139</v>
      </c>
      <c r="Q12" s="68" t="s">
        <v>140</v>
      </c>
    </row>
    <row r="13" spans="1:17" s="25" customFormat="1" x14ac:dyDescent="0.25">
      <c r="A13" s="2" t="s">
        <v>49</v>
      </c>
      <c r="B13" s="2">
        <v>351</v>
      </c>
      <c r="C13" s="2">
        <v>754</v>
      </c>
      <c r="D13" s="55" t="s">
        <v>96</v>
      </c>
      <c r="E13" s="2">
        <v>51</v>
      </c>
      <c r="F13" s="2">
        <v>154</v>
      </c>
      <c r="G13" s="55" t="s">
        <v>96</v>
      </c>
      <c r="H13" s="23">
        <f t="shared" si="0"/>
        <v>300</v>
      </c>
      <c r="I13" s="24">
        <f t="shared" si="1"/>
        <v>600</v>
      </c>
      <c r="J13" s="23" t="str">
        <f t="shared" si="2"/>
        <v>Y</v>
      </c>
      <c r="L13" s="67"/>
      <c r="M13" s="68"/>
      <c r="N13" s="39" t="s">
        <v>130</v>
      </c>
      <c r="O13" s="39" t="s">
        <v>131</v>
      </c>
      <c r="P13" s="68"/>
      <c r="Q13" s="68"/>
    </row>
    <row r="14" spans="1:17" s="25" customFormat="1" x14ac:dyDescent="0.25">
      <c r="A14" s="2" t="s">
        <v>43</v>
      </c>
      <c r="B14" s="2">
        <v>352</v>
      </c>
      <c r="C14" s="2">
        <v>764</v>
      </c>
      <c r="D14" s="55" t="s">
        <v>95</v>
      </c>
      <c r="E14" s="2">
        <v>60</v>
      </c>
      <c r="F14" s="2">
        <v>181</v>
      </c>
      <c r="G14" s="55" t="s">
        <v>96</v>
      </c>
      <c r="H14" s="23">
        <f t="shared" si="0"/>
        <v>292</v>
      </c>
      <c r="I14" s="24">
        <f t="shared" si="1"/>
        <v>583</v>
      </c>
      <c r="J14" s="23" t="str">
        <f t="shared" si="2"/>
        <v>N</v>
      </c>
      <c r="L14" s="25" t="s">
        <v>129</v>
      </c>
      <c r="M14" s="57">
        <v>97</v>
      </c>
      <c r="N14" s="56">
        <v>50</v>
      </c>
      <c r="O14" s="58">
        <f t="shared" ref="O14" si="4">N14/M14</f>
        <v>0.51546391752577314</v>
      </c>
      <c r="P14" s="56">
        <f>SUM(P15:P19)</f>
        <v>22</v>
      </c>
      <c r="Q14" s="56">
        <f>SUM(Q15:Q19)</f>
        <v>28</v>
      </c>
    </row>
    <row r="15" spans="1:17" s="25" customFormat="1" x14ac:dyDescent="0.25">
      <c r="A15" s="2" t="s">
        <v>35</v>
      </c>
      <c r="B15" s="2">
        <v>277</v>
      </c>
      <c r="C15" s="2">
        <v>615</v>
      </c>
      <c r="D15" s="55" t="s">
        <v>96</v>
      </c>
      <c r="E15" s="2">
        <v>67</v>
      </c>
      <c r="F15" s="2">
        <v>196</v>
      </c>
      <c r="G15" s="55" t="s">
        <v>96</v>
      </c>
      <c r="H15" s="23">
        <f t="shared" si="0"/>
        <v>210</v>
      </c>
      <c r="I15" s="24">
        <f t="shared" si="1"/>
        <v>419</v>
      </c>
      <c r="J15" s="23" t="str">
        <f t="shared" si="2"/>
        <v>Y</v>
      </c>
      <c r="L15" s="38" t="s">
        <v>94</v>
      </c>
      <c r="M15" s="17">
        <v>18</v>
      </c>
      <c r="N15" s="17">
        <v>6</v>
      </c>
      <c r="O15" s="58">
        <f>N15/M15</f>
        <v>0.33333333333333331</v>
      </c>
      <c r="P15" s="17">
        <v>6</v>
      </c>
      <c r="Q15" s="17">
        <v>0</v>
      </c>
    </row>
    <row r="16" spans="1:17" s="25" customFormat="1" x14ac:dyDescent="0.25">
      <c r="A16" s="2" t="s">
        <v>53</v>
      </c>
      <c r="B16" s="2">
        <v>804</v>
      </c>
      <c r="C16" s="9">
        <v>1701</v>
      </c>
      <c r="D16" s="55" t="s">
        <v>97</v>
      </c>
      <c r="E16" s="2">
        <v>126</v>
      </c>
      <c r="F16" s="2">
        <v>345</v>
      </c>
      <c r="G16" s="55" t="s">
        <v>97</v>
      </c>
      <c r="H16" s="23">
        <f t="shared" si="0"/>
        <v>678</v>
      </c>
      <c r="I16" s="24">
        <f t="shared" si="1"/>
        <v>1356</v>
      </c>
      <c r="J16" s="23" t="str">
        <f t="shared" si="2"/>
        <v>Y</v>
      </c>
      <c r="L16" s="38" t="s">
        <v>96</v>
      </c>
      <c r="M16" s="17">
        <v>21</v>
      </c>
      <c r="N16" s="17">
        <v>15</v>
      </c>
      <c r="O16" s="58">
        <f>N16/M16</f>
        <v>0.7142857142857143</v>
      </c>
      <c r="P16" s="17">
        <f>N16-Q16</f>
        <v>8</v>
      </c>
      <c r="Q16" s="17">
        <v>7</v>
      </c>
    </row>
    <row r="17" spans="1:17" s="25" customFormat="1" x14ac:dyDescent="0.25">
      <c r="A17" s="2" t="s">
        <v>13</v>
      </c>
      <c r="B17" s="2">
        <v>461</v>
      </c>
      <c r="C17" s="2">
        <v>980</v>
      </c>
      <c r="D17" s="55" t="s">
        <v>95</v>
      </c>
      <c r="E17" s="2">
        <v>103</v>
      </c>
      <c r="F17" s="2">
        <v>264</v>
      </c>
      <c r="G17" s="55" t="s">
        <v>95</v>
      </c>
      <c r="H17" s="23">
        <f t="shared" si="0"/>
        <v>358</v>
      </c>
      <c r="I17" s="24">
        <f t="shared" si="1"/>
        <v>716</v>
      </c>
      <c r="J17" s="23" t="str">
        <f t="shared" si="2"/>
        <v>Y</v>
      </c>
      <c r="L17" s="38" t="s">
        <v>95</v>
      </c>
      <c r="M17" s="17">
        <v>20</v>
      </c>
      <c r="N17" s="17">
        <v>12</v>
      </c>
      <c r="O17" s="58">
        <f>N17/M17</f>
        <v>0.6</v>
      </c>
      <c r="P17" s="17">
        <f>N17-Q17</f>
        <v>6</v>
      </c>
      <c r="Q17" s="17">
        <v>6</v>
      </c>
    </row>
    <row r="18" spans="1:17" s="25" customFormat="1" x14ac:dyDescent="0.25">
      <c r="A18" s="2" t="s">
        <v>63</v>
      </c>
      <c r="B18" s="2">
        <v>383</v>
      </c>
      <c r="C18" s="2">
        <v>834</v>
      </c>
      <c r="D18" s="55" t="s">
        <v>95</v>
      </c>
      <c r="E18" s="2">
        <v>56</v>
      </c>
      <c r="F18" s="2">
        <v>181</v>
      </c>
      <c r="G18" s="55" t="s">
        <v>96</v>
      </c>
      <c r="H18" s="23">
        <f t="shared" si="0"/>
        <v>327</v>
      </c>
      <c r="I18" s="24">
        <f t="shared" si="1"/>
        <v>653</v>
      </c>
      <c r="J18" s="23" t="str">
        <f t="shared" si="2"/>
        <v>N</v>
      </c>
      <c r="L18" s="38" t="s">
        <v>97</v>
      </c>
      <c r="M18" s="17">
        <v>20</v>
      </c>
      <c r="N18" s="17">
        <v>12</v>
      </c>
      <c r="O18" s="58">
        <f>N18/M18</f>
        <v>0.6</v>
      </c>
      <c r="P18" s="17">
        <v>2</v>
      </c>
      <c r="Q18" s="17">
        <v>10</v>
      </c>
    </row>
    <row r="19" spans="1:17" s="25" customFormat="1" x14ac:dyDescent="0.25">
      <c r="A19" s="2" t="s">
        <v>18</v>
      </c>
      <c r="B19" s="2">
        <v>396</v>
      </c>
      <c r="C19" s="2">
        <v>838</v>
      </c>
      <c r="D19" s="55" t="s">
        <v>95</v>
      </c>
      <c r="E19" s="2">
        <v>113</v>
      </c>
      <c r="F19" s="2">
        <v>272</v>
      </c>
      <c r="G19" s="55" t="s">
        <v>95</v>
      </c>
      <c r="H19" s="23">
        <f t="shared" si="0"/>
        <v>283</v>
      </c>
      <c r="I19" s="24">
        <f t="shared" si="1"/>
        <v>566</v>
      </c>
      <c r="J19" s="23" t="str">
        <f t="shared" si="2"/>
        <v>Y</v>
      </c>
      <c r="L19" s="38" t="s">
        <v>98</v>
      </c>
      <c r="M19" s="17">
        <v>18</v>
      </c>
      <c r="N19" s="17">
        <v>5</v>
      </c>
      <c r="O19" s="58">
        <f>N19/M19</f>
        <v>0.27777777777777779</v>
      </c>
      <c r="P19" s="17">
        <v>0</v>
      </c>
      <c r="Q19" s="17">
        <v>5</v>
      </c>
    </row>
    <row r="20" spans="1:17" s="25" customFormat="1" x14ac:dyDescent="0.25">
      <c r="A20" s="2" t="s">
        <v>71</v>
      </c>
      <c r="B20" s="2">
        <v>145</v>
      </c>
      <c r="C20" s="2">
        <v>335</v>
      </c>
      <c r="D20" s="55" t="s">
        <v>94</v>
      </c>
      <c r="E20" s="2">
        <v>31</v>
      </c>
      <c r="F20" s="2">
        <v>108</v>
      </c>
      <c r="G20" s="55" t="s">
        <v>94</v>
      </c>
      <c r="H20" s="23">
        <f t="shared" si="0"/>
        <v>114</v>
      </c>
      <c r="I20" s="24">
        <f t="shared" si="1"/>
        <v>227</v>
      </c>
      <c r="J20" s="23" t="str">
        <f t="shared" si="2"/>
        <v>Y</v>
      </c>
    </row>
    <row r="21" spans="1:17" s="25" customFormat="1" x14ac:dyDescent="0.25">
      <c r="A21" s="2" t="s">
        <v>113</v>
      </c>
      <c r="B21" s="2">
        <v>175</v>
      </c>
      <c r="C21" s="2">
        <v>400</v>
      </c>
      <c r="D21" s="55" t="s">
        <v>94</v>
      </c>
      <c r="E21" s="2">
        <v>35</v>
      </c>
      <c r="F21" s="2">
        <v>120</v>
      </c>
      <c r="G21" s="55" t="s">
        <v>94</v>
      </c>
      <c r="H21" s="23">
        <f t="shared" si="0"/>
        <v>140</v>
      </c>
      <c r="I21" s="24">
        <f t="shared" si="1"/>
        <v>280</v>
      </c>
      <c r="J21" s="23" t="str">
        <f t="shared" si="2"/>
        <v>Y</v>
      </c>
    </row>
    <row r="22" spans="1:17" s="25" customFormat="1" x14ac:dyDescent="0.25">
      <c r="A22" s="2" t="s">
        <v>91</v>
      </c>
      <c r="B22" s="2">
        <v>251</v>
      </c>
      <c r="C22" s="2">
        <v>605</v>
      </c>
      <c r="D22" s="55" t="s">
        <v>96</v>
      </c>
      <c r="E22" s="2">
        <v>59</v>
      </c>
      <c r="F22" s="2">
        <v>220</v>
      </c>
      <c r="G22" s="55" t="s">
        <v>95</v>
      </c>
      <c r="H22" s="23">
        <f t="shared" si="0"/>
        <v>192</v>
      </c>
      <c r="I22" s="24">
        <f t="shared" si="1"/>
        <v>385</v>
      </c>
      <c r="J22" s="23" t="str">
        <f t="shared" si="2"/>
        <v>N</v>
      </c>
      <c r="L22" s="59" t="s">
        <v>341</v>
      </c>
      <c r="M22" s="59" t="s">
        <v>342</v>
      </c>
    </row>
    <row r="23" spans="1:17" s="25" customFormat="1" x14ac:dyDescent="0.25">
      <c r="A23" s="2" t="s">
        <v>51</v>
      </c>
      <c r="B23" s="2">
        <v>640</v>
      </c>
      <c r="C23" s="9">
        <v>1392</v>
      </c>
      <c r="D23" s="55" t="s">
        <v>97</v>
      </c>
      <c r="E23" s="2">
        <v>68</v>
      </c>
      <c r="F23" s="2">
        <v>248</v>
      </c>
      <c r="G23" s="55" t="s">
        <v>95</v>
      </c>
      <c r="H23" s="23">
        <f t="shared" si="0"/>
        <v>572</v>
      </c>
      <c r="I23" s="24">
        <f t="shared" si="1"/>
        <v>1144</v>
      </c>
      <c r="J23" s="23" t="str">
        <f t="shared" si="2"/>
        <v>N</v>
      </c>
      <c r="L23" s="2" t="s">
        <v>22</v>
      </c>
      <c r="M23" s="2" t="s">
        <v>22</v>
      </c>
    </row>
    <row r="24" spans="1:17" s="25" customFormat="1" x14ac:dyDescent="0.25">
      <c r="A24" s="2" t="s">
        <v>87</v>
      </c>
      <c r="B24" s="2">
        <v>246</v>
      </c>
      <c r="C24" s="2">
        <v>551</v>
      </c>
      <c r="D24" s="55" t="s">
        <v>96</v>
      </c>
      <c r="E24" s="2">
        <v>63</v>
      </c>
      <c r="F24" s="2">
        <v>185</v>
      </c>
      <c r="G24" s="55" t="s">
        <v>96</v>
      </c>
      <c r="H24" s="23">
        <f t="shared" si="0"/>
        <v>183</v>
      </c>
      <c r="I24" s="24">
        <f t="shared" si="1"/>
        <v>366</v>
      </c>
      <c r="J24" s="23" t="str">
        <f t="shared" si="2"/>
        <v>Y</v>
      </c>
      <c r="L24" s="2" t="s">
        <v>7</v>
      </c>
      <c r="M24" s="2" t="s">
        <v>27</v>
      </c>
    </row>
    <row r="25" spans="1:17" s="25" customFormat="1" x14ac:dyDescent="0.25">
      <c r="A25" s="2" t="s">
        <v>7</v>
      </c>
      <c r="B25" s="9">
        <v>1352</v>
      </c>
      <c r="C25" s="9">
        <v>2792</v>
      </c>
      <c r="D25" s="55" t="s">
        <v>98</v>
      </c>
      <c r="E25" s="2">
        <v>391</v>
      </c>
      <c r="F25" s="2">
        <v>869</v>
      </c>
      <c r="G25" s="55" t="s">
        <v>98</v>
      </c>
      <c r="H25" s="23">
        <f t="shared" si="0"/>
        <v>961</v>
      </c>
      <c r="I25" s="24">
        <f t="shared" si="1"/>
        <v>1923</v>
      </c>
      <c r="J25" s="23" t="str">
        <f t="shared" si="2"/>
        <v>Y</v>
      </c>
      <c r="L25" s="2" t="s">
        <v>12</v>
      </c>
      <c r="M25" s="2" t="s">
        <v>7</v>
      </c>
    </row>
    <row r="26" spans="1:17" s="25" customFormat="1" x14ac:dyDescent="0.25">
      <c r="A26" s="2" t="s">
        <v>19</v>
      </c>
      <c r="B26" s="2">
        <v>619</v>
      </c>
      <c r="C26" s="9">
        <v>1294</v>
      </c>
      <c r="D26" s="55" t="s">
        <v>97</v>
      </c>
      <c r="E26" s="2">
        <v>136</v>
      </c>
      <c r="F26" s="2">
        <v>327</v>
      </c>
      <c r="G26" s="55" t="s">
        <v>97</v>
      </c>
      <c r="H26" s="23">
        <f t="shared" si="0"/>
        <v>483</v>
      </c>
      <c r="I26" s="24">
        <f t="shared" si="1"/>
        <v>967</v>
      </c>
      <c r="J26" s="23" t="str">
        <f t="shared" si="2"/>
        <v>Y</v>
      </c>
      <c r="L26" s="2" t="s">
        <v>72</v>
      </c>
      <c r="M26" s="2" t="s">
        <v>11</v>
      </c>
    </row>
    <row r="27" spans="1:17" s="25" customFormat="1" x14ac:dyDescent="0.25">
      <c r="A27" s="2" t="s">
        <v>56</v>
      </c>
      <c r="B27" s="2">
        <v>126</v>
      </c>
      <c r="C27" s="2">
        <v>306</v>
      </c>
      <c r="D27" s="55" t="s">
        <v>94</v>
      </c>
      <c r="E27" s="2">
        <v>37</v>
      </c>
      <c r="F27" s="2">
        <v>129</v>
      </c>
      <c r="G27" s="55" t="s">
        <v>94</v>
      </c>
      <c r="H27" s="23">
        <f t="shared" si="0"/>
        <v>89</v>
      </c>
      <c r="I27" s="24">
        <f t="shared" si="1"/>
        <v>177</v>
      </c>
      <c r="J27" s="23" t="str">
        <f t="shared" si="2"/>
        <v>Y</v>
      </c>
      <c r="L27" s="2" t="s">
        <v>8</v>
      </c>
      <c r="M27" s="2" t="s">
        <v>12</v>
      </c>
    </row>
    <row r="28" spans="1:17" s="25" customFormat="1" x14ac:dyDescent="0.25">
      <c r="A28" s="2" t="s">
        <v>14</v>
      </c>
      <c r="B28" s="2">
        <v>457</v>
      </c>
      <c r="C28" s="9">
        <v>1028</v>
      </c>
      <c r="D28" s="55" t="s">
        <v>95</v>
      </c>
      <c r="E28" s="2">
        <v>140</v>
      </c>
      <c r="F28" s="2">
        <v>396</v>
      </c>
      <c r="G28" s="55" t="s">
        <v>97</v>
      </c>
      <c r="H28" s="23">
        <f t="shared" si="0"/>
        <v>317</v>
      </c>
      <c r="I28" s="24">
        <f t="shared" si="1"/>
        <v>632</v>
      </c>
      <c r="J28" s="23" t="str">
        <f t="shared" si="2"/>
        <v>N</v>
      </c>
      <c r="L28" s="2" t="s">
        <v>3</v>
      </c>
      <c r="M28" s="2" t="s">
        <v>3</v>
      </c>
    </row>
    <row r="29" spans="1:17" s="25" customFormat="1" x14ac:dyDescent="0.25">
      <c r="A29" s="2" t="s">
        <v>11</v>
      </c>
      <c r="B29" s="2">
        <v>941</v>
      </c>
      <c r="C29" s="9">
        <v>1986</v>
      </c>
      <c r="D29" s="55" t="s">
        <v>97</v>
      </c>
      <c r="E29" s="2">
        <v>338</v>
      </c>
      <c r="F29" s="2">
        <v>781</v>
      </c>
      <c r="G29" s="55" t="s">
        <v>98</v>
      </c>
      <c r="H29" s="23">
        <f t="shared" si="0"/>
        <v>603</v>
      </c>
      <c r="I29" s="24">
        <f t="shared" si="1"/>
        <v>1205</v>
      </c>
      <c r="J29" s="23" t="str">
        <f t="shared" si="2"/>
        <v>N</v>
      </c>
      <c r="L29" s="2" t="s">
        <v>44</v>
      </c>
      <c r="M29" s="2" t="s">
        <v>44</v>
      </c>
    </row>
    <row r="30" spans="1:17" s="25" customFormat="1" x14ac:dyDescent="0.25">
      <c r="A30" s="2" t="s">
        <v>15</v>
      </c>
      <c r="B30" s="2">
        <v>693</v>
      </c>
      <c r="C30" s="9">
        <v>1452</v>
      </c>
      <c r="D30" s="55" t="s">
        <v>97</v>
      </c>
      <c r="E30" s="2">
        <v>134</v>
      </c>
      <c r="F30" s="2">
        <v>335</v>
      </c>
      <c r="G30" s="55" t="s">
        <v>97</v>
      </c>
      <c r="H30" s="23">
        <f t="shared" si="0"/>
        <v>559</v>
      </c>
      <c r="I30" s="24">
        <f t="shared" si="1"/>
        <v>1117</v>
      </c>
      <c r="J30" s="23" t="str">
        <f t="shared" si="2"/>
        <v>Y</v>
      </c>
      <c r="L30" s="2" t="s">
        <v>6</v>
      </c>
      <c r="M30" s="2" t="s">
        <v>6</v>
      </c>
    </row>
    <row r="31" spans="1:17" s="25" customFormat="1" x14ac:dyDescent="0.25">
      <c r="A31" s="2" t="s">
        <v>88</v>
      </c>
      <c r="B31" s="2">
        <v>344</v>
      </c>
      <c r="C31" s="2">
        <v>735</v>
      </c>
      <c r="D31" s="55" t="s">
        <v>96</v>
      </c>
      <c r="E31" s="2">
        <v>108</v>
      </c>
      <c r="F31" s="2">
        <v>262</v>
      </c>
      <c r="G31" s="55" t="s">
        <v>95</v>
      </c>
      <c r="H31" s="23">
        <f t="shared" si="0"/>
        <v>236</v>
      </c>
      <c r="I31" s="24">
        <f t="shared" si="1"/>
        <v>473</v>
      </c>
      <c r="J31" s="23" t="str">
        <f t="shared" si="2"/>
        <v>N</v>
      </c>
      <c r="L31" s="2" t="s">
        <v>4</v>
      </c>
      <c r="M31" s="2" t="s">
        <v>4</v>
      </c>
    </row>
    <row r="32" spans="1:17" s="25" customFormat="1" x14ac:dyDescent="0.25">
      <c r="A32" s="2" t="s">
        <v>28</v>
      </c>
      <c r="B32" s="2">
        <v>611</v>
      </c>
      <c r="C32" s="9">
        <v>1345</v>
      </c>
      <c r="D32" s="55" t="s">
        <v>97</v>
      </c>
      <c r="E32" s="2">
        <v>187</v>
      </c>
      <c r="F32" s="2">
        <v>497</v>
      </c>
      <c r="G32" s="55" t="s">
        <v>97</v>
      </c>
      <c r="H32" s="23">
        <f t="shared" si="0"/>
        <v>424</v>
      </c>
      <c r="I32" s="24">
        <f t="shared" si="1"/>
        <v>848</v>
      </c>
      <c r="J32" s="23" t="str">
        <f t="shared" si="2"/>
        <v>Y</v>
      </c>
      <c r="L32" s="2" t="s">
        <v>104</v>
      </c>
      <c r="M32" s="2" t="s">
        <v>16</v>
      </c>
    </row>
    <row r="33" spans="1:19" s="25" customFormat="1" x14ac:dyDescent="0.25">
      <c r="A33" s="2" t="s">
        <v>108</v>
      </c>
      <c r="B33" s="2">
        <v>242</v>
      </c>
      <c r="C33" s="2">
        <v>513</v>
      </c>
      <c r="D33" s="55" t="s">
        <v>96</v>
      </c>
      <c r="E33" s="2">
        <v>28</v>
      </c>
      <c r="F33" s="2">
        <v>85</v>
      </c>
      <c r="G33" s="55" t="s">
        <v>94</v>
      </c>
      <c r="H33" s="23">
        <f t="shared" si="0"/>
        <v>214</v>
      </c>
      <c r="I33" s="24">
        <f t="shared" si="1"/>
        <v>428</v>
      </c>
      <c r="J33" s="23" t="str">
        <f t="shared" si="2"/>
        <v>N</v>
      </c>
      <c r="L33" s="2" t="s">
        <v>73</v>
      </c>
      <c r="M33" s="2" t="s">
        <v>9</v>
      </c>
    </row>
    <row r="34" spans="1:19" s="25" customFormat="1" x14ac:dyDescent="0.25">
      <c r="A34" s="2" t="s">
        <v>12</v>
      </c>
      <c r="B34" s="9">
        <v>1702</v>
      </c>
      <c r="C34" s="9">
        <v>3524</v>
      </c>
      <c r="D34" s="55" t="s">
        <v>98</v>
      </c>
      <c r="E34" s="2">
        <v>407</v>
      </c>
      <c r="F34" s="2">
        <v>933</v>
      </c>
      <c r="G34" s="55" t="s">
        <v>98</v>
      </c>
      <c r="H34" s="23">
        <f t="shared" si="0"/>
        <v>1295</v>
      </c>
      <c r="I34" s="24">
        <f t="shared" si="1"/>
        <v>2591</v>
      </c>
      <c r="J34" s="23" t="str">
        <f t="shared" si="2"/>
        <v>Y</v>
      </c>
      <c r="L34" s="2" t="s">
        <v>16</v>
      </c>
      <c r="M34" s="2" t="s">
        <v>76</v>
      </c>
    </row>
    <row r="35" spans="1:19" s="25" customFormat="1" x14ac:dyDescent="0.25">
      <c r="A35" s="2" t="s">
        <v>72</v>
      </c>
      <c r="B35" s="9">
        <v>1472</v>
      </c>
      <c r="C35" s="9">
        <v>2990</v>
      </c>
      <c r="D35" s="55" t="s">
        <v>98</v>
      </c>
      <c r="E35" s="2">
        <v>61</v>
      </c>
      <c r="F35" s="2">
        <v>166</v>
      </c>
      <c r="G35" s="55" t="s">
        <v>96</v>
      </c>
      <c r="H35" s="23">
        <f t="shared" si="0"/>
        <v>1411</v>
      </c>
      <c r="I35" s="24">
        <f t="shared" si="1"/>
        <v>2824</v>
      </c>
      <c r="J35" s="23" t="str">
        <f t="shared" si="2"/>
        <v>N</v>
      </c>
      <c r="L35" s="2" t="s">
        <v>9</v>
      </c>
      <c r="M35" s="2" t="s">
        <v>59</v>
      </c>
    </row>
    <row r="36" spans="1:19" s="25" customFormat="1" x14ac:dyDescent="0.25">
      <c r="A36" s="2" t="s">
        <v>77</v>
      </c>
      <c r="B36" s="2">
        <v>248</v>
      </c>
      <c r="C36" s="2">
        <v>538</v>
      </c>
      <c r="D36" s="55" t="s">
        <v>96</v>
      </c>
      <c r="E36" s="2">
        <v>50</v>
      </c>
      <c r="F36" s="2">
        <v>141</v>
      </c>
      <c r="G36" s="55" t="s">
        <v>94</v>
      </c>
      <c r="H36" s="23">
        <f t="shared" si="0"/>
        <v>198</v>
      </c>
      <c r="I36" s="24">
        <f t="shared" si="1"/>
        <v>397</v>
      </c>
      <c r="J36" s="23" t="str">
        <f t="shared" si="2"/>
        <v>N</v>
      </c>
      <c r="L36" s="2" t="s">
        <v>41</v>
      </c>
      <c r="M36" s="2" t="s">
        <v>74</v>
      </c>
      <c r="R36" s="17"/>
      <c r="S36" s="17"/>
    </row>
    <row r="37" spans="1:19" x14ac:dyDescent="0.25">
      <c r="A37" s="2" t="s">
        <v>33</v>
      </c>
      <c r="B37" s="2">
        <v>368</v>
      </c>
      <c r="C37" s="2">
        <v>843</v>
      </c>
      <c r="D37" s="55" t="s">
        <v>95</v>
      </c>
      <c r="E37" s="2">
        <v>176</v>
      </c>
      <c r="F37" s="2">
        <v>459</v>
      </c>
      <c r="G37" s="55" t="s">
        <v>97</v>
      </c>
      <c r="H37" s="23">
        <f t="shared" si="0"/>
        <v>192</v>
      </c>
      <c r="I37" s="24">
        <f t="shared" si="1"/>
        <v>384</v>
      </c>
      <c r="J37" s="23" t="str">
        <f t="shared" si="2"/>
        <v>N</v>
      </c>
      <c r="L37" s="2" t="s">
        <v>74</v>
      </c>
      <c r="M37" s="2" t="s">
        <v>5</v>
      </c>
      <c r="N37" s="25"/>
      <c r="O37" s="25"/>
      <c r="P37" s="25"/>
      <c r="Q37" s="25"/>
    </row>
    <row r="38" spans="1:19" x14ac:dyDescent="0.25">
      <c r="A38" s="2" t="s">
        <v>8</v>
      </c>
      <c r="B38" s="9">
        <v>1790</v>
      </c>
      <c r="C38" s="9">
        <v>3630</v>
      </c>
      <c r="D38" s="55" t="s">
        <v>98</v>
      </c>
      <c r="E38" s="2">
        <v>155</v>
      </c>
      <c r="F38" s="2">
        <v>360</v>
      </c>
      <c r="G38" s="55" t="s">
        <v>97</v>
      </c>
      <c r="H38" s="23">
        <f t="shared" si="0"/>
        <v>1635</v>
      </c>
      <c r="I38" s="24">
        <f t="shared" si="1"/>
        <v>3270</v>
      </c>
      <c r="J38" s="23" t="str">
        <f t="shared" si="2"/>
        <v>N</v>
      </c>
      <c r="L38" s="2" t="s">
        <v>5</v>
      </c>
      <c r="M38" s="2" t="s">
        <v>21</v>
      </c>
      <c r="N38" s="25"/>
      <c r="O38" s="25"/>
      <c r="P38" s="25"/>
      <c r="Q38" s="25"/>
    </row>
    <row r="39" spans="1:19" x14ac:dyDescent="0.25">
      <c r="A39" s="2" t="s">
        <v>3</v>
      </c>
      <c r="B39" s="9">
        <v>1232</v>
      </c>
      <c r="C39" s="9">
        <v>2569</v>
      </c>
      <c r="D39" s="55" t="s">
        <v>98</v>
      </c>
      <c r="E39" s="2">
        <v>379</v>
      </c>
      <c r="F39" s="2">
        <v>861</v>
      </c>
      <c r="G39" s="55" t="s">
        <v>98</v>
      </c>
      <c r="H39" s="23">
        <f t="shared" si="0"/>
        <v>853</v>
      </c>
      <c r="I39" s="24">
        <f t="shared" si="1"/>
        <v>1708</v>
      </c>
      <c r="J39" s="23" t="str">
        <f t="shared" si="2"/>
        <v>Y</v>
      </c>
      <c r="L39" s="2" t="s">
        <v>21</v>
      </c>
      <c r="M39" s="2" t="s">
        <v>10</v>
      </c>
      <c r="N39" s="25"/>
      <c r="O39" s="25"/>
      <c r="P39" s="25"/>
    </row>
    <row r="40" spans="1:19" x14ac:dyDescent="0.25">
      <c r="A40" s="2" t="s">
        <v>44</v>
      </c>
      <c r="B40" s="9">
        <v>1100</v>
      </c>
      <c r="C40" s="9">
        <v>2315</v>
      </c>
      <c r="D40" s="55" t="s">
        <v>98</v>
      </c>
      <c r="E40" s="2">
        <v>283</v>
      </c>
      <c r="F40" s="2">
        <v>681</v>
      </c>
      <c r="G40" s="55" t="s">
        <v>98</v>
      </c>
      <c r="H40" s="23">
        <f t="shared" si="0"/>
        <v>817</v>
      </c>
      <c r="I40" s="24">
        <f t="shared" si="1"/>
        <v>1634</v>
      </c>
      <c r="J40" s="23" t="str">
        <f t="shared" si="2"/>
        <v>Y</v>
      </c>
      <c r="L40" s="2" t="s">
        <v>81</v>
      </c>
      <c r="M40" s="2" t="s">
        <v>81</v>
      </c>
    </row>
    <row r="41" spans="1:19" x14ac:dyDescent="0.25">
      <c r="A41" s="2" t="s">
        <v>67</v>
      </c>
      <c r="B41" s="2">
        <v>812</v>
      </c>
      <c r="C41" s="9">
        <v>1682</v>
      </c>
      <c r="D41" s="55" t="s">
        <v>97</v>
      </c>
      <c r="E41" s="2">
        <v>73</v>
      </c>
      <c r="F41" s="2">
        <v>203</v>
      </c>
      <c r="G41" s="55" t="s">
        <v>95</v>
      </c>
      <c r="H41" s="23">
        <f t="shared" si="0"/>
        <v>739</v>
      </c>
      <c r="I41" s="24">
        <f t="shared" si="1"/>
        <v>1479</v>
      </c>
      <c r="J41" s="23" t="str">
        <f t="shared" si="2"/>
        <v>N</v>
      </c>
      <c r="L41" s="2" t="s">
        <v>20</v>
      </c>
    </row>
    <row r="42" spans="1:19" x14ac:dyDescent="0.25">
      <c r="A42" s="2" t="s">
        <v>105</v>
      </c>
      <c r="B42" s="2">
        <v>525</v>
      </c>
      <c r="C42" s="9">
        <v>1124</v>
      </c>
      <c r="D42" s="55" t="s">
        <v>95</v>
      </c>
      <c r="E42" s="2">
        <v>154</v>
      </c>
      <c r="F42" s="2">
        <v>383</v>
      </c>
      <c r="G42" s="55" t="s">
        <v>97</v>
      </c>
      <c r="H42" s="23">
        <f t="shared" si="0"/>
        <v>371</v>
      </c>
      <c r="I42" s="24">
        <f t="shared" si="1"/>
        <v>741</v>
      </c>
      <c r="J42" s="23" t="str">
        <f t="shared" si="2"/>
        <v>N</v>
      </c>
    </row>
    <row r="43" spans="1:19" x14ac:dyDescent="0.25">
      <c r="A43" s="2" t="s">
        <v>25</v>
      </c>
      <c r="B43" s="2">
        <v>555</v>
      </c>
      <c r="C43" s="9">
        <v>1218</v>
      </c>
      <c r="D43" s="55" t="s">
        <v>97</v>
      </c>
      <c r="E43" s="2">
        <v>111</v>
      </c>
      <c r="F43" s="2">
        <v>330</v>
      </c>
      <c r="G43" s="55" t="s">
        <v>97</v>
      </c>
      <c r="H43" s="23">
        <f t="shared" si="0"/>
        <v>444</v>
      </c>
      <c r="I43" s="24">
        <f t="shared" si="1"/>
        <v>888</v>
      </c>
      <c r="J43" s="23" t="str">
        <f t="shared" si="2"/>
        <v>Y</v>
      </c>
    </row>
    <row r="44" spans="1:19" x14ac:dyDescent="0.25">
      <c r="A44" s="2" t="s">
        <v>6</v>
      </c>
      <c r="B44" s="9">
        <v>1309</v>
      </c>
      <c r="C44" s="9">
        <v>2713</v>
      </c>
      <c r="D44" s="55" t="s">
        <v>98</v>
      </c>
      <c r="E44" s="2">
        <v>345</v>
      </c>
      <c r="F44" s="2">
        <v>785</v>
      </c>
      <c r="G44" s="55" t="s">
        <v>98</v>
      </c>
      <c r="H44" s="23">
        <f t="shared" si="0"/>
        <v>964</v>
      </c>
      <c r="I44" s="24">
        <f t="shared" si="1"/>
        <v>1928</v>
      </c>
      <c r="J44" s="23" t="str">
        <f t="shared" si="2"/>
        <v>Y</v>
      </c>
    </row>
    <row r="45" spans="1:19" x14ac:dyDescent="0.25">
      <c r="A45" s="2" t="s">
        <v>69</v>
      </c>
      <c r="B45" s="2">
        <v>388</v>
      </c>
      <c r="C45" s="2">
        <v>795</v>
      </c>
      <c r="D45" s="55" t="s">
        <v>95</v>
      </c>
      <c r="E45" s="2">
        <v>22</v>
      </c>
      <c r="F45" s="2">
        <v>62</v>
      </c>
      <c r="G45" s="55" t="s">
        <v>94</v>
      </c>
      <c r="H45" s="23">
        <f t="shared" si="0"/>
        <v>366</v>
      </c>
      <c r="I45" s="24">
        <f t="shared" si="1"/>
        <v>733</v>
      </c>
      <c r="J45" s="23" t="str">
        <f t="shared" si="2"/>
        <v>N</v>
      </c>
    </row>
    <row r="46" spans="1:19" x14ac:dyDescent="0.25">
      <c r="A46" s="2" t="s">
        <v>68</v>
      </c>
      <c r="B46" s="2">
        <v>191</v>
      </c>
      <c r="C46" s="2">
        <v>497</v>
      </c>
      <c r="D46" s="55" t="s">
        <v>94</v>
      </c>
      <c r="E46" s="2">
        <v>34</v>
      </c>
      <c r="F46" s="2">
        <v>183</v>
      </c>
      <c r="G46" s="55" t="s">
        <v>96</v>
      </c>
      <c r="H46" s="23">
        <f t="shared" si="0"/>
        <v>157</v>
      </c>
      <c r="I46" s="24">
        <f t="shared" si="1"/>
        <v>314</v>
      </c>
      <c r="J46" s="23" t="str">
        <f t="shared" si="2"/>
        <v>N</v>
      </c>
    </row>
    <row r="47" spans="1:19" x14ac:dyDescent="0.25">
      <c r="A47" s="2" t="s">
        <v>31</v>
      </c>
      <c r="B47" s="2">
        <v>241</v>
      </c>
      <c r="C47" s="2">
        <v>547</v>
      </c>
      <c r="D47" s="55" t="s">
        <v>96</v>
      </c>
      <c r="E47" s="2">
        <v>80</v>
      </c>
      <c r="F47" s="2">
        <v>226</v>
      </c>
      <c r="G47" s="55" t="s">
        <v>95</v>
      </c>
      <c r="H47" s="23">
        <f t="shared" si="0"/>
        <v>161</v>
      </c>
      <c r="I47" s="24">
        <f t="shared" si="1"/>
        <v>321</v>
      </c>
      <c r="J47" s="23" t="str">
        <f t="shared" si="2"/>
        <v>N</v>
      </c>
    </row>
    <row r="48" spans="1:19" x14ac:dyDescent="0.25">
      <c r="A48" s="2" t="s">
        <v>58</v>
      </c>
      <c r="B48" s="2">
        <v>130</v>
      </c>
      <c r="C48" s="2">
        <v>290</v>
      </c>
      <c r="D48" s="55" t="s">
        <v>94</v>
      </c>
      <c r="E48" s="2">
        <v>21</v>
      </c>
      <c r="F48" s="2">
        <v>71</v>
      </c>
      <c r="G48" s="55" t="s">
        <v>94</v>
      </c>
      <c r="H48" s="23">
        <f t="shared" si="0"/>
        <v>109</v>
      </c>
      <c r="I48" s="24">
        <f t="shared" si="1"/>
        <v>219</v>
      </c>
      <c r="J48" s="23" t="str">
        <f t="shared" si="2"/>
        <v>Y</v>
      </c>
    </row>
    <row r="49" spans="1:10" x14ac:dyDescent="0.25">
      <c r="A49" s="2" t="s">
        <v>86</v>
      </c>
      <c r="B49" s="2">
        <v>143</v>
      </c>
      <c r="C49" s="2">
        <v>311</v>
      </c>
      <c r="D49" s="55" t="s">
        <v>94</v>
      </c>
      <c r="E49" s="2">
        <v>6</v>
      </c>
      <c r="F49" s="2">
        <v>38</v>
      </c>
      <c r="G49" s="55" t="s">
        <v>94</v>
      </c>
      <c r="H49" s="23">
        <f t="shared" si="0"/>
        <v>137</v>
      </c>
      <c r="I49" s="24">
        <f t="shared" si="1"/>
        <v>273</v>
      </c>
      <c r="J49" s="23" t="str">
        <f t="shared" si="2"/>
        <v>Y</v>
      </c>
    </row>
    <row r="50" spans="1:10" x14ac:dyDescent="0.25">
      <c r="A50" s="2" t="s">
        <v>34</v>
      </c>
      <c r="B50" s="2">
        <v>530</v>
      </c>
      <c r="C50" s="9">
        <v>1188</v>
      </c>
      <c r="D50" s="55" t="s">
        <v>95</v>
      </c>
      <c r="E50" s="2">
        <v>130</v>
      </c>
      <c r="F50" s="2">
        <v>389</v>
      </c>
      <c r="G50" s="55" t="s">
        <v>97</v>
      </c>
      <c r="H50" s="23">
        <f t="shared" si="0"/>
        <v>400</v>
      </c>
      <c r="I50" s="24">
        <f t="shared" si="1"/>
        <v>799</v>
      </c>
      <c r="J50" s="23" t="str">
        <f t="shared" si="2"/>
        <v>N</v>
      </c>
    </row>
    <row r="51" spans="1:10" x14ac:dyDescent="0.25">
      <c r="A51" s="2" t="s">
        <v>4</v>
      </c>
      <c r="B51" s="9">
        <v>1493</v>
      </c>
      <c r="C51" s="9">
        <v>3056</v>
      </c>
      <c r="D51" s="55" t="s">
        <v>98</v>
      </c>
      <c r="E51" s="2">
        <v>396</v>
      </c>
      <c r="F51" s="2">
        <v>861</v>
      </c>
      <c r="G51" s="55" t="s">
        <v>98</v>
      </c>
      <c r="H51" s="23">
        <f t="shared" si="0"/>
        <v>1097</v>
      </c>
      <c r="I51" s="24">
        <f t="shared" si="1"/>
        <v>2195</v>
      </c>
      <c r="J51" s="23" t="str">
        <f t="shared" si="2"/>
        <v>Y</v>
      </c>
    </row>
    <row r="52" spans="1:10" x14ac:dyDescent="0.25">
      <c r="A52" s="2" t="s">
        <v>75</v>
      </c>
      <c r="B52" s="2">
        <v>265</v>
      </c>
      <c r="C52" s="2">
        <v>559</v>
      </c>
      <c r="D52" s="55" t="s">
        <v>96</v>
      </c>
      <c r="E52" s="2">
        <v>47</v>
      </c>
      <c r="F52" s="2">
        <v>123</v>
      </c>
      <c r="G52" s="55" t="s">
        <v>94</v>
      </c>
      <c r="H52" s="23">
        <f t="shared" si="0"/>
        <v>218</v>
      </c>
      <c r="I52" s="24">
        <f t="shared" si="1"/>
        <v>436</v>
      </c>
      <c r="J52" s="23" t="str">
        <f t="shared" si="2"/>
        <v>N</v>
      </c>
    </row>
    <row r="53" spans="1:10" x14ac:dyDescent="0.25">
      <c r="A53" s="2" t="s">
        <v>109</v>
      </c>
      <c r="B53" s="2">
        <v>211</v>
      </c>
      <c r="C53" s="2">
        <v>561</v>
      </c>
      <c r="D53" s="55" t="s">
        <v>96</v>
      </c>
      <c r="E53" s="2">
        <v>109</v>
      </c>
      <c r="F53" s="2">
        <v>358</v>
      </c>
      <c r="G53" s="55" t="s">
        <v>97</v>
      </c>
      <c r="H53" s="23">
        <f t="shared" si="0"/>
        <v>102</v>
      </c>
      <c r="I53" s="24">
        <f t="shared" si="1"/>
        <v>203</v>
      </c>
      <c r="J53" s="23" t="str">
        <f t="shared" si="2"/>
        <v>N</v>
      </c>
    </row>
    <row r="54" spans="1:10" x14ac:dyDescent="0.25">
      <c r="A54" s="2" t="s">
        <v>93</v>
      </c>
      <c r="B54" s="2">
        <v>433</v>
      </c>
      <c r="C54" s="2">
        <v>919</v>
      </c>
      <c r="D54" s="55" t="s">
        <v>95</v>
      </c>
      <c r="E54" s="2">
        <v>97</v>
      </c>
      <c r="F54" s="2">
        <v>247</v>
      </c>
      <c r="G54" s="55" t="s">
        <v>95</v>
      </c>
      <c r="H54" s="23">
        <f t="shared" si="0"/>
        <v>336</v>
      </c>
      <c r="I54" s="24">
        <f t="shared" si="1"/>
        <v>672</v>
      </c>
      <c r="J54" s="23" t="str">
        <f t="shared" si="2"/>
        <v>Y</v>
      </c>
    </row>
    <row r="55" spans="1:10" x14ac:dyDescent="0.25">
      <c r="A55" s="2" t="s">
        <v>104</v>
      </c>
      <c r="B55" s="9">
        <v>1129</v>
      </c>
      <c r="C55" s="9">
        <v>2369</v>
      </c>
      <c r="D55" s="55" t="s">
        <v>98</v>
      </c>
      <c r="E55" s="2">
        <v>97</v>
      </c>
      <c r="F55" s="2">
        <v>306</v>
      </c>
      <c r="G55" s="55" t="s">
        <v>95</v>
      </c>
      <c r="H55" s="23">
        <f t="shared" si="0"/>
        <v>1032</v>
      </c>
      <c r="I55" s="24">
        <f t="shared" si="1"/>
        <v>2063</v>
      </c>
      <c r="J55" s="23" t="str">
        <f t="shared" si="2"/>
        <v>N</v>
      </c>
    </row>
    <row r="56" spans="1:10" x14ac:dyDescent="0.25">
      <c r="A56" s="2" t="s">
        <v>73</v>
      </c>
      <c r="B56" s="9">
        <v>1083</v>
      </c>
      <c r="C56" s="9">
        <v>2241</v>
      </c>
      <c r="D56" s="55" t="s">
        <v>98</v>
      </c>
      <c r="E56" s="2">
        <v>107</v>
      </c>
      <c r="F56" s="2">
        <v>290</v>
      </c>
      <c r="G56" s="55" t="s">
        <v>95</v>
      </c>
      <c r="H56" s="23">
        <f t="shared" si="0"/>
        <v>976</v>
      </c>
      <c r="I56" s="24">
        <f t="shared" si="1"/>
        <v>1951</v>
      </c>
      <c r="J56" s="23" t="str">
        <f t="shared" si="2"/>
        <v>N</v>
      </c>
    </row>
    <row r="57" spans="1:10" x14ac:dyDescent="0.25">
      <c r="A57" s="2" t="s">
        <v>16</v>
      </c>
      <c r="B57" s="9">
        <v>1596</v>
      </c>
      <c r="C57" s="9">
        <v>3295</v>
      </c>
      <c r="D57" s="55" t="s">
        <v>98</v>
      </c>
      <c r="E57" s="2">
        <v>324</v>
      </c>
      <c r="F57" s="2">
        <v>749</v>
      </c>
      <c r="G57" s="55" t="s">
        <v>98</v>
      </c>
      <c r="H57" s="23">
        <f t="shared" si="0"/>
        <v>1272</v>
      </c>
      <c r="I57" s="24">
        <f t="shared" si="1"/>
        <v>2546</v>
      </c>
      <c r="J57" s="23" t="str">
        <f t="shared" si="2"/>
        <v>Y</v>
      </c>
    </row>
    <row r="58" spans="1:10" x14ac:dyDescent="0.25">
      <c r="A58" s="2" t="s">
        <v>9</v>
      </c>
      <c r="B58" s="9">
        <v>1529</v>
      </c>
      <c r="C58" s="9">
        <v>3188</v>
      </c>
      <c r="D58" s="55" t="s">
        <v>98</v>
      </c>
      <c r="E58" s="2">
        <v>598</v>
      </c>
      <c r="F58" s="9">
        <v>1325</v>
      </c>
      <c r="G58" s="55" t="s">
        <v>98</v>
      </c>
      <c r="H58" s="23">
        <f t="shared" si="0"/>
        <v>931</v>
      </c>
      <c r="I58" s="24">
        <f t="shared" si="1"/>
        <v>1863</v>
      </c>
      <c r="J58" s="23" t="str">
        <f t="shared" si="2"/>
        <v>Y</v>
      </c>
    </row>
    <row r="59" spans="1:10" x14ac:dyDescent="0.25">
      <c r="A59" s="2" t="s">
        <v>50</v>
      </c>
      <c r="B59" s="2">
        <v>570</v>
      </c>
      <c r="C59" s="9">
        <v>1195</v>
      </c>
      <c r="D59" s="55" t="s">
        <v>95</v>
      </c>
      <c r="E59" s="2">
        <v>54</v>
      </c>
      <c r="F59" s="2">
        <v>163</v>
      </c>
      <c r="G59" s="55" t="s">
        <v>96</v>
      </c>
      <c r="H59" s="23">
        <f t="shared" si="0"/>
        <v>516</v>
      </c>
      <c r="I59" s="24">
        <f t="shared" si="1"/>
        <v>1032</v>
      </c>
      <c r="J59" s="23" t="str">
        <f t="shared" si="2"/>
        <v>N</v>
      </c>
    </row>
    <row r="60" spans="1:10" x14ac:dyDescent="0.25">
      <c r="A60" s="2" t="s">
        <v>48</v>
      </c>
      <c r="B60" s="2">
        <v>820</v>
      </c>
      <c r="C60" s="9">
        <v>1702</v>
      </c>
      <c r="D60" s="55" t="s">
        <v>97</v>
      </c>
      <c r="E60" s="2">
        <v>131</v>
      </c>
      <c r="F60" s="2">
        <v>324</v>
      </c>
      <c r="G60" s="55" t="s">
        <v>97</v>
      </c>
      <c r="H60" s="23">
        <f t="shared" si="0"/>
        <v>689</v>
      </c>
      <c r="I60" s="24">
        <f t="shared" si="1"/>
        <v>1378</v>
      </c>
      <c r="J60" s="23" t="str">
        <f t="shared" si="2"/>
        <v>Y</v>
      </c>
    </row>
    <row r="61" spans="1:10" x14ac:dyDescent="0.25">
      <c r="A61" s="2" t="s">
        <v>64</v>
      </c>
      <c r="B61" s="2">
        <v>162</v>
      </c>
      <c r="C61" s="2">
        <v>432</v>
      </c>
      <c r="D61" s="55" t="s">
        <v>94</v>
      </c>
      <c r="E61" s="2">
        <v>43</v>
      </c>
      <c r="F61" s="2">
        <v>195</v>
      </c>
      <c r="G61" s="55" t="s">
        <v>96</v>
      </c>
      <c r="H61" s="23">
        <f t="shared" si="0"/>
        <v>119</v>
      </c>
      <c r="I61" s="24">
        <f t="shared" si="1"/>
        <v>237</v>
      </c>
      <c r="J61" s="23" t="str">
        <f t="shared" si="2"/>
        <v>N</v>
      </c>
    </row>
    <row r="62" spans="1:10" x14ac:dyDescent="0.25">
      <c r="A62" s="2" t="s">
        <v>41</v>
      </c>
      <c r="B62" s="9">
        <v>1083</v>
      </c>
      <c r="C62" s="9">
        <v>2259</v>
      </c>
      <c r="D62" s="55" t="s">
        <v>98</v>
      </c>
      <c r="E62" s="2">
        <v>101</v>
      </c>
      <c r="F62" s="2">
        <v>295</v>
      </c>
      <c r="G62" s="55" t="s">
        <v>95</v>
      </c>
      <c r="H62" s="23">
        <f t="shared" si="0"/>
        <v>982</v>
      </c>
      <c r="I62" s="24">
        <f t="shared" si="1"/>
        <v>1964</v>
      </c>
      <c r="J62" s="23" t="str">
        <f t="shared" si="2"/>
        <v>N</v>
      </c>
    </row>
    <row r="63" spans="1:10" x14ac:dyDescent="0.25">
      <c r="A63" s="2" t="s">
        <v>36</v>
      </c>
      <c r="B63" s="2">
        <v>225</v>
      </c>
      <c r="C63" s="2">
        <v>500</v>
      </c>
      <c r="D63" s="55" t="s">
        <v>94</v>
      </c>
      <c r="E63" s="2">
        <v>61</v>
      </c>
      <c r="F63" s="2">
        <v>172</v>
      </c>
      <c r="G63" s="55" t="s">
        <v>96</v>
      </c>
      <c r="H63" s="23">
        <f t="shared" si="0"/>
        <v>164</v>
      </c>
      <c r="I63" s="24">
        <f t="shared" si="1"/>
        <v>328</v>
      </c>
      <c r="J63" s="23" t="str">
        <f t="shared" si="2"/>
        <v>N</v>
      </c>
    </row>
    <row r="64" spans="1:10" x14ac:dyDescent="0.25">
      <c r="A64" s="2" t="s">
        <v>112</v>
      </c>
      <c r="B64" s="2">
        <v>176</v>
      </c>
      <c r="C64" s="2">
        <v>391</v>
      </c>
      <c r="D64" s="55" t="s">
        <v>94</v>
      </c>
      <c r="E64" s="2">
        <v>34</v>
      </c>
      <c r="F64" s="2">
        <v>106</v>
      </c>
      <c r="G64" s="55" t="s">
        <v>94</v>
      </c>
      <c r="H64" s="23">
        <f t="shared" si="0"/>
        <v>142</v>
      </c>
      <c r="I64" s="24">
        <f t="shared" si="1"/>
        <v>285</v>
      </c>
      <c r="J64" s="23" t="str">
        <f t="shared" si="2"/>
        <v>Y</v>
      </c>
    </row>
    <row r="65" spans="1:10" x14ac:dyDescent="0.25">
      <c r="A65" s="2" t="s">
        <v>39</v>
      </c>
      <c r="B65" s="2">
        <v>462</v>
      </c>
      <c r="C65" s="9">
        <v>1050</v>
      </c>
      <c r="D65" s="55" t="s">
        <v>95</v>
      </c>
      <c r="E65" s="2">
        <v>101</v>
      </c>
      <c r="F65" s="2">
        <v>327</v>
      </c>
      <c r="G65" s="55" t="s">
        <v>97</v>
      </c>
      <c r="H65" s="23">
        <f t="shared" si="0"/>
        <v>361</v>
      </c>
      <c r="I65" s="24">
        <f t="shared" si="1"/>
        <v>723</v>
      </c>
      <c r="J65" s="23" t="str">
        <f t="shared" si="2"/>
        <v>N</v>
      </c>
    </row>
    <row r="66" spans="1:10" x14ac:dyDescent="0.25">
      <c r="A66" s="2" t="s">
        <v>55</v>
      </c>
      <c r="B66" s="2">
        <v>476</v>
      </c>
      <c r="C66" s="9">
        <v>1021</v>
      </c>
      <c r="D66" s="55" t="s">
        <v>95</v>
      </c>
      <c r="E66" s="2">
        <v>94</v>
      </c>
      <c r="F66" s="2">
        <v>257</v>
      </c>
      <c r="G66" s="55" t="s">
        <v>95</v>
      </c>
      <c r="H66" s="23">
        <f t="shared" si="0"/>
        <v>382</v>
      </c>
      <c r="I66" s="24">
        <f t="shared" si="1"/>
        <v>764</v>
      </c>
      <c r="J66" s="23" t="str">
        <f t="shared" si="2"/>
        <v>Y</v>
      </c>
    </row>
    <row r="67" spans="1:10" x14ac:dyDescent="0.25">
      <c r="A67" s="2" t="s">
        <v>40</v>
      </c>
      <c r="B67" s="2">
        <v>227</v>
      </c>
      <c r="C67" s="2">
        <v>502</v>
      </c>
      <c r="D67" s="55" t="s">
        <v>94</v>
      </c>
      <c r="E67" s="2">
        <v>22</v>
      </c>
      <c r="F67" s="2">
        <v>91</v>
      </c>
      <c r="G67" s="55" t="s">
        <v>94</v>
      </c>
      <c r="H67" s="23">
        <f t="shared" si="0"/>
        <v>205</v>
      </c>
      <c r="I67" s="24">
        <f t="shared" si="1"/>
        <v>411</v>
      </c>
      <c r="J67" s="23" t="str">
        <f t="shared" si="2"/>
        <v>Y</v>
      </c>
    </row>
    <row r="68" spans="1:10" x14ac:dyDescent="0.25">
      <c r="A68" s="2" t="s">
        <v>82</v>
      </c>
      <c r="B68" s="2">
        <v>231</v>
      </c>
      <c r="C68" s="2">
        <v>504</v>
      </c>
      <c r="D68" s="55" t="s">
        <v>94</v>
      </c>
      <c r="E68" s="2">
        <v>58</v>
      </c>
      <c r="F68" s="2">
        <v>157</v>
      </c>
      <c r="G68" s="55" t="s">
        <v>96</v>
      </c>
      <c r="H68" s="23">
        <f t="shared" ref="H68:H99" si="5">B68-E68</f>
        <v>173</v>
      </c>
      <c r="I68" s="24">
        <f t="shared" ref="I68:I99" si="6">C68-F68</f>
        <v>347</v>
      </c>
      <c r="J68" s="23" t="str">
        <f t="shared" ref="J68:J99" si="7">IF(D68=G68,"Y","N")</f>
        <v>N</v>
      </c>
    </row>
    <row r="69" spans="1:10" x14ac:dyDescent="0.25">
      <c r="A69" s="2" t="s">
        <v>54</v>
      </c>
      <c r="B69" s="2">
        <v>215</v>
      </c>
      <c r="C69" s="2">
        <v>514</v>
      </c>
      <c r="D69" s="55" t="s">
        <v>96</v>
      </c>
      <c r="E69" s="2">
        <v>55</v>
      </c>
      <c r="F69" s="2">
        <v>192</v>
      </c>
      <c r="G69" s="55" t="s">
        <v>96</v>
      </c>
      <c r="H69" s="23">
        <f t="shared" si="5"/>
        <v>160</v>
      </c>
      <c r="I69" s="24">
        <f t="shared" si="6"/>
        <v>322</v>
      </c>
      <c r="J69" s="23" t="str">
        <f t="shared" si="7"/>
        <v>Y</v>
      </c>
    </row>
    <row r="70" spans="1:10" x14ac:dyDescent="0.25">
      <c r="A70" s="2" t="s">
        <v>76</v>
      </c>
      <c r="B70" s="2">
        <v>821</v>
      </c>
      <c r="C70" s="9">
        <v>1709</v>
      </c>
      <c r="D70" s="55" t="s">
        <v>97</v>
      </c>
      <c r="E70" s="2">
        <v>364</v>
      </c>
      <c r="F70" s="2">
        <v>795</v>
      </c>
      <c r="G70" s="55" t="s">
        <v>98</v>
      </c>
      <c r="H70" s="23">
        <f t="shared" si="5"/>
        <v>457</v>
      </c>
      <c r="I70" s="24">
        <f t="shared" si="6"/>
        <v>914</v>
      </c>
      <c r="J70" s="23" t="str">
        <f t="shared" si="7"/>
        <v>N</v>
      </c>
    </row>
    <row r="71" spans="1:10" x14ac:dyDescent="0.25">
      <c r="A71" s="2" t="s">
        <v>111</v>
      </c>
      <c r="B71" s="2">
        <v>196</v>
      </c>
      <c r="C71" s="2">
        <v>487</v>
      </c>
      <c r="D71" s="55" t="s">
        <v>94</v>
      </c>
      <c r="E71" s="2">
        <v>51</v>
      </c>
      <c r="F71" s="2">
        <v>196</v>
      </c>
      <c r="G71" s="55" t="s">
        <v>96</v>
      </c>
      <c r="H71" s="23">
        <f t="shared" si="5"/>
        <v>145</v>
      </c>
      <c r="I71" s="24">
        <f t="shared" si="6"/>
        <v>291</v>
      </c>
      <c r="J71" s="23" t="str">
        <f t="shared" si="7"/>
        <v>N</v>
      </c>
    </row>
    <row r="72" spans="1:10" x14ac:dyDescent="0.25">
      <c r="A72" s="2" t="s">
        <v>46</v>
      </c>
      <c r="B72" s="2">
        <v>217</v>
      </c>
      <c r="C72" s="2">
        <v>467</v>
      </c>
      <c r="D72" s="55" t="s">
        <v>94</v>
      </c>
      <c r="E72" s="2">
        <v>45</v>
      </c>
      <c r="F72" s="2">
        <v>123</v>
      </c>
      <c r="G72" s="55" t="s">
        <v>94</v>
      </c>
      <c r="H72" s="23">
        <f t="shared" si="5"/>
        <v>172</v>
      </c>
      <c r="I72" s="24">
        <f t="shared" si="6"/>
        <v>344</v>
      </c>
      <c r="J72" s="23" t="str">
        <f t="shared" si="7"/>
        <v>Y</v>
      </c>
    </row>
    <row r="73" spans="1:10" x14ac:dyDescent="0.25">
      <c r="A73" s="2" t="s">
        <v>59</v>
      </c>
      <c r="B73" s="2">
        <v>674</v>
      </c>
      <c r="C73" s="9">
        <v>1427</v>
      </c>
      <c r="D73" s="55" t="s">
        <v>97</v>
      </c>
      <c r="E73" s="2">
        <v>229</v>
      </c>
      <c r="F73" s="2">
        <v>537</v>
      </c>
      <c r="G73" s="55" t="s">
        <v>98</v>
      </c>
      <c r="H73" s="23">
        <f t="shared" si="5"/>
        <v>445</v>
      </c>
      <c r="I73" s="24">
        <f t="shared" si="6"/>
        <v>890</v>
      </c>
      <c r="J73" s="23" t="str">
        <f t="shared" si="7"/>
        <v>N</v>
      </c>
    </row>
    <row r="74" spans="1:10" x14ac:dyDescent="0.25">
      <c r="A74" s="2" t="s">
        <v>107</v>
      </c>
      <c r="B74" s="2">
        <v>247</v>
      </c>
      <c r="C74" s="2">
        <v>543</v>
      </c>
      <c r="D74" s="55" t="s">
        <v>96</v>
      </c>
      <c r="E74" s="2">
        <v>27</v>
      </c>
      <c r="F74" s="2">
        <v>103</v>
      </c>
      <c r="G74" s="55" t="s">
        <v>94</v>
      </c>
      <c r="H74" s="23">
        <f t="shared" si="5"/>
        <v>220</v>
      </c>
      <c r="I74" s="24">
        <f t="shared" si="6"/>
        <v>440</v>
      </c>
      <c r="J74" s="23" t="str">
        <f t="shared" si="7"/>
        <v>N</v>
      </c>
    </row>
    <row r="75" spans="1:10" x14ac:dyDescent="0.25">
      <c r="A75" s="2" t="s">
        <v>26</v>
      </c>
      <c r="B75" s="2">
        <v>158</v>
      </c>
      <c r="C75" s="2">
        <v>345</v>
      </c>
      <c r="D75" s="55" t="s">
        <v>94</v>
      </c>
      <c r="E75" s="2">
        <v>76</v>
      </c>
      <c r="F75" s="2">
        <v>183</v>
      </c>
      <c r="G75" s="55" t="s">
        <v>96</v>
      </c>
      <c r="H75" s="23">
        <f t="shared" si="5"/>
        <v>82</v>
      </c>
      <c r="I75" s="24">
        <f t="shared" si="6"/>
        <v>162</v>
      </c>
      <c r="J75" s="23" t="str">
        <f t="shared" si="7"/>
        <v>N</v>
      </c>
    </row>
    <row r="76" spans="1:10" x14ac:dyDescent="0.25">
      <c r="A76" s="2" t="s">
        <v>52</v>
      </c>
      <c r="B76" s="2">
        <v>673</v>
      </c>
      <c r="C76" s="9">
        <v>1459</v>
      </c>
      <c r="D76" s="55" t="s">
        <v>97</v>
      </c>
      <c r="E76" s="2">
        <v>110</v>
      </c>
      <c r="F76" s="2">
        <v>332</v>
      </c>
      <c r="G76" s="55" t="s">
        <v>97</v>
      </c>
      <c r="H76" s="23">
        <f t="shared" si="5"/>
        <v>563</v>
      </c>
      <c r="I76" s="24">
        <f t="shared" si="6"/>
        <v>1127</v>
      </c>
      <c r="J76" s="23" t="str">
        <f t="shared" si="7"/>
        <v>Y</v>
      </c>
    </row>
    <row r="77" spans="1:10" x14ac:dyDescent="0.25">
      <c r="A77" s="2" t="s">
        <v>110</v>
      </c>
      <c r="B77" s="2">
        <v>199</v>
      </c>
      <c r="C77" s="2">
        <v>424</v>
      </c>
      <c r="D77" s="55" t="s">
        <v>94</v>
      </c>
      <c r="E77" s="2">
        <v>50</v>
      </c>
      <c r="F77" s="2">
        <v>126</v>
      </c>
      <c r="G77" s="55" t="s">
        <v>94</v>
      </c>
      <c r="H77" s="23">
        <f t="shared" si="5"/>
        <v>149</v>
      </c>
      <c r="I77" s="24">
        <f t="shared" si="6"/>
        <v>298</v>
      </c>
      <c r="J77" s="23" t="str">
        <f t="shared" si="7"/>
        <v>Y</v>
      </c>
    </row>
    <row r="78" spans="1:10" x14ac:dyDescent="0.25">
      <c r="A78" s="2" t="s">
        <v>65</v>
      </c>
      <c r="B78" s="2">
        <v>598</v>
      </c>
      <c r="C78" s="9">
        <v>1310</v>
      </c>
      <c r="D78" s="55" t="s">
        <v>97</v>
      </c>
      <c r="E78" s="2">
        <v>72</v>
      </c>
      <c r="F78" s="2">
        <v>258</v>
      </c>
      <c r="G78" s="55" t="s">
        <v>95</v>
      </c>
      <c r="H78" s="23">
        <f t="shared" si="5"/>
        <v>526</v>
      </c>
      <c r="I78" s="24">
        <f t="shared" si="6"/>
        <v>1052</v>
      </c>
      <c r="J78" s="23" t="str">
        <f t="shared" si="7"/>
        <v>N</v>
      </c>
    </row>
    <row r="79" spans="1:10" x14ac:dyDescent="0.25">
      <c r="A79" s="2" t="s">
        <v>90</v>
      </c>
      <c r="B79" s="9">
        <v>1016</v>
      </c>
      <c r="C79" s="9">
        <v>2114</v>
      </c>
      <c r="D79" s="55" t="s">
        <v>97</v>
      </c>
      <c r="E79" s="2">
        <v>59</v>
      </c>
      <c r="F79" s="2">
        <v>201</v>
      </c>
      <c r="G79" s="55" t="s">
        <v>96</v>
      </c>
      <c r="H79" s="23">
        <f t="shared" si="5"/>
        <v>957</v>
      </c>
      <c r="I79" s="24">
        <f t="shared" si="6"/>
        <v>1913</v>
      </c>
      <c r="J79" s="23" t="str">
        <f t="shared" si="7"/>
        <v>N</v>
      </c>
    </row>
    <row r="80" spans="1:10" x14ac:dyDescent="0.25">
      <c r="A80" s="2" t="s">
        <v>92</v>
      </c>
      <c r="B80" s="2">
        <v>126</v>
      </c>
      <c r="C80" s="2">
        <v>318</v>
      </c>
      <c r="D80" s="55" t="s">
        <v>94</v>
      </c>
      <c r="E80" s="2">
        <v>25</v>
      </c>
      <c r="F80" s="2">
        <v>117</v>
      </c>
      <c r="G80" s="55" t="s">
        <v>94</v>
      </c>
      <c r="H80" s="23">
        <f t="shared" si="5"/>
        <v>101</v>
      </c>
      <c r="I80" s="24">
        <f t="shared" si="6"/>
        <v>201</v>
      </c>
      <c r="J80" s="23" t="str">
        <f t="shared" si="7"/>
        <v>Y</v>
      </c>
    </row>
    <row r="81" spans="1:10" x14ac:dyDescent="0.25">
      <c r="A81" s="2" t="s">
        <v>42</v>
      </c>
      <c r="B81" s="2">
        <v>219</v>
      </c>
      <c r="C81" s="2">
        <v>570</v>
      </c>
      <c r="D81" s="55" t="s">
        <v>96</v>
      </c>
      <c r="E81" s="2">
        <v>93</v>
      </c>
      <c r="F81" s="2">
        <v>318</v>
      </c>
      <c r="G81" s="55" t="s">
        <v>97</v>
      </c>
      <c r="H81" s="23">
        <f t="shared" si="5"/>
        <v>126</v>
      </c>
      <c r="I81" s="24">
        <f t="shared" si="6"/>
        <v>252</v>
      </c>
      <c r="J81" s="23" t="str">
        <f t="shared" si="7"/>
        <v>N</v>
      </c>
    </row>
    <row r="82" spans="1:10" x14ac:dyDescent="0.25">
      <c r="A82" s="2" t="s">
        <v>79</v>
      </c>
      <c r="B82" s="2">
        <v>255</v>
      </c>
      <c r="C82" s="2">
        <v>545</v>
      </c>
      <c r="D82" s="55" t="s">
        <v>96</v>
      </c>
      <c r="E82" s="2">
        <v>84</v>
      </c>
      <c r="F82" s="2">
        <v>202</v>
      </c>
      <c r="G82" s="55" t="s">
        <v>96</v>
      </c>
      <c r="H82" s="23">
        <f t="shared" si="5"/>
        <v>171</v>
      </c>
      <c r="I82" s="24">
        <f t="shared" si="6"/>
        <v>343</v>
      </c>
      <c r="J82" s="23" t="str">
        <f t="shared" si="7"/>
        <v>Y</v>
      </c>
    </row>
    <row r="83" spans="1:10" x14ac:dyDescent="0.25">
      <c r="A83" s="2" t="s">
        <v>38</v>
      </c>
      <c r="B83" s="2">
        <v>324</v>
      </c>
      <c r="C83" s="2">
        <v>760</v>
      </c>
      <c r="D83" s="55" t="s">
        <v>95</v>
      </c>
      <c r="E83" s="2">
        <v>102</v>
      </c>
      <c r="F83" s="2">
        <v>315</v>
      </c>
      <c r="G83" s="55" t="s">
        <v>95</v>
      </c>
      <c r="H83" s="23">
        <f t="shared" si="5"/>
        <v>222</v>
      </c>
      <c r="I83" s="24">
        <f t="shared" si="6"/>
        <v>445</v>
      </c>
      <c r="J83" s="23" t="str">
        <f t="shared" si="7"/>
        <v>Y</v>
      </c>
    </row>
    <row r="84" spans="1:10" x14ac:dyDescent="0.25">
      <c r="A84" s="2" t="s">
        <v>89</v>
      </c>
      <c r="B84" s="2">
        <v>79</v>
      </c>
      <c r="C84" s="2">
        <v>184</v>
      </c>
      <c r="D84" s="55" t="s">
        <v>94</v>
      </c>
      <c r="E84" s="2">
        <v>9</v>
      </c>
      <c r="F84" s="2">
        <v>45</v>
      </c>
      <c r="G84" s="55" t="s">
        <v>94</v>
      </c>
      <c r="H84" s="23">
        <f t="shared" si="5"/>
        <v>70</v>
      </c>
      <c r="I84" s="24">
        <f t="shared" si="6"/>
        <v>139</v>
      </c>
      <c r="J84" s="23" t="str">
        <f t="shared" si="7"/>
        <v>Y</v>
      </c>
    </row>
    <row r="85" spans="1:10" x14ac:dyDescent="0.25">
      <c r="A85" s="2" t="s">
        <v>74</v>
      </c>
      <c r="B85" s="9">
        <v>1023</v>
      </c>
      <c r="C85" s="9">
        <v>2143</v>
      </c>
      <c r="D85" s="55" t="s">
        <v>98</v>
      </c>
      <c r="E85" s="2">
        <v>396</v>
      </c>
      <c r="F85" s="2">
        <v>888</v>
      </c>
      <c r="G85" s="55" t="s">
        <v>98</v>
      </c>
      <c r="H85" s="23">
        <f t="shared" si="5"/>
        <v>627</v>
      </c>
      <c r="I85" s="24">
        <f t="shared" si="6"/>
        <v>1255</v>
      </c>
      <c r="J85" s="23" t="str">
        <f t="shared" si="7"/>
        <v>Y</v>
      </c>
    </row>
    <row r="86" spans="1:10" x14ac:dyDescent="0.25">
      <c r="A86" s="2" t="s">
        <v>32</v>
      </c>
      <c r="B86" s="2">
        <v>254</v>
      </c>
      <c r="C86" s="2">
        <v>560</v>
      </c>
      <c r="D86" s="55" t="s">
        <v>96</v>
      </c>
      <c r="E86" s="2">
        <v>42</v>
      </c>
      <c r="F86" s="2">
        <v>138</v>
      </c>
      <c r="G86" s="55" t="s">
        <v>94</v>
      </c>
      <c r="H86" s="23">
        <f t="shared" si="5"/>
        <v>212</v>
      </c>
      <c r="I86" s="24">
        <f t="shared" si="6"/>
        <v>422</v>
      </c>
      <c r="J86" s="23" t="str">
        <f t="shared" si="7"/>
        <v>N</v>
      </c>
    </row>
    <row r="87" spans="1:10" x14ac:dyDescent="0.25">
      <c r="A87" s="2" t="s">
        <v>23</v>
      </c>
      <c r="B87" s="2">
        <v>311</v>
      </c>
      <c r="C87" s="2">
        <v>684</v>
      </c>
      <c r="D87" s="55" t="s">
        <v>96</v>
      </c>
      <c r="E87" s="2">
        <v>74</v>
      </c>
      <c r="F87" s="2">
        <v>210</v>
      </c>
      <c r="G87" s="55" t="s">
        <v>95</v>
      </c>
      <c r="H87" s="23">
        <f t="shared" si="5"/>
        <v>237</v>
      </c>
      <c r="I87" s="24">
        <f t="shared" si="6"/>
        <v>474</v>
      </c>
      <c r="J87" s="23" t="str">
        <f t="shared" si="7"/>
        <v>N</v>
      </c>
    </row>
    <row r="88" spans="1:10" x14ac:dyDescent="0.25">
      <c r="A88" s="2" t="s">
        <v>37</v>
      </c>
      <c r="B88" s="2">
        <v>460</v>
      </c>
      <c r="C88" s="9">
        <v>1019</v>
      </c>
      <c r="D88" s="55" t="s">
        <v>95</v>
      </c>
      <c r="E88" s="2">
        <v>120</v>
      </c>
      <c r="F88" s="2">
        <v>340</v>
      </c>
      <c r="G88" s="55" t="s">
        <v>97</v>
      </c>
      <c r="H88" s="23">
        <f t="shared" si="5"/>
        <v>340</v>
      </c>
      <c r="I88" s="24">
        <f t="shared" si="6"/>
        <v>679</v>
      </c>
      <c r="J88" s="23" t="str">
        <f t="shared" si="7"/>
        <v>N</v>
      </c>
    </row>
    <row r="89" spans="1:10" x14ac:dyDescent="0.25">
      <c r="A89" s="2" t="s">
        <v>5</v>
      </c>
      <c r="B89" s="9">
        <v>1516</v>
      </c>
      <c r="C89" s="9">
        <v>3150</v>
      </c>
      <c r="D89" s="55" t="s">
        <v>98</v>
      </c>
      <c r="E89" s="2">
        <v>333</v>
      </c>
      <c r="F89" s="2">
        <v>784</v>
      </c>
      <c r="G89" s="55" t="s">
        <v>98</v>
      </c>
      <c r="H89" s="23">
        <f t="shared" si="5"/>
        <v>1183</v>
      </c>
      <c r="I89" s="24">
        <f t="shared" si="6"/>
        <v>2366</v>
      </c>
      <c r="J89" s="23" t="str">
        <f t="shared" si="7"/>
        <v>Y</v>
      </c>
    </row>
    <row r="90" spans="1:10" x14ac:dyDescent="0.25">
      <c r="A90" s="2" t="s">
        <v>21</v>
      </c>
      <c r="B90" s="9">
        <v>1829</v>
      </c>
      <c r="C90" s="9">
        <v>3756</v>
      </c>
      <c r="D90" s="55" t="s">
        <v>98</v>
      </c>
      <c r="E90" s="2">
        <v>333</v>
      </c>
      <c r="F90" s="2">
        <v>766</v>
      </c>
      <c r="G90" s="55" t="s">
        <v>98</v>
      </c>
      <c r="H90" s="23">
        <f t="shared" si="5"/>
        <v>1496</v>
      </c>
      <c r="I90" s="24">
        <f t="shared" si="6"/>
        <v>2990</v>
      </c>
      <c r="J90" s="23" t="str">
        <f t="shared" si="7"/>
        <v>Y</v>
      </c>
    </row>
    <row r="91" spans="1:10" x14ac:dyDescent="0.25">
      <c r="A91" s="2" t="s">
        <v>29</v>
      </c>
      <c r="B91" s="2">
        <v>387</v>
      </c>
      <c r="C91" s="2">
        <v>843</v>
      </c>
      <c r="D91" s="55" t="s">
        <v>95</v>
      </c>
      <c r="E91" s="2">
        <v>189</v>
      </c>
      <c r="F91" s="2">
        <v>447</v>
      </c>
      <c r="G91" s="55" t="s">
        <v>97</v>
      </c>
      <c r="H91" s="23">
        <f t="shared" si="5"/>
        <v>198</v>
      </c>
      <c r="I91" s="24">
        <f t="shared" si="6"/>
        <v>396</v>
      </c>
      <c r="J91" s="23" t="str">
        <f t="shared" si="7"/>
        <v>N</v>
      </c>
    </row>
    <row r="92" spans="1:10" x14ac:dyDescent="0.25">
      <c r="A92" s="2" t="s">
        <v>70</v>
      </c>
      <c r="B92" s="2">
        <v>315</v>
      </c>
      <c r="C92" s="2">
        <v>717</v>
      </c>
      <c r="D92" s="55" t="s">
        <v>96</v>
      </c>
      <c r="E92" s="2">
        <v>86</v>
      </c>
      <c r="F92" s="2">
        <v>259</v>
      </c>
      <c r="G92" s="55" t="s">
        <v>95</v>
      </c>
      <c r="H92" s="23">
        <f t="shared" si="5"/>
        <v>229</v>
      </c>
      <c r="I92" s="24">
        <f t="shared" si="6"/>
        <v>458</v>
      </c>
      <c r="J92" s="23" t="str">
        <f t="shared" si="7"/>
        <v>N</v>
      </c>
    </row>
    <row r="93" spans="1:10" x14ac:dyDescent="0.25">
      <c r="A93" s="2" t="s">
        <v>66</v>
      </c>
      <c r="B93" s="2">
        <v>131</v>
      </c>
      <c r="C93" s="2">
        <v>372</v>
      </c>
      <c r="D93" s="55" t="s">
        <v>94</v>
      </c>
      <c r="E93" s="2">
        <v>24</v>
      </c>
      <c r="F93" s="2">
        <v>158</v>
      </c>
      <c r="G93" s="55" t="s">
        <v>96</v>
      </c>
      <c r="H93" s="23">
        <f t="shared" si="5"/>
        <v>107</v>
      </c>
      <c r="I93" s="24">
        <f t="shared" si="6"/>
        <v>214</v>
      </c>
      <c r="J93" s="23" t="str">
        <f t="shared" si="7"/>
        <v>N</v>
      </c>
    </row>
    <row r="94" spans="1:10" x14ac:dyDescent="0.25">
      <c r="A94" s="2" t="s">
        <v>17</v>
      </c>
      <c r="B94" s="2">
        <v>301</v>
      </c>
      <c r="C94" s="2">
        <v>693</v>
      </c>
      <c r="D94" s="55" t="s">
        <v>96</v>
      </c>
      <c r="E94" s="2">
        <v>59</v>
      </c>
      <c r="F94" s="2">
        <v>208</v>
      </c>
      <c r="G94" s="55" t="s">
        <v>95</v>
      </c>
      <c r="H94" s="23">
        <f t="shared" si="5"/>
        <v>242</v>
      </c>
      <c r="I94" s="24">
        <f t="shared" si="6"/>
        <v>485</v>
      </c>
      <c r="J94" s="23" t="str">
        <f t="shared" si="7"/>
        <v>N</v>
      </c>
    </row>
    <row r="95" spans="1:10" x14ac:dyDescent="0.25">
      <c r="A95" s="2" t="s">
        <v>10</v>
      </c>
      <c r="B95" s="2">
        <v>763</v>
      </c>
      <c r="C95" s="9">
        <v>1590</v>
      </c>
      <c r="D95" s="55" t="s">
        <v>97</v>
      </c>
      <c r="E95" s="2">
        <v>393</v>
      </c>
      <c r="F95" s="2">
        <v>850</v>
      </c>
      <c r="G95" s="55" t="s">
        <v>98</v>
      </c>
      <c r="H95" s="23">
        <f t="shared" si="5"/>
        <v>370</v>
      </c>
      <c r="I95" s="24">
        <f t="shared" si="6"/>
        <v>740</v>
      </c>
      <c r="J95" s="23" t="str">
        <f t="shared" si="7"/>
        <v>N</v>
      </c>
    </row>
    <row r="96" spans="1:10" x14ac:dyDescent="0.25">
      <c r="A96" s="2" t="s">
        <v>24</v>
      </c>
      <c r="B96" s="2">
        <v>593</v>
      </c>
      <c r="C96" s="9">
        <v>1303</v>
      </c>
      <c r="D96" s="55" t="s">
        <v>97</v>
      </c>
      <c r="E96" s="2">
        <v>133</v>
      </c>
      <c r="F96" s="2">
        <v>383</v>
      </c>
      <c r="G96" s="55" t="s">
        <v>97</v>
      </c>
      <c r="H96" s="23">
        <f t="shared" si="5"/>
        <v>460</v>
      </c>
      <c r="I96" s="24">
        <f t="shared" si="6"/>
        <v>920</v>
      </c>
      <c r="J96" s="23" t="str">
        <f t="shared" si="7"/>
        <v>Y</v>
      </c>
    </row>
    <row r="97" spans="1:10" x14ac:dyDescent="0.25">
      <c r="A97" s="2" t="s">
        <v>84</v>
      </c>
      <c r="B97" s="2">
        <v>558</v>
      </c>
      <c r="C97" s="9">
        <v>1164</v>
      </c>
      <c r="D97" s="55" t="s">
        <v>95</v>
      </c>
      <c r="E97" s="2">
        <v>77</v>
      </c>
      <c r="F97" s="2">
        <v>203</v>
      </c>
      <c r="G97" s="55" t="s">
        <v>95</v>
      </c>
      <c r="H97" s="23">
        <f t="shared" si="5"/>
        <v>481</v>
      </c>
      <c r="I97" s="24">
        <f t="shared" si="6"/>
        <v>961</v>
      </c>
      <c r="J97" s="23" t="str">
        <f t="shared" si="7"/>
        <v>Y</v>
      </c>
    </row>
    <row r="98" spans="1:10" x14ac:dyDescent="0.25">
      <c r="A98" s="2" t="s">
        <v>81</v>
      </c>
      <c r="B98" s="9">
        <v>1566</v>
      </c>
      <c r="C98" s="9">
        <v>3235</v>
      </c>
      <c r="D98" s="55" t="s">
        <v>98</v>
      </c>
      <c r="E98" s="2">
        <v>265</v>
      </c>
      <c r="F98" s="2">
        <v>633</v>
      </c>
      <c r="G98" s="55" t="s">
        <v>98</v>
      </c>
      <c r="H98" s="23">
        <f t="shared" si="5"/>
        <v>1301</v>
      </c>
      <c r="I98" s="24">
        <f t="shared" si="6"/>
        <v>2602</v>
      </c>
      <c r="J98" s="23" t="str">
        <f t="shared" si="7"/>
        <v>Y</v>
      </c>
    </row>
    <row r="99" spans="1:10" x14ac:dyDescent="0.25">
      <c r="A99" s="2" t="s">
        <v>20</v>
      </c>
      <c r="B99" s="9">
        <v>1398</v>
      </c>
      <c r="C99" s="9">
        <v>2871</v>
      </c>
      <c r="D99" s="55" t="s">
        <v>98</v>
      </c>
      <c r="E99" s="2">
        <v>128</v>
      </c>
      <c r="F99" s="2">
        <v>331</v>
      </c>
      <c r="G99" s="55" t="s">
        <v>97</v>
      </c>
      <c r="H99" s="23">
        <f t="shared" si="5"/>
        <v>1270</v>
      </c>
      <c r="I99" s="24">
        <f t="shared" si="6"/>
        <v>2540</v>
      </c>
      <c r="J99" s="23" t="str">
        <f t="shared" si="7"/>
        <v>N</v>
      </c>
    </row>
    <row r="100" spans="1:10" x14ac:dyDescent="0.25">
      <c r="A100" s="17"/>
      <c r="B100" s="18"/>
      <c r="C100" s="21"/>
      <c r="D100" s="18"/>
    </row>
    <row r="101" spans="1:10" x14ac:dyDescent="0.25">
      <c r="A101" s="17"/>
      <c r="B101" s="18"/>
      <c r="C101" s="21"/>
      <c r="D101" s="18"/>
    </row>
    <row r="102" spans="1:10" x14ac:dyDescent="0.25">
      <c r="A102" s="17"/>
      <c r="B102" s="18"/>
      <c r="C102" s="21"/>
      <c r="D102" s="18"/>
    </row>
    <row r="103" spans="1:10" x14ac:dyDescent="0.25">
      <c r="A103" s="17"/>
      <c r="B103" s="18"/>
      <c r="C103" s="21"/>
      <c r="D103" s="18"/>
    </row>
    <row r="104" spans="1:10" x14ac:dyDescent="0.25">
      <c r="A104" s="17"/>
      <c r="B104" s="18"/>
      <c r="C104" s="21"/>
      <c r="D104" s="18"/>
    </row>
    <row r="105" spans="1:10" x14ac:dyDescent="0.25">
      <c r="A105" s="17"/>
      <c r="B105" s="18"/>
      <c r="C105" s="21"/>
      <c r="D105" s="18"/>
    </row>
    <row r="106" spans="1:10" x14ac:dyDescent="0.25">
      <c r="A106" s="17"/>
      <c r="B106" s="18"/>
      <c r="C106" s="21"/>
      <c r="D106" s="18"/>
    </row>
    <row r="107" spans="1:10" x14ac:dyDescent="0.25">
      <c r="A107" s="17"/>
      <c r="B107" s="18"/>
      <c r="C107" s="21"/>
      <c r="D107" s="18"/>
    </row>
    <row r="108" spans="1:10" x14ac:dyDescent="0.25">
      <c r="A108" s="17"/>
      <c r="B108" s="18"/>
      <c r="C108" s="21"/>
      <c r="D108" s="18"/>
    </row>
    <row r="109" spans="1:10" x14ac:dyDescent="0.25">
      <c r="A109" s="17"/>
      <c r="B109" s="18"/>
      <c r="C109" s="21"/>
      <c r="D109" s="18"/>
    </row>
    <row r="110" spans="1:10" x14ac:dyDescent="0.25">
      <c r="A110" s="17"/>
      <c r="B110" s="18"/>
      <c r="C110" s="21"/>
      <c r="D110" s="18"/>
    </row>
    <row r="111" spans="1:10" x14ac:dyDescent="0.25">
      <c r="A111" s="17"/>
      <c r="B111" s="18"/>
      <c r="C111" s="21"/>
      <c r="D111" s="18"/>
    </row>
    <row r="112" spans="1:10" x14ac:dyDescent="0.25">
      <c r="A112" s="17"/>
      <c r="B112" s="18"/>
      <c r="C112" s="21"/>
      <c r="D112" s="18"/>
    </row>
    <row r="113" spans="1:4" x14ac:dyDescent="0.25">
      <c r="A113" s="17"/>
      <c r="B113" s="18"/>
      <c r="C113" s="21"/>
      <c r="D113" s="18"/>
    </row>
    <row r="114" spans="1:4" x14ac:dyDescent="0.25">
      <c r="A114" s="17"/>
      <c r="B114" s="18"/>
      <c r="C114" s="21"/>
      <c r="D114" s="18"/>
    </row>
    <row r="115" spans="1:4" x14ac:dyDescent="0.25">
      <c r="A115" s="17"/>
      <c r="B115" s="18"/>
      <c r="C115" s="21"/>
      <c r="D115" s="18"/>
    </row>
    <row r="116" spans="1:4" x14ac:dyDescent="0.25">
      <c r="A116" s="17"/>
      <c r="B116" s="18"/>
      <c r="C116" s="21"/>
      <c r="D116" s="18"/>
    </row>
    <row r="117" spans="1:4" x14ac:dyDescent="0.25">
      <c r="A117" s="17"/>
      <c r="B117" s="18"/>
      <c r="C117" s="21"/>
      <c r="D117" s="18"/>
    </row>
    <row r="118" spans="1:4" x14ac:dyDescent="0.25">
      <c r="A118" s="17"/>
      <c r="B118" s="18"/>
      <c r="C118" s="21"/>
      <c r="D118" s="18"/>
    </row>
    <row r="119" spans="1:4" x14ac:dyDescent="0.25">
      <c r="A119" s="17"/>
      <c r="B119" s="18"/>
      <c r="C119" s="21"/>
      <c r="D119" s="18"/>
    </row>
    <row r="120" spans="1:4" x14ac:dyDescent="0.25">
      <c r="A120" s="17"/>
      <c r="B120" s="18"/>
      <c r="C120" s="21"/>
      <c r="D120" s="18"/>
    </row>
    <row r="121" spans="1:4" x14ac:dyDescent="0.25">
      <c r="A121" s="17"/>
      <c r="B121" s="18"/>
      <c r="C121" s="21"/>
      <c r="D121" s="18"/>
    </row>
    <row r="122" spans="1:4" x14ac:dyDescent="0.25">
      <c r="A122" s="17"/>
      <c r="B122" s="18"/>
      <c r="C122" s="21"/>
      <c r="D122" s="18"/>
    </row>
    <row r="123" spans="1:4" x14ac:dyDescent="0.25">
      <c r="A123" s="17"/>
      <c r="B123" s="18"/>
      <c r="C123" s="21"/>
      <c r="D123" s="18"/>
    </row>
    <row r="124" spans="1:4" x14ac:dyDescent="0.25">
      <c r="A124" s="17"/>
      <c r="B124" s="18"/>
      <c r="C124" s="21"/>
      <c r="D124" s="18"/>
    </row>
    <row r="125" spans="1:4" x14ac:dyDescent="0.25">
      <c r="A125" s="17"/>
      <c r="B125" s="18"/>
      <c r="C125" s="21"/>
      <c r="D125" s="18"/>
    </row>
    <row r="126" spans="1:4" x14ac:dyDescent="0.25">
      <c r="A126" s="17"/>
      <c r="B126" s="18"/>
      <c r="C126" s="21"/>
      <c r="D126" s="18"/>
    </row>
    <row r="127" spans="1:4" x14ac:dyDescent="0.25">
      <c r="A127" s="17"/>
      <c r="B127" s="18"/>
      <c r="C127" s="21"/>
      <c r="D127" s="18"/>
    </row>
    <row r="128" spans="1:4" x14ac:dyDescent="0.25">
      <c r="A128" s="17"/>
      <c r="B128" s="18"/>
      <c r="C128" s="21"/>
      <c r="D128" s="18"/>
    </row>
    <row r="129" spans="1:4" x14ac:dyDescent="0.25">
      <c r="A129" s="17"/>
      <c r="B129" s="18"/>
      <c r="C129" s="21"/>
      <c r="D129" s="18"/>
    </row>
    <row r="130" spans="1:4" x14ac:dyDescent="0.25">
      <c r="A130" s="17"/>
      <c r="B130" s="18"/>
      <c r="C130" s="21"/>
      <c r="D130" s="18"/>
    </row>
    <row r="131" spans="1:4" x14ac:dyDescent="0.25">
      <c r="A131" s="17"/>
      <c r="B131" s="18"/>
      <c r="C131" s="21"/>
      <c r="D131" s="18"/>
    </row>
    <row r="132" spans="1:4" x14ac:dyDescent="0.25">
      <c r="A132" s="17"/>
      <c r="B132" s="18"/>
      <c r="C132" s="21"/>
      <c r="D132" s="18"/>
    </row>
    <row r="133" spans="1:4" x14ac:dyDescent="0.25">
      <c r="A133" s="17"/>
      <c r="B133" s="18"/>
      <c r="C133" s="21"/>
      <c r="D133" s="18"/>
    </row>
    <row r="134" spans="1:4" x14ac:dyDescent="0.25">
      <c r="A134" s="17"/>
      <c r="B134" s="18"/>
      <c r="C134" s="21"/>
      <c r="D134" s="18"/>
    </row>
    <row r="135" spans="1:4" x14ac:dyDescent="0.25">
      <c r="A135" s="17"/>
      <c r="B135" s="18"/>
      <c r="C135" s="21"/>
      <c r="D135" s="18"/>
    </row>
    <row r="136" spans="1:4" x14ac:dyDescent="0.25">
      <c r="A136" s="17"/>
      <c r="B136" s="18"/>
      <c r="C136" s="21"/>
      <c r="D136" s="18"/>
    </row>
    <row r="137" spans="1:4" x14ac:dyDescent="0.25">
      <c r="A137" s="17"/>
      <c r="B137" s="18"/>
      <c r="C137" s="21"/>
      <c r="D137" s="18"/>
    </row>
    <row r="138" spans="1:4" x14ac:dyDescent="0.25">
      <c r="A138" s="17"/>
      <c r="B138" s="18"/>
      <c r="C138" s="21"/>
      <c r="D138" s="18"/>
    </row>
    <row r="139" spans="1:4" x14ac:dyDescent="0.25">
      <c r="A139" s="17"/>
      <c r="B139" s="18"/>
      <c r="C139" s="21"/>
      <c r="D139" s="18"/>
    </row>
    <row r="140" spans="1:4" x14ac:dyDescent="0.25">
      <c r="A140" s="17"/>
      <c r="B140" s="18"/>
      <c r="C140" s="21"/>
      <c r="D140" s="18"/>
    </row>
    <row r="141" spans="1:4" x14ac:dyDescent="0.25">
      <c r="A141" s="17"/>
      <c r="B141" s="18"/>
      <c r="C141" s="21"/>
      <c r="D141" s="18"/>
    </row>
    <row r="142" spans="1:4" x14ac:dyDescent="0.25">
      <c r="A142" s="17"/>
      <c r="B142" s="18"/>
      <c r="C142" s="21"/>
      <c r="D142" s="18"/>
    </row>
    <row r="143" spans="1:4" x14ac:dyDescent="0.25">
      <c r="A143" s="17"/>
      <c r="B143" s="18"/>
      <c r="C143" s="21"/>
      <c r="D143" s="18"/>
    </row>
    <row r="144" spans="1:4" x14ac:dyDescent="0.25">
      <c r="A144" s="17"/>
      <c r="B144" s="18"/>
      <c r="C144" s="21"/>
      <c r="D144" s="18"/>
    </row>
    <row r="145" spans="1:4" x14ac:dyDescent="0.25">
      <c r="A145" s="17"/>
      <c r="B145" s="18"/>
      <c r="C145" s="21"/>
      <c r="D145" s="18"/>
    </row>
    <row r="146" spans="1:4" x14ac:dyDescent="0.25">
      <c r="A146" s="17"/>
      <c r="B146" s="18"/>
      <c r="C146" s="21"/>
      <c r="D146" s="18"/>
    </row>
    <row r="147" spans="1:4" x14ac:dyDescent="0.25">
      <c r="A147" s="17"/>
      <c r="B147" s="18"/>
      <c r="C147" s="21"/>
      <c r="D147" s="18"/>
    </row>
    <row r="148" spans="1:4" x14ac:dyDescent="0.25">
      <c r="A148" s="17"/>
      <c r="B148" s="18"/>
      <c r="C148" s="21"/>
      <c r="D148" s="18"/>
    </row>
    <row r="149" spans="1:4" x14ac:dyDescent="0.25">
      <c r="A149" s="17"/>
      <c r="B149" s="18"/>
      <c r="C149" s="21"/>
      <c r="D149" s="18"/>
    </row>
    <row r="150" spans="1:4" x14ac:dyDescent="0.25">
      <c r="A150" s="17"/>
      <c r="B150" s="18"/>
      <c r="C150" s="21"/>
      <c r="D150" s="18"/>
    </row>
    <row r="151" spans="1:4" x14ac:dyDescent="0.25">
      <c r="A151" s="17"/>
      <c r="B151" s="18"/>
      <c r="C151" s="21"/>
      <c r="D151" s="18"/>
    </row>
    <row r="152" spans="1:4" x14ac:dyDescent="0.25">
      <c r="A152" s="17"/>
      <c r="B152" s="18"/>
      <c r="C152" s="21"/>
      <c r="D152" s="18"/>
    </row>
    <row r="153" spans="1:4" x14ac:dyDescent="0.25">
      <c r="A153" s="17"/>
      <c r="B153" s="18"/>
      <c r="C153" s="21"/>
      <c r="D153" s="18"/>
    </row>
    <row r="154" spans="1:4" x14ac:dyDescent="0.25">
      <c r="A154" s="17"/>
      <c r="B154" s="18"/>
      <c r="C154" s="21"/>
      <c r="D154" s="18"/>
    </row>
    <row r="155" spans="1:4" x14ac:dyDescent="0.25">
      <c r="A155" s="17"/>
      <c r="B155" s="18"/>
      <c r="C155" s="21"/>
      <c r="D155" s="18"/>
    </row>
    <row r="156" spans="1:4" x14ac:dyDescent="0.25">
      <c r="A156" s="17"/>
      <c r="B156" s="18"/>
      <c r="C156" s="21"/>
      <c r="D156" s="18"/>
    </row>
    <row r="157" spans="1:4" x14ac:dyDescent="0.25">
      <c r="A157" s="17"/>
      <c r="B157" s="18"/>
      <c r="C157" s="21"/>
      <c r="D157" s="18"/>
    </row>
    <row r="158" spans="1:4" x14ac:dyDescent="0.25">
      <c r="A158" s="17"/>
      <c r="B158" s="18"/>
      <c r="C158" s="21"/>
      <c r="D158" s="18"/>
    </row>
    <row r="159" spans="1:4" x14ac:dyDescent="0.25">
      <c r="A159" s="17"/>
      <c r="B159" s="18"/>
      <c r="C159" s="21"/>
      <c r="D159" s="18"/>
    </row>
    <row r="160" spans="1:4" x14ac:dyDescent="0.25">
      <c r="A160" s="17"/>
      <c r="B160" s="18"/>
      <c r="C160" s="21"/>
      <c r="D160" s="18"/>
    </row>
    <row r="161" spans="1:4" x14ac:dyDescent="0.25">
      <c r="A161" s="17"/>
      <c r="B161" s="18"/>
      <c r="C161" s="21"/>
      <c r="D161" s="18"/>
    </row>
    <row r="162" spans="1:4" x14ac:dyDescent="0.25">
      <c r="A162" s="17"/>
      <c r="B162" s="18"/>
      <c r="C162" s="21"/>
      <c r="D162" s="18"/>
    </row>
    <row r="163" spans="1:4" x14ac:dyDescent="0.25">
      <c r="A163" s="17"/>
      <c r="B163" s="18"/>
      <c r="C163" s="21"/>
      <c r="D163" s="18"/>
    </row>
    <row r="164" spans="1:4" x14ac:dyDescent="0.25">
      <c r="A164" s="17"/>
      <c r="B164" s="18"/>
      <c r="C164" s="21"/>
      <c r="D164" s="18"/>
    </row>
    <row r="165" spans="1:4" x14ac:dyDescent="0.25">
      <c r="A165" s="17"/>
      <c r="B165" s="18"/>
      <c r="C165" s="21"/>
      <c r="D165" s="18"/>
    </row>
    <row r="166" spans="1:4" x14ac:dyDescent="0.25">
      <c r="A166" s="17"/>
      <c r="B166" s="18"/>
      <c r="C166" s="21"/>
      <c r="D166" s="18"/>
    </row>
    <row r="167" spans="1:4" x14ac:dyDescent="0.25">
      <c r="A167" s="17"/>
      <c r="B167" s="18"/>
      <c r="C167" s="21"/>
      <c r="D167" s="18"/>
    </row>
    <row r="168" spans="1:4" x14ac:dyDescent="0.25">
      <c r="A168" s="17"/>
      <c r="B168" s="18"/>
      <c r="C168" s="21"/>
      <c r="D168" s="18"/>
    </row>
    <row r="169" spans="1:4" x14ac:dyDescent="0.25">
      <c r="A169" s="17"/>
      <c r="B169" s="18"/>
      <c r="C169" s="21"/>
      <c r="D169" s="18"/>
    </row>
    <row r="170" spans="1:4" x14ac:dyDescent="0.25">
      <c r="A170" s="17"/>
      <c r="B170" s="18"/>
      <c r="C170" s="21"/>
      <c r="D170" s="18"/>
    </row>
    <row r="171" spans="1:4" x14ac:dyDescent="0.25">
      <c r="A171" s="17"/>
      <c r="B171" s="18"/>
      <c r="C171" s="21"/>
      <c r="D171" s="18"/>
    </row>
    <row r="172" spans="1:4" x14ac:dyDescent="0.25">
      <c r="A172" s="17"/>
      <c r="B172" s="18"/>
      <c r="C172" s="21"/>
      <c r="D172" s="18"/>
    </row>
    <row r="173" spans="1:4" x14ac:dyDescent="0.25">
      <c r="A173" s="17"/>
      <c r="B173" s="18"/>
      <c r="C173" s="21"/>
      <c r="D173" s="18"/>
    </row>
    <row r="174" spans="1:4" x14ac:dyDescent="0.25">
      <c r="A174" s="17"/>
      <c r="B174" s="18"/>
      <c r="C174" s="21"/>
      <c r="D174" s="18"/>
    </row>
    <row r="175" spans="1:4" x14ac:dyDescent="0.25">
      <c r="A175" s="17"/>
      <c r="B175" s="18"/>
      <c r="C175" s="21"/>
      <c r="D175" s="18"/>
    </row>
    <row r="176" spans="1:4" x14ac:dyDescent="0.25">
      <c r="A176" s="17"/>
      <c r="B176" s="18"/>
      <c r="C176" s="21"/>
      <c r="D176" s="18"/>
    </row>
    <row r="177" spans="1:4" x14ac:dyDescent="0.25">
      <c r="A177" s="17"/>
      <c r="B177" s="18"/>
      <c r="C177" s="21"/>
      <c r="D177" s="18"/>
    </row>
    <row r="178" spans="1:4" x14ac:dyDescent="0.25">
      <c r="A178" s="17"/>
      <c r="B178" s="18"/>
      <c r="C178" s="21"/>
      <c r="D178" s="18"/>
    </row>
    <row r="179" spans="1:4" x14ac:dyDescent="0.25">
      <c r="A179" s="17"/>
      <c r="B179" s="18"/>
      <c r="C179" s="21"/>
      <c r="D179" s="18"/>
    </row>
    <row r="180" spans="1:4" x14ac:dyDescent="0.25">
      <c r="A180" s="17"/>
      <c r="B180" s="18"/>
      <c r="C180" s="21"/>
      <c r="D180" s="18"/>
    </row>
    <row r="181" spans="1:4" x14ac:dyDescent="0.25">
      <c r="A181" s="17"/>
      <c r="B181" s="18"/>
      <c r="C181" s="21"/>
      <c r="D181" s="18"/>
    </row>
    <row r="182" spans="1:4" x14ac:dyDescent="0.25">
      <c r="A182" s="17"/>
      <c r="B182" s="18"/>
      <c r="C182" s="21"/>
      <c r="D182" s="18"/>
    </row>
    <row r="183" spans="1:4" x14ac:dyDescent="0.25">
      <c r="A183" s="17"/>
      <c r="B183" s="18"/>
      <c r="C183" s="21"/>
      <c r="D183" s="18"/>
    </row>
    <row r="184" spans="1:4" x14ac:dyDescent="0.25">
      <c r="A184" s="17"/>
      <c r="B184" s="18"/>
      <c r="C184" s="21"/>
      <c r="D184" s="18"/>
    </row>
    <row r="185" spans="1:4" x14ac:dyDescent="0.25">
      <c r="A185" s="17"/>
      <c r="B185" s="18"/>
      <c r="C185" s="21"/>
      <c r="D185" s="18"/>
    </row>
    <row r="186" spans="1:4" x14ac:dyDescent="0.25">
      <c r="A186" s="17"/>
      <c r="B186" s="18"/>
      <c r="C186" s="21"/>
      <c r="D186" s="18"/>
    </row>
    <row r="187" spans="1:4" x14ac:dyDescent="0.25">
      <c r="A187" s="17"/>
      <c r="B187" s="18"/>
      <c r="C187" s="21"/>
      <c r="D187" s="18"/>
    </row>
    <row r="188" spans="1:4" x14ac:dyDescent="0.25">
      <c r="A188" s="17"/>
      <c r="B188" s="18"/>
      <c r="C188" s="21"/>
      <c r="D188" s="18"/>
    </row>
    <row r="189" spans="1:4" x14ac:dyDescent="0.25">
      <c r="A189" s="17"/>
      <c r="B189" s="18"/>
      <c r="C189" s="21"/>
      <c r="D189" s="18"/>
    </row>
    <row r="190" spans="1:4" x14ac:dyDescent="0.25">
      <c r="A190" s="17"/>
      <c r="B190" s="18"/>
      <c r="C190" s="21"/>
      <c r="D190" s="18"/>
    </row>
    <row r="191" spans="1:4" x14ac:dyDescent="0.25">
      <c r="A191" s="17"/>
      <c r="B191" s="18"/>
      <c r="C191" s="21"/>
      <c r="D191" s="18"/>
    </row>
    <row r="192" spans="1:4" x14ac:dyDescent="0.25">
      <c r="A192" s="17"/>
      <c r="B192" s="18"/>
      <c r="C192" s="21"/>
      <c r="D192" s="18"/>
    </row>
    <row r="193" spans="1:4" x14ac:dyDescent="0.25">
      <c r="A193" s="17"/>
      <c r="B193" s="18"/>
      <c r="C193" s="21"/>
      <c r="D193" s="18"/>
    </row>
    <row r="194" spans="1:4" x14ac:dyDescent="0.25">
      <c r="A194" s="17"/>
      <c r="B194" s="18"/>
      <c r="C194" s="21"/>
      <c r="D194" s="18"/>
    </row>
    <row r="195" spans="1:4" x14ac:dyDescent="0.25">
      <c r="A195" s="17"/>
      <c r="B195" s="18"/>
      <c r="C195" s="21"/>
      <c r="D195" s="18"/>
    </row>
    <row r="196" spans="1:4" x14ac:dyDescent="0.25">
      <c r="A196" s="17"/>
      <c r="B196" s="18"/>
      <c r="C196" s="21"/>
      <c r="D196" s="18"/>
    </row>
    <row r="197" spans="1:4" x14ac:dyDescent="0.25">
      <c r="A197" s="17"/>
      <c r="B197" s="18"/>
      <c r="C197" s="21"/>
      <c r="D197" s="18"/>
    </row>
    <row r="198" spans="1:4" x14ac:dyDescent="0.25">
      <c r="A198" s="17"/>
      <c r="B198" s="18"/>
      <c r="C198" s="21"/>
      <c r="D198" s="18"/>
    </row>
    <row r="199" spans="1:4" x14ac:dyDescent="0.25">
      <c r="A199" s="17"/>
      <c r="B199" s="18"/>
      <c r="C199" s="21"/>
      <c r="D199" s="18"/>
    </row>
    <row r="200" spans="1:4" x14ac:dyDescent="0.25">
      <c r="A200" s="17"/>
      <c r="B200" s="18"/>
      <c r="C200" s="21"/>
      <c r="D200" s="18"/>
    </row>
    <row r="201" spans="1:4" x14ac:dyDescent="0.25">
      <c r="A201" s="17"/>
      <c r="B201" s="18"/>
      <c r="C201" s="21"/>
      <c r="D201" s="18"/>
    </row>
    <row r="202" spans="1:4" x14ac:dyDescent="0.25">
      <c r="A202" s="17"/>
      <c r="B202" s="18"/>
      <c r="C202" s="21"/>
      <c r="D202" s="18"/>
    </row>
    <row r="203" spans="1:4" x14ac:dyDescent="0.25">
      <c r="A203" s="17"/>
      <c r="B203" s="18"/>
      <c r="C203" s="21"/>
      <c r="D203" s="18"/>
    </row>
    <row r="204" spans="1:4" x14ac:dyDescent="0.25">
      <c r="A204" s="17"/>
      <c r="B204" s="18"/>
      <c r="C204" s="21"/>
      <c r="D204" s="18"/>
    </row>
    <row r="205" spans="1:4" x14ac:dyDescent="0.25">
      <c r="A205" s="17"/>
      <c r="B205" s="18"/>
      <c r="C205" s="21"/>
      <c r="D205" s="18"/>
    </row>
    <row r="206" spans="1:4" x14ac:dyDescent="0.25">
      <c r="A206" s="17"/>
      <c r="B206" s="18"/>
      <c r="C206" s="21"/>
      <c r="D206" s="18"/>
    </row>
    <row r="207" spans="1:4" x14ac:dyDescent="0.25">
      <c r="A207" s="17"/>
      <c r="B207" s="18"/>
      <c r="C207" s="21"/>
      <c r="D207" s="18"/>
    </row>
    <row r="208" spans="1:4" x14ac:dyDescent="0.25">
      <c r="A208" s="17"/>
      <c r="B208" s="18"/>
      <c r="C208" s="21"/>
      <c r="D208" s="18"/>
    </row>
    <row r="209" spans="1:4" x14ac:dyDescent="0.25">
      <c r="A209" s="17"/>
      <c r="B209" s="18"/>
      <c r="C209" s="21"/>
      <c r="D209" s="18"/>
    </row>
    <row r="210" spans="1:4" x14ac:dyDescent="0.25">
      <c r="A210" s="17"/>
      <c r="B210" s="18"/>
      <c r="C210" s="21"/>
      <c r="D210" s="18"/>
    </row>
    <row r="211" spans="1:4" x14ac:dyDescent="0.25">
      <c r="A211" s="17"/>
      <c r="B211" s="18"/>
      <c r="C211" s="21"/>
      <c r="D211" s="18"/>
    </row>
    <row r="212" spans="1:4" x14ac:dyDescent="0.25">
      <c r="A212" s="17"/>
      <c r="B212" s="18"/>
      <c r="C212" s="21"/>
      <c r="D212" s="18"/>
    </row>
    <row r="213" spans="1:4" x14ac:dyDescent="0.25">
      <c r="A213" s="17"/>
      <c r="B213" s="18"/>
      <c r="C213" s="21"/>
      <c r="D213" s="18"/>
    </row>
    <row r="214" spans="1:4" x14ac:dyDescent="0.25">
      <c r="A214" s="17"/>
      <c r="B214" s="18"/>
      <c r="C214" s="21"/>
      <c r="D214" s="18"/>
    </row>
    <row r="215" spans="1:4" x14ac:dyDescent="0.25">
      <c r="A215" s="17"/>
      <c r="B215" s="18"/>
      <c r="C215" s="21"/>
      <c r="D215" s="18"/>
    </row>
    <row r="216" spans="1:4" x14ac:dyDescent="0.25">
      <c r="A216" s="17"/>
      <c r="B216" s="18"/>
      <c r="C216" s="21"/>
      <c r="D216" s="18"/>
    </row>
    <row r="217" spans="1:4" x14ac:dyDescent="0.25">
      <c r="A217" s="17"/>
      <c r="B217" s="18"/>
      <c r="C217" s="21"/>
      <c r="D217" s="18"/>
    </row>
    <row r="218" spans="1:4" x14ac:dyDescent="0.25">
      <c r="A218" s="17"/>
      <c r="B218" s="18"/>
      <c r="C218" s="21"/>
      <c r="D218" s="18"/>
    </row>
    <row r="219" spans="1:4" x14ac:dyDescent="0.25">
      <c r="A219" s="17"/>
      <c r="B219" s="18"/>
      <c r="C219" s="21"/>
      <c r="D219" s="18"/>
    </row>
    <row r="220" spans="1:4" x14ac:dyDescent="0.25">
      <c r="A220" s="17"/>
      <c r="B220" s="18"/>
      <c r="C220" s="21"/>
      <c r="D220" s="18"/>
    </row>
    <row r="221" spans="1:4" x14ac:dyDescent="0.25">
      <c r="A221" s="17"/>
      <c r="B221" s="18"/>
      <c r="C221" s="21"/>
      <c r="D221" s="18"/>
    </row>
    <row r="222" spans="1:4" x14ac:dyDescent="0.25">
      <c r="A222" s="17"/>
      <c r="B222" s="18"/>
      <c r="C222" s="21"/>
      <c r="D222" s="18"/>
    </row>
    <row r="223" spans="1:4" x14ac:dyDescent="0.25">
      <c r="A223" s="17"/>
      <c r="B223" s="18"/>
      <c r="C223" s="21"/>
      <c r="D223" s="18"/>
    </row>
    <row r="224" spans="1:4" x14ac:dyDescent="0.25">
      <c r="A224" s="17"/>
      <c r="B224" s="18"/>
      <c r="C224" s="21"/>
      <c r="D224" s="18"/>
    </row>
    <row r="225" spans="1:4" x14ac:dyDescent="0.25">
      <c r="A225" s="17"/>
      <c r="B225" s="18"/>
      <c r="C225" s="21"/>
      <c r="D225" s="18"/>
    </row>
    <row r="226" spans="1:4" x14ac:dyDescent="0.25">
      <c r="A226" s="17"/>
      <c r="B226" s="18"/>
      <c r="C226" s="21"/>
      <c r="D226" s="18"/>
    </row>
    <row r="227" spans="1:4" x14ac:dyDescent="0.25">
      <c r="A227" s="17"/>
      <c r="B227" s="18"/>
      <c r="C227" s="21"/>
      <c r="D227" s="18"/>
    </row>
    <row r="228" spans="1:4" x14ac:dyDescent="0.25">
      <c r="A228" s="17"/>
      <c r="B228" s="18"/>
      <c r="C228" s="21"/>
      <c r="D228" s="18"/>
    </row>
    <row r="229" spans="1:4" x14ac:dyDescent="0.25">
      <c r="A229" s="17"/>
      <c r="B229" s="18"/>
      <c r="C229" s="21"/>
      <c r="D229" s="18"/>
    </row>
    <row r="230" spans="1:4" x14ac:dyDescent="0.25">
      <c r="A230" s="17"/>
      <c r="B230" s="18"/>
      <c r="C230" s="21"/>
      <c r="D230" s="18"/>
    </row>
    <row r="231" spans="1:4" x14ac:dyDescent="0.25">
      <c r="A231" s="17"/>
      <c r="B231" s="18"/>
      <c r="C231" s="21"/>
      <c r="D231" s="18"/>
    </row>
    <row r="232" spans="1:4" x14ac:dyDescent="0.25">
      <c r="A232" s="17"/>
      <c r="B232" s="18"/>
      <c r="C232" s="21"/>
      <c r="D232" s="18"/>
    </row>
    <row r="233" spans="1:4" x14ac:dyDescent="0.25">
      <c r="A233" s="17"/>
      <c r="B233" s="18"/>
      <c r="C233" s="21"/>
      <c r="D233" s="18"/>
    </row>
    <row r="234" spans="1:4" x14ac:dyDescent="0.25">
      <c r="A234" s="17"/>
      <c r="B234" s="18"/>
      <c r="C234" s="21"/>
      <c r="D234" s="18"/>
    </row>
    <row r="235" spans="1:4" x14ac:dyDescent="0.25">
      <c r="A235" s="17"/>
      <c r="B235" s="18"/>
      <c r="C235" s="21"/>
      <c r="D235" s="18"/>
    </row>
    <row r="236" spans="1:4" x14ac:dyDescent="0.25">
      <c r="A236" s="17"/>
      <c r="B236" s="18"/>
      <c r="C236" s="21"/>
      <c r="D236" s="18"/>
    </row>
    <row r="237" spans="1:4" x14ac:dyDescent="0.25">
      <c r="A237" s="17"/>
      <c r="B237" s="18"/>
      <c r="C237" s="21"/>
      <c r="D237" s="18"/>
    </row>
    <row r="238" spans="1:4" x14ac:dyDescent="0.25">
      <c r="A238" s="17"/>
      <c r="B238" s="18"/>
      <c r="C238" s="21"/>
      <c r="D238" s="18"/>
    </row>
    <row r="239" spans="1:4" x14ac:dyDescent="0.25">
      <c r="A239" s="17"/>
      <c r="B239" s="18"/>
      <c r="C239" s="21"/>
      <c r="D239" s="18"/>
    </row>
    <row r="240" spans="1:4" x14ac:dyDescent="0.25">
      <c r="A240" s="17"/>
      <c r="B240" s="18"/>
      <c r="C240" s="21"/>
      <c r="D240" s="18"/>
    </row>
    <row r="241" spans="1:4" x14ac:dyDescent="0.25">
      <c r="A241" s="17"/>
      <c r="B241" s="18"/>
      <c r="C241" s="21"/>
      <c r="D241" s="18"/>
    </row>
    <row r="242" spans="1:4" x14ac:dyDescent="0.25">
      <c r="A242" s="17"/>
      <c r="B242" s="18"/>
      <c r="C242" s="21"/>
      <c r="D242" s="18"/>
    </row>
    <row r="243" spans="1:4" x14ac:dyDescent="0.25">
      <c r="A243" s="17"/>
      <c r="B243" s="18"/>
      <c r="C243" s="21"/>
      <c r="D243" s="18"/>
    </row>
    <row r="244" spans="1:4" x14ac:dyDescent="0.25">
      <c r="A244" s="17"/>
      <c r="B244" s="18"/>
      <c r="C244" s="21"/>
      <c r="D244" s="18"/>
    </row>
    <row r="245" spans="1:4" x14ac:dyDescent="0.25">
      <c r="A245" s="17"/>
      <c r="B245" s="18"/>
      <c r="C245" s="21"/>
      <c r="D245" s="18"/>
    </row>
    <row r="246" spans="1:4" x14ac:dyDescent="0.25">
      <c r="A246" s="17"/>
      <c r="B246" s="18"/>
      <c r="C246" s="21"/>
      <c r="D246" s="18"/>
    </row>
    <row r="247" spans="1:4" x14ac:dyDescent="0.25">
      <c r="A247" s="17"/>
      <c r="B247" s="18"/>
      <c r="C247" s="21"/>
      <c r="D247" s="18"/>
    </row>
    <row r="248" spans="1:4" x14ac:dyDescent="0.25">
      <c r="A248" s="17"/>
      <c r="B248" s="18"/>
      <c r="C248" s="21"/>
      <c r="D248" s="18"/>
    </row>
    <row r="249" spans="1:4" x14ac:dyDescent="0.25">
      <c r="A249" s="17"/>
      <c r="B249" s="18"/>
      <c r="C249" s="21"/>
      <c r="D249" s="18"/>
    </row>
    <row r="250" spans="1:4" x14ac:dyDescent="0.25">
      <c r="A250" s="17"/>
      <c r="B250" s="18"/>
      <c r="C250" s="21"/>
      <c r="D250" s="18"/>
    </row>
    <row r="251" spans="1:4" x14ac:dyDescent="0.25">
      <c r="A251" s="17"/>
      <c r="B251" s="18"/>
      <c r="C251" s="21"/>
      <c r="D251" s="18"/>
    </row>
    <row r="252" spans="1:4" x14ac:dyDescent="0.25">
      <c r="A252" s="17"/>
      <c r="B252" s="18"/>
      <c r="C252" s="21"/>
      <c r="D252" s="18"/>
    </row>
    <row r="253" spans="1:4" x14ac:dyDescent="0.25">
      <c r="A253" s="17"/>
      <c r="B253" s="18"/>
      <c r="C253" s="21"/>
      <c r="D253" s="18"/>
    </row>
    <row r="254" spans="1:4" x14ac:dyDescent="0.25">
      <c r="A254" s="17"/>
      <c r="B254" s="18"/>
      <c r="C254" s="21"/>
      <c r="D254" s="18"/>
    </row>
    <row r="255" spans="1:4" x14ac:dyDescent="0.25">
      <c r="A255" s="17"/>
      <c r="B255" s="18"/>
      <c r="C255" s="21"/>
      <c r="D255" s="18"/>
    </row>
    <row r="256" spans="1:4" x14ac:dyDescent="0.25">
      <c r="A256" s="17"/>
      <c r="B256" s="18"/>
      <c r="C256" s="21"/>
      <c r="D256" s="18"/>
    </row>
    <row r="257" spans="1:4" x14ac:dyDescent="0.25">
      <c r="A257" s="17"/>
      <c r="B257" s="18"/>
      <c r="C257" s="21"/>
      <c r="D257" s="18"/>
    </row>
    <row r="258" spans="1:4" x14ac:dyDescent="0.25">
      <c r="A258" s="17"/>
      <c r="B258" s="18"/>
      <c r="C258" s="21"/>
      <c r="D258" s="18"/>
    </row>
    <row r="259" spans="1:4" x14ac:dyDescent="0.25">
      <c r="A259" s="17"/>
      <c r="B259" s="18"/>
      <c r="C259" s="21"/>
      <c r="D259" s="18"/>
    </row>
    <row r="260" spans="1:4" x14ac:dyDescent="0.25">
      <c r="A260" s="17"/>
      <c r="B260" s="18"/>
      <c r="C260" s="21"/>
      <c r="D260" s="18"/>
    </row>
    <row r="261" spans="1:4" x14ac:dyDescent="0.25">
      <c r="A261" s="17"/>
      <c r="B261" s="18"/>
      <c r="C261" s="21"/>
      <c r="D261" s="18"/>
    </row>
    <row r="262" spans="1:4" x14ac:dyDescent="0.25">
      <c r="A262" s="17"/>
      <c r="B262" s="18"/>
      <c r="C262" s="21"/>
      <c r="D262" s="18"/>
    </row>
    <row r="263" spans="1:4" x14ac:dyDescent="0.25">
      <c r="A263" s="17"/>
      <c r="B263" s="18"/>
      <c r="C263" s="21"/>
      <c r="D263" s="18"/>
    </row>
    <row r="264" spans="1:4" x14ac:dyDescent="0.25">
      <c r="A264" s="17"/>
      <c r="B264" s="18"/>
      <c r="C264" s="21"/>
      <c r="D264" s="18"/>
    </row>
    <row r="265" spans="1:4" x14ac:dyDescent="0.25">
      <c r="A265" s="17"/>
      <c r="B265" s="18"/>
      <c r="C265" s="21"/>
      <c r="D265" s="18"/>
    </row>
    <row r="266" spans="1:4" x14ac:dyDescent="0.25">
      <c r="A266" s="17"/>
      <c r="B266" s="18"/>
      <c r="C266" s="21"/>
      <c r="D266" s="18"/>
    </row>
    <row r="267" spans="1:4" x14ac:dyDescent="0.25">
      <c r="A267" s="17"/>
      <c r="B267" s="18"/>
      <c r="C267" s="21"/>
      <c r="D267" s="18"/>
    </row>
    <row r="268" spans="1:4" x14ac:dyDescent="0.25">
      <c r="A268" s="17"/>
      <c r="B268" s="18"/>
      <c r="C268" s="21"/>
      <c r="D268" s="18"/>
    </row>
    <row r="269" spans="1:4" x14ac:dyDescent="0.25">
      <c r="A269" s="17"/>
      <c r="B269" s="18"/>
      <c r="C269" s="21"/>
      <c r="D269" s="18"/>
    </row>
    <row r="270" spans="1:4" x14ac:dyDescent="0.25">
      <c r="A270" s="17"/>
      <c r="B270" s="18"/>
      <c r="C270" s="21"/>
      <c r="D270" s="18"/>
    </row>
    <row r="271" spans="1:4" x14ac:dyDescent="0.25">
      <c r="A271" s="17"/>
      <c r="B271" s="18"/>
      <c r="C271" s="21"/>
      <c r="D271" s="18"/>
    </row>
    <row r="272" spans="1:4" x14ac:dyDescent="0.25">
      <c r="A272" s="17"/>
      <c r="B272" s="18"/>
      <c r="C272" s="21"/>
      <c r="D272" s="18"/>
    </row>
    <row r="273" spans="1:4" x14ac:dyDescent="0.25">
      <c r="A273" s="17"/>
      <c r="B273" s="18"/>
      <c r="C273" s="21"/>
      <c r="D273" s="18"/>
    </row>
    <row r="274" spans="1:4" x14ac:dyDescent="0.25">
      <c r="A274" s="17"/>
      <c r="B274" s="18"/>
      <c r="C274" s="21"/>
      <c r="D274" s="18"/>
    </row>
    <row r="275" spans="1:4" x14ac:dyDescent="0.25">
      <c r="A275" s="17"/>
      <c r="B275" s="18"/>
      <c r="C275" s="21"/>
      <c r="D275" s="18"/>
    </row>
    <row r="276" spans="1:4" x14ac:dyDescent="0.25">
      <c r="A276" s="17"/>
      <c r="B276" s="18"/>
      <c r="C276" s="21"/>
      <c r="D276" s="18"/>
    </row>
    <row r="277" spans="1:4" x14ac:dyDescent="0.25">
      <c r="A277" s="17"/>
      <c r="B277" s="18"/>
      <c r="C277" s="21"/>
      <c r="D277" s="18"/>
    </row>
    <row r="278" spans="1:4" x14ac:dyDescent="0.25">
      <c r="A278" s="17"/>
      <c r="B278" s="18"/>
      <c r="C278" s="21"/>
      <c r="D278" s="18"/>
    </row>
    <row r="279" spans="1:4" x14ac:dyDescent="0.25">
      <c r="A279" s="17"/>
      <c r="B279" s="18"/>
      <c r="C279" s="21"/>
      <c r="D279" s="18"/>
    </row>
    <row r="280" spans="1:4" x14ac:dyDescent="0.25">
      <c r="A280" s="17"/>
      <c r="B280" s="18"/>
      <c r="C280" s="21"/>
      <c r="D280" s="18"/>
    </row>
    <row r="281" spans="1:4" x14ac:dyDescent="0.25">
      <c r="A281" s="17"/>
      <c r="B281" s="18"/>
      <c r="C281" s="21"/>
      <c r="D281" s="18"/>
    </row>
    <row r="282" spans="1:4" x14ac:dyDescent="0.25">
      <c r="A282" s="17"/>
      <c r="B282" s="18"/>
      <c r="C282" s="21"/>
      <c r="D282" s="18"/>
    </row>
    <row r="283" spans="1:4" x14ac:dyDescent="0.25">
      <c r="A283" s="17"/>
      <c r="B283" s="18"/>
      <c r="C283" s="21"/>
      <c r="D283" s="18"/>
    </row>
    <row r="284" spans="1:4" x14ac:dyDescent="0.25">
      <c r="A284" s="17"/>
      <c r="B284" s="18"/>
      <c r="C284" s="21"/>
      <c r="D284" s="18"/>
    </row>
    <row r="285" spans="1:4" x14ac:dyDescent="0.25">
      <c r="A285" s="17"/>
      <c r="B285" s="18"/>
      <c r="C285" s="21"/>
      <c r="D285" s="18"/>
    </row>
    <row r="286" spans="1:4" x14ac:dyDescent="0.25">
      <c r="A286" s="17"/>
      <c r="B286" s="18"/>
      <c r="C286" s="21"/>
      <c r="D286" s="18"/>
    </row>
    <row r="287" spans="1:4" x14ac:dyDescent="0.25">
      <c r="A287" s="17"/>
      <c r="B287" s="18"/>
      <c r="C287" s="21"/>
      <c r="D287" s="18"/>
    </row>
    <row r="288" spans="1:4" x14ac:dyDescent="0.25">
      <c r="A288" s="17"/>
      <c r="B288" s="18"/>
      <c r="C288" s="21"/>
      <c r="D288" s="18"/>
    </row>
    <row r="289" spans="1:4" x14ac:dyDescent="0.25">
      <c r="A289" s="17"/>
      <c r="B289" s="18"/>
      <c r="C289" s="21"/>
      <c r="D289" s="18"/>
    </row>
    <row r="290" spans="1:4" x14ac:dyDescent="0.25">
      <c r="A290" s="17"/>
      <c r="B290" s="18"/>
      <c r="C290" s="21"/>
      <c r="D290" s="18"/>
    </row>
    <row r="291" spans="1:4" x14ac:dyDescent="0.25">
      <c r="A291" s="17"/>
      <c r="B291" s="18"/>
      <c r="C291" s="21"/>
      <c r="D291" s="18"/>
    </row>
    <row r="292" spans="1:4" x14ac:dyDescent="0.25">
      <c r="A292" s="17"/>
      <c r="B292" s="18"/>
      <c r="C292" s="21"/>
      <c r="D292" s="18"/>
    </row>
    <row r="293" spans="1:4" x14ac:dyDescent="0.25">
      <c r="A293" s="17"/>
      <c r="B293" s="18"/>
      <c r="C293" s="21"/>
      <c r="D293" s="18"/>
    </row>
    <row r="294" spans="1:4" x14ac:dyDescent="0.25">
      <c r="A294" s="17"/>
      <c r="B294" s="18"/>
      <c r="C294" s="21"/>
      <c r="D294" s="18"/>
    </row>
    <row r="295" spans="1:4" x14ac:dyDescent="0.25">
      <c r="A295" s="17"/>
      <c r="B295" s="18"/>
      <c r="C295" s="21"/>
      <c r="D295" s="18"/>
    </row>
    <row r="296" spans="1:4" x14ac:dyDescent="0.25">
      <c r="A296" s="17"/>
      <c r="B296" s="18"/>
      <c r="C296" s="21"/>
      <c r="D296" s="18"/>
    </row>
    <row r="297" spans="1:4" x14ac:dyDescent="0.25">
      <c r="A297" s="17"/>
      <c r="B297" s="18"/>
      <c r="C297" s="21"/>
      <c r="D297" s="18"/>
    </row>
    <row r="298" spans="1:4" x14ac:dyDescent="0.25">
      <c r="A298" s="17"/>
      <c r="B298" s="18"/>
      <c r="C298" s="21"/>
      <c r="D298" s="18"/>
    </row>
    <row r="299" spans="1:4" x14ac:dyDescent="0.25">
      <c r="A299" s="17"/>
      <c r="B299" s="18"/>
      <c r="C299" s="21"/>
      <c r="D299" s="18"/>
    </row>
    <row r="300" spans="1:4" x14ac:dyDescent="0.25">
      <c r="A300" s="17"/>
      <c r="B300" s="18"/>
      <c r="C300" s="21"/>
      <c r="D300" s="18"/>
    </row>
    <row r="301" spans="1:4" x14ac:dyDescent="0.25">
      <c r="A301" s="17"/>
      <c r="B301" s="18"/>
      <c r="C301" s="21"/>
      <c r="D301" s="18"/>
    </row>
    <row r="302" spans="1:4" x14ac:dyDescent="0.25">
      <c r="A302" s="17"/>
      <c r="B302" s="18"/>
      <c r="C302" s="21"/>
      <c r="D302" s="18"/>
    </row>
    <row r="303" spans="1:4" x14ac:dyDescent="0.25">
      <c r="A303" s="17"/>
      <c r="B303" s="18"/>
      <c r="C303" s="21"/>
      <c r="D303" s="18"/>
    </row>
    <row r="304" spans="1:4" x14ac:dyDescent="0.25">
      <c r="A304" s="17"/>
      <c r="B304" s="18"/>
      <c r="C304" s="21"/>
      <c r="D304" s="18"/>
    </row>
    <row r="305" spans="1:4" x14ac:dyDescent="0.25">
      <c r="A305" s="17"/>
      <c r="B305" s="18"/>
      <c r="C305" s="21"/>
      <c r="D305" s="18"/>
    </row>
    <row r="306" spans="1:4" x14ac:dyDescent="0.25">
      <c r="A306" s="17"/>
      <c r="B306" s="18"/>
      <c r="C306" s="21"/>
      <c r="D306" s="18"/>
    </row>
    <row r="307" spans="1:4" x14ac:dyDescent="0.25">
      <c r="A307" s="17"/>
      <c r="B307" s="18"/>
      <c r="C307" s="21"/>
      <c r="D307" s="18"/>
    </row>
    <row r="308" spans="1:4" x14ac:dyDescent="0.25">
      <c r="A308" s="17"/>
      <c r="B308" s="18"/>
      <c r="C308" s="21"/>
      <c r="D308" s="18"/>
    </row>
    <row r="309" spans="1:4" x14ac:dyDescent="0.25">
      <c r="A309" s="17"/>
      <c r="B309" s="18"/>
      <c r="C309" s="21"/>
      <c r="D309" s="18"/>
    </row>
    <row r="310" spans="1:4" x14ac:dyDescent="0.25">
      <c r="A310" s="17"/>
      <c r="B310" s="18"/>
      <c r="C310" s="21"/>
      <c r="D310" s="18"/>
    </row>
    <row r="311" spans="1:4" x14ac:dyDescent="0.25">
      <c r="A311" s="17"/>
      <c r="B311" s="18"/>
      <c r="C311" s="21"/>
      <c r="D311" s="18"/>
    </row>
    <row r="312" spans="1:4" x14ac:dyDescent="0.25">
      <c r="A312" s="17"/>
      <c r="B312" s="18"/>
      <c r="C312" s="21"/>
      <c r="D312" s="18"/>
    </row>
    <row r="313" spans="1:4" x14ac:dyDescent="0.25">
      <c r="A313" s="17"/>
      <c r="B313" s="18"/>
      <c r="C313" s="21"/>
      <c r="D313" s="18"/>
    </row>
    <row r="314" spans="1:4" x14ac:dyDescent="0.25">
      <c r="A314" s="17"/>
      <c r="B314" s="18"/>
      <c r="C314" s="21"/>
      <c r="D314" s="18"/>
    </row>
    <row r="315" spans="1:4" x14ac:dyDescent="0.25">
      <c r="A315" s="17"/>
      <c r="B315" s="18"/>
      <c r="C315" s="21"/>
      <c r="D315" s="18"/>
    </row>
    <row r="316" spans="1:4" x14ac:dyDescent="0.25">
      <c r="A316" s="17"/>
      <c r="B316" s="18"/>
      <c r="C316" s="21"/>
      <c r="D316" s="18"/>
    </row>
    <row r="317" spans="1:4" x14ac:dyDescent="0.25">
      <c r="A317" s="17"/>
      <c r="B317" s="18"/>
      <c r="C317" s="21"/>
      <c r="D317" s="18"/>
    </row>
    <row r="318" spans="1:4" x14ac:dyDescent="0.25">
      <c r="A318" s="17"/>
      <c r="B318" s="18"/>
      <c r="C318" s="21"/>
      <c r="D318" s="18"/>
    </row>
    <row r="319" spans="1:4" x14ac:dyDescent="0.25">
      <c r="A319" s="17"/>
      <c r="B319" s="18"/>
      <c r="C319" s="21"/>
      <c r="D319" s="18"/>
    </row>
    <row r="320" spans="1:4" x14ac:dyDescent="0.25">
      <c r="A320" s="17"/>
      <c r="B320" s="18"/>
      <c r="C320" s="21"/>
      <c r="D320" s="18"/>
    </row>
    <row r="321" spans="1:4" x14ac:dyDescent="0.25">
      <c r="A321" s="17"/>
      <c r="B321" s="18"/>
      <c r="C321" s="21"/>
      <c r="D321" s="18"/>
    </row>
    <row r="322" spans="1:4" x14ac:dyDescent="0.25">
      <c r="A322" s="17"/>
      <c r="B322" s="18"/>
      <c r="C322" s="21"/>
      <c r="D322" s="18"/>
    </row>
    <row r="323" spans="1:4" x14ac:dyDescent="0.25">
      <c r="A323" s="17"/>
      <c r="B323" s="18"/>
      <c r="C323" s="21"/>
      <c r="D323" s="18"/>
    </row>
    <row r="324" spans="1:4" x14ac:dyDescent="0.25">
      <c r="A324" s="17"/>
      <c r="B324" s="18"/>
      <c r="C324" s="21"/>
      <c r="D324" s="18"/>
    </row>
    <row r="325" spans="1:4" x14ac:dyDescent="0.25">
      <c r="A325" s="17"/>
      <c r="B325" s="18"/>
      <c r="C325" s="21"/>
      <c r="D325" s="18"/>
    </row>
    <row r="326" spans="1:4" x14ac:dyDescent="0.25">
      <c r="A326" s="17"/>
      <c r="B326" s="18"/>
      <c r="C326" s="21"/>
      <c r="D326" s="18"/>
    </row>
    <row r="327" spans="1:4" x14ac:dyDescent="0.25">
      <c r="A327" s="17"/>
      <c r="B327" s="18"/>
      <c r="C327" s="21"/>
      <c r="D327" s="18"/>
    </row>
    <row r="328" spans="1:4" x14ac:dyDescent="0.25">
      <c r="A328" s="17"/>
      <c r="B328" s="18"/>
      <c r="C328" s="21"/>
      <c r="D328" s="18"/>
    </row>
    <row r="329" spans="1:4" x14ac:dyDescent="0.25">
      <c r="A329" s="17"/>
      <c r="B329" s="18"/>
      <c r="C329" s="21"/>
      <c r="D329" s="18"/>
    </row>
    <row r="330" spans="1:4" x14ac:dyDescent="0.25">
      <c r="A330" s="17"/>
      <c r="B330" s="18"/>
      <c r="C330" s="21"/>
      <c r="D330" s="18"/>
    </row>
    <row r="331" spans="1:4" x14ac:dyDescent="0.25">
      <c r="A331" s="17"/>
      <c r="B331" s="18"/>
      <c r="C331" s="21"/>
      <c r="D331" s="18"/>
    </row>
    <row r="332" spans="1:4" x14ac:dyDescent="0.25">
      <c r="A332" s="17"/>
      <c r="B332" s="18"/>
      <c r="C332" s="21"/>
      <c r="D332" s="18"/>
    </row>
    <row r="333" spans="1:4" x14ac:dyDescent="0.25">
      <c r="A333" s="17"/>
      <c r="B333" s="18"/>
      <c r="C333" s="21"/>
      <c r="D333" s="18"/>
    </row>
    <row r="334" spans="1:4" x14ac:dyDescent="0.25">
      <c r="A334" s="17"/>
      <c r="B334" s="18"/>
      <c r="C334" s="21"/>
      <c r="D334" s="18"/>
    </row>
    <row r="335" spans="1:4" x14ac:dyDescent="0.25">
      <c r="A335" s="17"/>
      <c r="B335" s="18"/>
      <c r="C335" s="21"/>
      <c r="D335" s="18"/>
    </row>
    <row r="336" spans="1:4" x14ac:dyDescent="0.25">
      <c r="A336" s="17"/>
      <c r="B336" s="18"/>
      <c r="C336" s="21"/>
      <c r="D336" s="18"/>
    </row>
    <row r="337" spans="1:4" x14ac:dyDescent="0.25">
      <c r="A337" s="17"/>
      <c r="B337" s="18"/>
      <c r="C337" s="21"/>
      <c r="D337" s="18"/>
    </row>
    <row r="338" spans="1:4" x14ac:dyDescent="0.25">
      <c r="A338" s="17"/>
      <c r="B338" s="18"/>
      <c r="C338" s="21"/>
      <c r="D338" s="18"/>
    </row>
    <row r="339" spans="1:4" x14ac:dyDescent="0.25">
      <c r="A339" s="17"/>
      <c r="B339" s="18"/>
      <c r="C339" s="21"/>
      <c r="D339" s="18"/>
    </row>
    <row r="340" spans="1:4" x14ac:dyDescent="0.25">
      <c r="A340" s="17"/>
      <c r="B340" s="18"/>
      <c r="C340" s="21"/>
      <c r="D340" s="18"/>
    </row>
    <row r="341" spans="1:4" x14ac:dyDescent="0.25">
      <c r="A341" s="17"/>
      <c r="B341" s="18"/>
      <c r="C341" s="21"/>
      <c r="D341" s="18"/>
    </row>
    <row r="342" spans="1:4" x14ac:dyDescent="0.25">
      <c r="A342" s="17"/>
      <c r="B342" s="18"/>
      <c r="C342" s="21"/>
      <c r="D342" s="18"/>
    </row>
    <row r="343" spans="1:4" x14ac:dyDescent="0.25">
      <c r="A343" s="17"/>
      <c r="B343" s="18"/>
      <c r="C343" s="21"/>
      <c r="D343" s="18"/>
    </row>
    <row r="344" spans="1:4" x14ac:dyDescent="0.25">
      <c r="A344" s="17"/>
      <c r="B344" s="18"/>
      <c r="C344" s="21"/>
      <c r="D344" s="18"/>
    </row>
    <row r="345" spans="1:4" x14ac:dyDescent="0.25">
      <c r="A345" s="17"/>
      <c r="B345" s="18"/>
      <c r="C345" s="21"/>
      <c r="D345" s="18"/>
    </row>
    <row r="346" spans="1:4" x14ac:dyDescent="0.25">
      <c r="A346" s="17"/>
      <c r="B346" s="18"/>
      <c r="C346" s="21"/>
      <c r="D346" s="18"/>
    </row>
    <row r="347" spans="1:4" x14ac:dyDescent="0.25">
      <c r="A347" s="17"/>
      <c r="B347" s="18"/>
      <c r="C347" s="21"/>
      <c r="D347" s="18"/>
    </row>
    <row r="348" spans="1:4" x14ac:dyDescent="0.25">
      <c r="A348" s="17"/>
      <c r="B348" s="18"/>
      <c r="C348" s="21"/>
      <c r="D348" s="18"/>
    </row>
    <row r="349" spans="1:4" x14ac:dyDescent="0.25">
      <c r="A349" s="17"/>
      <c r="B349" s="18"/>
      <c r="C349" s="21"/>
      <c r="D349" s="18"/>
    </row>
    <row r="350" spans="1:4" x14ac:dyDescent="0.25">
      <c r="A350" s="17"/>
      <c r="B350" s="18"/>
      <c r="C350" s="21"/>
      <c r="D350" s="18"/>
    </row>
    <row r="351" spans="1:4" x14ac:dyDescent="0.25">
      <c r="A351" s="17"/>
      <c r="B351" s="18"/>
      <c r="C351" s="21"/>
      <c r="D351" s="18"/>
    </row>
    <row r="352" spans="1:4" x14ac:dyDescent="0.25">
      <c r="A352" s="17"/>
      <c r="B352" s="18"/>
      <c r="C352" s="21"/>
      <c r="D352" s="18"/>
    </row>
    <row r="353" spans="1:4" x14ac:dyDescent="0.25">
      <c r="A353" s="17"/>
      <c r="B353" s="18"/>
      <c r="C353" s="21"/>
      <c r="D353" s="18"/>
    </row>
    <row r="354" spans="1:4" x14ac:dyDescent="0.25">
      <c r="A354" s="17"/>
      <c r="B354" s="18"/>
      <c r="C354" s="21"/>
      <c r="D354" s="18"/>
    </row>
    <row r="355" spans="1:4" x14ac:dyDescent="0.25">
      <c r="A355" s="17"/>
      <c r="B355" s="18"/>
      <c r="C355" s="21"/>
      <c r="D355" s="18"/>
    </row>
    <row r="356" spans="1:4" x14ac:dyDescent="0.25">
      <c r="A356" s="17"/>
      <c r="B356" s="18"/>
      <c r="C356" s="21"/>
      <c r="D356" s="18"/>
    </row>
    <row r="357" spans="1:4" x14ac:dyDescent="0.25">
      <c r="A357" s="17"/>
      <c r="B357" s="18"/>
      <c r="C357" s="21"/>
      <c r="D357" s="18"/>
    </row>
    <row r="358" spans="1:4" x14ac:dyDescent="0.25">
      <c r="A358" s="17"/>
      <c r="B358" s="18"/>
      <c r="C358" s="21"/>
      <c r="D358" s="18"/>
    </row>
    <row r="359" spans="1:4" x14ac:dyDescent="0.25">
      <c r="A359" s="17"/>
      <c r="B359" s="18"/>
      <c r="C359" s="21"/>
      <c r="D359" s="18"/>
    </row>
    <row r="360" spans="1:4" x14ac:dyDescent="0.25">
      <c r="A360" s="17"/>
      <c r="B360" s="18"/>
      <c r="C360" s="21"/>
      <c r="D360" s="18"/>
    </row>
    <row r="361" spans="1:4" x14ac:dyDescent="0.25">
      <c r="A361" s="17"/>
      <c r="B361" s="18"/>
      <c r="C361" s="21"/>
      <c r="D361" s="18"/>
    </row>
    <row r="362" spans="1:4" x14ac:dyDescent="0.25">
      <c r="A362" s="17"/>
      <c r="B362" s="18"/>
      <c r="C362" s="21"/>
      <c r="D362" s="18"/>
    </row>
    <row r="363" spans="1:4" x14ac:dyDescent="0.25">
      <c r="A363" s="17"/>
      <c r="B363" s="18"/>
      <c r="C363" s="21"/>
      <c r="D363" s="18"/>
    </row>
    <row r="364" spans="1:4" x14ac:dyDescent="0.25">
      <c r="A364" s="17"/>
      <c r="B364" s="18"/>
      <c r="C364" s="21"/>
      <c r="D364" s="18"/>
    </row>
    <row r="365" spans="1:4" x14ac:dyDescent="0.25">
      <c r="A365" s="17"/>
      <c r="B365" s="18"/>
      <c r="C365" s="21"/>
      <c r="D365" s="18"/>
    </row>
    <row r="366" spans="1:4" x14ac:dyDescent="0.25">
      <c r="A366" s="17"/>
      <c r="B366" s="18"/>
      <c r="C366" s="21"/>
      <c r="D366" s="18"/>
    </row>
    <row r="367" spans="1:4" x14ac:dyDescent="0.25">
      <c r="A367" s="17"/>
      <c r="B367" s="18"/>
      <c r="C367" s="21"/>
      <c r="D367" s="18"/>
    </row>
    <row r="368" spans="1:4" x14ac:dyDescent="0.25">
      <c r="A368" s="17"/>
      <c r="B368" s="18"/>
      <c r="C368" s="21"/>
      <c r="D368" s="18"/>
    </row>
    <row r="369" spans="1:4" x14ac:dyDescent="0.25">
      <c r="A369" s="17"/>
      <c r="B369" s="18"/>
      <c r="C369" s="21"/>
      <c r="D369" s="18"/>
    </row>
    <row r="370" spans="1:4" x14ac:dyDescent="0.25">
      <c r="A370" s="17"/>
      <c r="B370" s="18"/>
      <c r="C370" s="21"/>
      <c r="D370" s="18"/>
    </row>
  </sheetData>
  <autoFilter ref="A2:J99" xr:uid="{00000000-0009-0000-0000-000002000000}"/>
  <sortState xmlns:xlrd2="http://schemas.microsoft.com/office/spreadsheetml/2017/richdata2" ref="M23:M41">
    <sortCondition ref="M23"/>
  </sortState>
  <mergeCells count="14">
    <mergeCell ref="B1:D1"/>
    <mergeCell ref="E1:J1"/>
    <mergeCell ref="N2:O2"/>
    <mergeCell ref="P2:P3"/>
    <mergeCell ref="Q2:Q3"/>
    <mergeCell ref="M2:M3"/>
    <mergeCell ref="L2:L3"/>
    <mergeCell ref="L4:Q4"/>
    <mergeCell ref="L11:Q11"/>
    <mergeCell ref="L12:L13"/>
    <mergeCell ref="M12:M13"/>
    <mergeCell ref="N12:O12"/>
    <mergeCell ref="P12:P13"/>
    <mergeCell ref="Q12:Q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76"/>
  <sheetViews>
    <sheetView tabSelected="1" zoomScale="90" zoomScaleNormal="90" workbookViewId="0">
      <pane xSplit="3" ySplit="4" topLeftCell="D41" activePane="bottomRight" state="frozen"/>
      <selection pane="topRight" activeCell="C1" sqref="C1"/>
      <selection pane="bottomLeft" activeCell="A3" sqref="A3"/>
      <selection pane="bottomRight" activeCell="G25" sqref="G25"/>
    </sheetView>
  </sheetViews>
  <sheetFormatPr defaultRowHeight="15" x14ac:dyDescent="0.25"/>
  <cols>
    <col min="1" max="1" width="8.88671875" style="2"/>
    <col min="2" max="2" width="17.6640625" style="2" customWidth="1"/>
    <col min="3" max="3" width="30.109375" style="2" customWidth="1"/>
    <col min="4" max="4" width="8.88671875" style="5"/>
    <col min="5" max="5" width="8.109375" style="5" customWidth="1"/>
    <col min="6" max="6" width="13.109375" style="5" customWidth="1"/>
    <col min="7" max="7" width="8.88671875" style="5"/>
    <col min="8" max="8" width="8" style="6" customWidth="1"/>
    <col min="9" max="9" width="6.44140625" style="5" bestFit="1" customWidth="1"/>
    <col min="10" max="16384" width="8.88671875" style="2"/>
  </cols>
  <sheetData>
    <row r="1" spans="1:14" x14ac:dyDescent="0.25">
      <c r="A1" s="1" t="s">
        <v>343</v>
      </c>
    </row>
    <row r="2" spans="1:14" x14ac:dyDescent="0.25">
      <c r="A2" s="1" t="s">
        <v>344</v>
      </c>
      <c r="H2" s="26"/>
      <c r="I2" s="30" t="s">
        <v>125</v>
      </c>
      <c r="J2" s="31" t="s">
        <v>123</v>
      </c>
    </row>
    <row r="3" spans="1:14" ht="15.75" thickBot="1" x14ac:dyDescent="0.3">
      <c r="A3" s="27" t="s">
        <v>124</v>
      </c>
      <c r="C3" s="22"/>
      <c r="D3" s="28"/>
      <c r="E3" s="28"/>
      <c r="H3" s="62"/>
      <c r="I3" s="63"/>
    </row>
    <row r="4" spans="1:14" s="8" customFormat="1" ht="47.25" customHeight="1" x14ac:dyDescent="0.25">
      <c r="A4" s="3" t="s">
        <v>338</v>
      </c>
      <c r="B4" s="3" t="s">
        <v>1</v>
      </c>
      <c r="C4" s="3" t="s">
        <v>0</v>
      </c>
      <c r="D4" s="29" t="s">
        <v>100</v>
      </c>
      <c r="E4" s="4" t="s">
        <v>101</v>
      </c>
      <c r="F4" s="4" t="s">
        <v>102</v>
      </c>
      <c r="G4" s="4" t="s">
        <v>103</v>
      </c>
      <c r="H4" s="7" t="s">
        <v>126</v>
      </c>
      <c r="I4" s="4" t="s">
        <v>99</v>
      </c>
      <c r="K4" s="64" t="s">
        <v>116</v>
      </c>
      <c r="L4" s="65"/>
      <c r="M4" s="15" t="s">
        <v>117</v>
      </c>
      <c r="N4" s="2"/>
    </row>
    <row r="5" spans="1:14" x14ac:dyDescent="0.25">
      <c r="A5" s="2">
        <v>24</v>
      </c>
      <c r="B5" s="2" t="s">
        <v>22</v>
      </c>
      <c r="C5" s="2" t="s">
        <v>347</v>
      </c>
      <c r="D5" s="2">
        <v>377.2</v>
      </c>
      <c r="E5" s="10">
        <v>0.33</v>
      </c>
      <c r="F5" s="10">
        <v>0.123</v>
      </c>
      <c r="G5" s="10">
        <v>0.80800000000000005</v>
      </c>
      <c r="H5" s="2">
        <v>880.7</v>
      </c>
      <c r="I5" s="55" t="str">
        <f t="shared" ref="I5:I43" si="0">IF(H5&gt;=$K$5,IF(H5&gt;$K$6,IF(H5&gt;$K$7,IF(H5&gt;$K$8,IF(H5&gt;$K$9,"Q5","Q4"),"Q3"),"Q2"),"Q1"),"NO")</f>
        <v>Q5</v>
      </c>
      <c r="K5" s="13">
        <f>MIN($M$5:$M$43)</f>
        <v>102.5</v>
      </c>
      <c r="L5" s="11" t="s">
        <v>115</v>
      </c>
      <c r="M5" s="9">
        <v>880.7</v>
      </c>
    </row>
    <row r="6" spans="1:14" x14ac:dyDescent="0.25">
      <c r="A6" s="2">
        <v>26</v>
      </c>
      <c r="B6" s="2" t="s">
        <v>7</v>
      </c>
      <c r="C6" s="2" t="s">
        <v>346</v>
      </c>
      <c r="D6" s="2">
        <v>390.8</v>
      </c>
      <c r="E6" s="10">
        <v>0.19400000000000001</v>
      </c>
      <c r="F6" s="10">
        <v>0.109</v>
      </c>
      <c r="G6" s="10">
        <v>0.57299999999999995</v>
      </c>
      <c r="H6" s="2">
        <v>869.3</v>
      </c>
      <c r="I6" s="55" t="str">
        <f t="shared" si="0"/>
        <v>Q5</v>
      </c>
      <c r="K6" s="13">
        <f>_xlfn.PERCENTILE.EXC($M$5:$M$43,0.2)</f>
        <v>164.8</v>
      </c>
      <c r="L6" s="11" t="s">
        <v>94</v>
      </c>
      <c r="M6" s="2">
        <v>869.3</v>
      </c>
    </row>
    <row r="7" spans="1:14" x14ac:dyDescent="0.25">
      <c r="A7" s="2">
        <v>23</v>
      </c>
      <c r="B7" s="2" t="s">
        <v>76</v>
      </c>
      <c r="C7" s="2" t="s">
        <v>348</v>
      </c>
      <c r="D7" s="2">
        <v>363.7</v>
      </c>
      <c r="E7" s="10">
        <v>0.114</v>
      </c>
      <c r="F7" s="10">
        <v>0.129</v>
      </c>
      <c r="G7" s="10">
        <v>0.436</v>
      </c>
      <c r="H7" s="2">
        <v>795.4</v>
      </c>
      <c r="I7" s="55" t="str">
        <f t="shared" si="0"/>
        <v>Q5</v>
      </c>
      <c r="K7" s="13">
        <f>_xlfn.PERCENTILE.EXC($M$5:$M$43,0.4)</f>
        <v>195.5</v>
      </c>
      <c r="L7" s="11" t="s">
        <v>96</v>
      </c>
      <c r="M7" s="2">
        <v>795.4</v>
      </c>
    </row>
    <row r="8" spans="1:14" x14ac:dyDescent="0.25">
      <c r="A8" s="2">
        <v>1</v>
      </c>
      <c r="B8" s="2" t="s">
        <v>5</v>
      </c>
      <c r="C8" s="2" t="s">
        <v>350</v>
      </c>
      <c r="D8" s="2">
        <v>333.2</v>
      </c>
      <c r="E8" s="10">
        <v>0.158</v>
      </c>
      <c r="F8" s="10">
        <v>0.20300000000000001</v>
      </c>
      <c r="G8" s="10">
        <v>0.81899999999999995</v>
      </c>
      <c r="H8" s="2">
        <v>784.4</v>
      </c>
      <c r="I8" s="55" t="str">
        <f t="shared" si="0"/>
        <v>Q5</v>
      </c>
      <c r="K8" s="13">
        <f>_xlfn.PERCENTILE.EXC($M$5:$M$43,0.6)</f>
        <v>321</v>
      </c>
      <c r="L8" s="11" t="s">
        <v>95</v>
      </c>
      <c r="M8" s="2">
        <v>784.4</v>
      </c>
    </row>
    <row r="9" spans="1:14" x14ac:dyDescent="0.25">
      <c r="A9" s="2">
        <v>1</v>
      </c>
      <c r="B9" s="2" t="s">
        <v>5</v>
      </c>
      <c r="C9" s="2" t="s">
        <v>349</v>
      </c>
      <c r="D9" s="2">
        <v>333.2</v>
      </c>
      <c r="E9" s="10">
        <v>0.158</v>
      </c>
      <c r="F9" s="10">
        <v>0.20300000000000001</v>
      </c>
      <c r="G9" s="10">
        <v>0.81899999999999995</v>
      </c>
      <c r="H9" s="2">
        <v>784.4</v>
      </c>
      <c r="I9" s="55" t="str">
        <f t="shared" si="0"/>
        <v>Q5</v>
      </c>
      <c r="K9" s="13">
        <f>_xlfn.PERCENTILE.EXC($M$5:$M$43,0.8)</f>
        <v>442</v>
      </c>
      <c r="L9" s="11" t="s">
        <v>97</v>
      </c>
      <c r="M9" s="2">
        <v>784.4</v>
      </c>
    </row>
    <row r="10" spans="1:14" ht="15.75" thickBot="1" x14ac:dyDescent="0.3">
      <c r="A10" s="2">
        <v>27</v>
      </c>
      <c r="B10" s="2" t="s">
        <v>81</v>
      </c>
      <c r="C10" s="2" t="s">
        <v>351</v>
      </c>
      <c r="D10" s="2">
        <v>264.60000000000002</v>
      </c>
      <c r="E10" s="10">
        <v>0.24399999999999999</v>
      </c>
      <c r="F10" s="10">
        <v>0.10199999999999999</v>
      </c>
      <c r="G10" s="10">
        <v>0.69399999999999995</v>
      </c>
      <c r="H10" s="2">
        <v>633.1</v>
      </c>
      <c r="I10" s="55" t="str">
        <f t="shared" si="0"/>
        <v>Q5</v>
      </c>
      <c r="K10" s="14">
        <f>MAX($M$5:$M$43)</f>
        <v>880.7</v>
      </c>
      <c r="L10" s="12" t="s">
        <v>114</v>
      </c>
      <c r="M10" s="2">
        <v>633.1</v>
      </c>
    </row>
    <row r="11" spans="1:14" x14ac:dyDescent="0.25">
      <c r="A11" s="2">
        <v>111</v>
      </c>
      <c r="B11" s="2" t="s">
        <v>59</v>
      </c>
      <c r="C11" s="2" t="s">
        <v>352</v>
      </c>
      <c r="D11" s="2">
        <v>229.3</v>
      </c>
      <c r="E11" s="10">
        <v>0.22800000000000001</v>
      </c>
      <c r="F11" s="10">
        <v>9.8000000000000004E-2</v>
      </c>
      <c r="G11" s="10">
        <v>0.46</v>
      </c>
      <c r="H11" s="2">
        <v>537.1</v>
      </c>
      <c r="I11" s="55" t="str">
        <f t="shared" si="0"/>
        <v>Q5</v>
      </c>
      <c r="M11" s="2">
        <v>537.1</v>
      </c>
    </row>
    <row r="12" spans="1:14" x14ac:dyDescent="0.25">
      <c r="A12" s="2">
        <v>28</v>
      </c>
      <c r="B12" s="2" t="s">
        <v>353</v>
      </c>
      <c r="C12" s="2" t="s">
        <v>354</v>
      </c>
      <c r="D12" s="2">
        <v>171</v>
      </c>
      <c r="E12" s="10">
        <v>0.317</v>
      </c>
      <c r="F12" s="10">
        <v>8.6999999999999994E-2</v>
      </c>
      <c r="G12" s="10">
        <v>0.59599999999999997</v>
      </c>
      <c r="H12" s="2">
        <v>442</v>
      </c>
      <c r="I12" s="55" t="str">
        <f t="shared" si="0"/>
        <v>Q4</v>
      </c>
      <c r="M12" s="2">
        <v>442</v>
      </c>
    </row>
    <row r="13" spans="1:14" x14ac:dyDescent="0.25">
      <c r="A13" s="2">
        <v>138</v>
      </c>
      <c r="B13" s="2" t="s">
        <v>14</v>
      </c>
      <c r="C13" s="2" t="s">
        <v>355</v>
      </c>
      <c r="D13" s="2">
        <v>140.5</v>
      </c>
      <c r="E13" s="10">
        <v>0.26</v>
      </c>
      <c r="F13" s="10">
        <v>0.111</v>
      </c>
      <c r="G13" s="10">
        <v>0.78</v>
      </c>
      <c r="H13" s="2">
        <v>396.2</v>
      </c>
      <c r="I13" s="55" t="str">
        <f t="shared" si="0"/>
        <v>Q4</v>
      </c>
      <c r="M13" s="2">
        <v>396.2</v>
      </c>
    </row>
    <row r="14" spans="1:14" x14ac:dyDescent="0.25">
      <c r="A14" s="2">
        <v>132</v>
      </c>
      <c r="B14" s="2" t="s">
        <v>34</v>
      </c>
      <c r="C14" s="2" t="s">
        <v>358</v>
      </c>
      <c r="D14" s="2">
        <v>130.19999999999999</v>
      </c>
      <c r="E14" s="10">
        <v>0.20399999999999999</v>
      </c>
      <c r="F14" s="10">
        <v>0.19</v>
      </c>
      <c r="G14" s="10">
        <v>0.89600000000000002</v>
      </c>
      <c r="H14" s="2">
        <v>389.2</v>
      </c>
      <c r="I14" s="55" t="str">
        <f t="shared" si="0"/>
        <v>Q4</v>
      </c>
      <c r="M14" s="2">
        <v>389.2</v>
      </c>
    </row>
    <row r="15" spans="1:14" x14ac:dyDescent="0.25">
      <c r="A15" s="2">
        <v>130</v>
      </c>
      <c r="B15" s="2" t="s">
        <v>109</v>
      </c>
      <c r="C15" s="2" t="s">
        <v>361</v>
      </c>
      <c r="D15" s="2">
        <v>109.1</v>
      </c>
      <c r="E15" s="10">
        <v>0.221</v>
      </c>
      <c r="F15" s="10">
        <v>0.21</v>
      </c>
      <c r="G15" s="10">
        <v>0.96599999999999997</v>
      </c>
      <c r="H15" s="2">
        <v>357.9</v>
      </c>
      <c r="I15" s="55" t="str">
        <f t="shared" si="0"/>
        <v>Q4</v>
      </c>
      <c r="M15" s="2">
        <v>357.9</v>
      </c>
    </row>
    <row r="16" spans="1:14" x14ac:dyDescent="0.25">
      <c r="A16" s="2">
        <v>129</v>
      </c>
      <c r="B16" s="2" t="s">
        <v>57</v>
      </c>
      <c r="C16" s="2" t="s">
        <v>365</v>
      </c>
      <c r="D16" s="2">
        <v>99.6</v>
      </c>
      <c r="E16" s="10">
        <v>0.21299999999999999</v>
      </c>
      <c r="F16" s="10">
        <v>0.20699999999999999</v>
      </c>
      <c r="G16" s="10">
        <v>0.91500000000000004</v>
      </c>
      <c r="H16" s="2">
        <v>332.7</v>
      </c>
      <c r="I16" s="55" t="str">
        <f t="shared" si="0"/>
        <v>Q4</v>
      </c>
      <c r="M16" s="2">
        <v>332.7</v>
      </c>
    </row>
    <row r="17" spans="1:13" x14ac:dyDescent="0.25">
      <c r="A17" s="2">
        <v>31</v>
      </c>
      <c r="B17" s="2" t="s">
        <v>20</v>
      </c>
      <c r="C17" s="2" t="s">
        <v>359</v>
      </c>
      <c r="D17" s="2">
        <v>128.30000000000001</v>
      </c>
      <c r="E17" s="10">
        <v>0.16800000000000001</v>
      </c>
      <c r="F17" s="10">
        <v>0.125</v>
      </c>
      <c r="G17" s="10">
        <v>0.45200000000000001</v>
      </c>
      <c r="H17" s="2">
        <v>331.2</v>
      </c>
      <c r="I17" s="55" t="str">
        <f t="shared" si="0"/>
        <v>Q4</v>
      </c>
      <c r="M17" s="2">
        <v>331.2</v>
      </c>
    </row>
    <row r="18" spans="1:13" x14ac:dyDescent="0.25">
      <c r="A18" s="2">
        <v>83</v>
      </c>
      <c r="B18" s="2" t="s">
        <v>19</v>
      </c>
      <c r="C18" s="2" t="s">
        <v>356</v>
      </c>
      <c r="D18" s="2">
        <v>135.80000000000001</v>
      </c>
      <c r="E18" s="10">
        <v>0.18</v>
      </c>
      <c r="F18" s="10">
        <v>6.3E-2</v>
      </c>
      <c r="G18" s="10">
        <v>0.31</v>
      </c>
      <c r="H18" s="2">
        <v>326.8</v>
      </c>
      <c r="I18" s="55" t="str">
        <f t="shared" si="0"/>
        <v>Q4</v>
      </c>
      <c r="M18" s="2">
        <v>326.8</v>
      </c>
    </row>
    <row r="19" spans="1:13" x14ac:dyDescent="0.25">
      <c r="A19" s="2">
        <v>18</v>
      </c>
      <c r="B19" s="2" t="s">
        <v>48</v>
      </c>
      <c r="C19" s="2" t="s">
        <v>357</v>
      </c>
      <c r="D19" s="2">
        <v>130.9</v>
      </c>
      <c r="E19" s="10">
        <v>0.248</v>
      </c>
      <c r="F19" s="10">
        <v>5.2999999999999999E-2</v>
      </c>
      <c r="G19" s="10">
        <v>0.32</v>
      </c>
      <c r="H19" s="2">
        <v>323.8</v>
      </c>
      <c r="I19" s="55" t="str">
        <f t="shared" si="0"/>
        <v>Q4</v>
      </c>
      <c r="M19" s="2">
        <v>323.8</v>
      </c>
    </row>
    <row r="20" spans="1:13" x14ac:dyDescent="0.25">
      <c r="A20" s="2">
        <v>74</v>
      </c>
      <c r="B20" s="2" t="s">
        <v>363</v>
      </c>
      <c r="C20" s="2" t="s">
        <v>364</v>
      </c>
      <c r="D20" s="2">
        <v>107.4</v>
      </c>
      <c r="E20" s="10">
        <v>0.36499999999999999</v>
      </c>
      <c r="F20" s="10">
        <v>2.7E-2</v>
      </c>
      <c r="G20" s="10">
        <v>0.66800000000000004</v>
      </c>
      <c r="H20" s="2">
        <v>321</v>
      </c>
      <c r="I20" s="55" t="str">
        <f t="shared" si="0"/>
        <v>Q3</v>
      </c>
      <c r="M20" s="2">
        <v>321</v>
      </c>
    </row>
    <row r="21" spans="1:13" x14ac:dyDescent="0.25">
      <c r="A21" s="2">
        <v>116</v>
      </c>
      <c r="B21" s="2" t="s">
        <v>42</v>
      </c>
      <c r="C21" s="2" t="s">
        <v>367</v>
      </c>
      <c r="D21" s="2">
        <v>93.4</v>
      </c>
      <c r="E21" s="10">
        <v>0.21</v>
      </c>
      <c r="F21" s="10">
        <v>0.19</v>
      </c>
      <c r="G21" s="10">
        <v>0.91</v>
      </c>
      <c r="H21" s="2">
        <v>317.8</v>
      </c>
      <c r="I21" s="55" t="str">
        <f t="shared" si="0"/>
        <v>Q3</v>
      </c>
      <c r="M21" s="2">
        <v>317.8</v>
      </c>
    </row>
    <row r="22" spans="1:13" x14ac:dyDescent="0.25">
      <c r="A22" s="2">
        <v>135</v>
      </c>
      <c r="B22" s="2" t="s">
        <v>104</v>
      </c>
      <c r="C22" s="2" t="s">
        <v>366</v>
      </c>
      <c r="D22" s="2">
        <v>97.4</v>
      </c>
      <c r="E22" s="10">
        <v>0.23799999999999999</v>
      </c>
      <c r="F22" s="10">
        <v>0.126</v>
      </c>
      <c r="G22" s="10">
        <v>0.75</v>
      </c>
      <c r="H22" s="2">
        <v>306.2</v>
      </c>
      <c r="I22" s="55" t="str">
        <f t="shared" si="0"/>
        <v>Q3</v>
      </c>
      <c r="M22" s="2">
        <v>306.2</v>
      </c>
    </row>
    <row r="23" spans="1:13" x14ac:dyDescent="0.25">
      <c r="A23" s="2">
        <v>92</v>
      </c>
      <c r="B23" s="2" t="s">
        <v>18</v>
      </c>
      <c r="C23" s="2" t="s">
        <v>360</v>
      </c>
      <c r="D23" s="2">
        <v>113.2</v>
      </c>
      <c r="E23" s="10">
        <v>0.13400000000000001</v>
      </c>
      <c r="F23" s="10">
        <v>7.3999999999999996E-2</v>
      </c>
      <c r="G23" s="10">
        <v>0.251</v>
      </c>
      <c r="H23" s="2">
        <v>272.39999999999998</v>
      </c>
      <c r="I23" s="55" t="str">
        <f t="shared" si="0"/>
        <v>Q3</v>
      </c>
      <c r="M23" s="2">
        <v>272.39999999999998</v>
      </c>
    </row>
    <row r="24" spans="1:13" x14ac:dyDescent="0.25">
      <c r="A24" s="2">
        <v>11</v>
      </c>
      <c r="B24" s="2" t="s">
        <v>88</v>
      </c>
      <c r="C24" s="2" t="s">
        <v>362</v>
      </c>
      <c r="D24" s="2">
        <v>107.6</v>
      </c>
      <c r="E24" s="10">
        <v>9.7000000000000003E-2</v>
      </c>
      <c r="F24" s="10">
        <v>0.09</v>
      </c>
      <c r="G24" s="10">
        <v>0.27700000000000002</v>
      </c>
      <c r="H24" s="2">
        <v>261.60000000000002</v>
      </c>
      <c r="I24" s="55" t="str">
        <f t="shared" si="0"/>
        <v>Q3</v>
      </c>
      <c r="M24" s="2">
        <v>261.60000000000002</v>
      </c>
    </row>
    <row r="25" spans="1:13" x14ac:dyDescent="0.25">
      <c r="A25" s="2">
        <v>65</v>
      </c>
      <c r="B25" s="2" t="s">
        <v>85</v>
      </c>
      <c r="C25" s="2" t="s">
        <v>368</v>
      </c>
      <c r="D25" s="2">
        <v>90.2</v>
      </c>
      <c r="E25" s="10">
        <v>0.19700000000000001</v>
      </c>
      <c r="F25" s="10">
        <v>6.8000000000000005E-2</v>
      </c>
      <c r="G25" s="10">
        <v>0.39100000000000001</v>
      </c>
      <c r="H25" s="2">
        <v>245.9</v>
      </c>
      <c r="I25" s="55" t="str">
        <f t="shared" si="0"/>
        <v>Q3</v>
      </c>
      <c r="M25" s="2">
        <v>245.9</v>
      </c>
    </row>
    <row r="26" spans="1:13" x14ac:dyDescent="0.25">
      <c r="A26" s="2">
        <v>75</v>
      </c>
      <c r="B26" s="2" t="s">
        <v>45</v>
      </c>
      <c r="C26" s="2" t="s">
        <v>370</v>
      </c>
      <c r="D26" s="2">
        <v>76.599999999999994</v>
      </c>
      <c r="E26" s="10">
        <v>0.26</v>
      </c>
      <c r="F26" s="10">
        <v>8.0000000000000002E-3</v>
      </c>
      <c r="G26" s="10">
        <v>0.41</v>
      </c>
      <c r="H26" s="2">
        <v>221</v>
      </c>
      <c r="I26" s="55" t="str">
        <f t="shared" si="0"/>
        <v>Q3</v>
      </c>
      <c r="M26" s="2">
        <v>221</v>
      </c>
    </row>
    <row r="27" spans="1:13" x14ac:dyDescent="0.25">
      <c r="A27" s="2">
        <v>16</v>
      </c>
      <c r="B27" s="2" t="s">
        <v>79</v>
      </c>
      <c r="C27" s="2" t="s">
        <v>369</v>
      </c>
      <c r="D27" s="2">
        <v>83.8</v>
      </c>
      <c r="E27" s="10">
        <v>0.11600000000000001</v>
      </c>
      <c r="F27" s="10">
        <v>4.2999999999999997E-2</v>
      </c>
      <c r="G27" s="10">
        <v>0.185</v>
      </c>
      <c r="H27" s="2">
        <v>202</v>
      </c>
      <c r="I27" s="55" t="str">
        <f t="shared" si="0"/>
        <v>Q3</v>
      </c>
      <c r="M27" s="2">
        <v>202</v>
      </c>
    </row>
    <row r="28" spans="1:13" x14ac:dyDescent="0.25">
      <c r="A28" s="2">
        <v>50</v>
      </c>
      <c r="B28" s="2" t="s">
        <v>64</v>
      </c>
      <c r="C28" s="2" t="s">
        <v>378</v>
      </c>
      <c r="D28" s="2">
        <v>43.5</v>
      </c>
      <c r="E28" s="10">
        <v>0.27400000000000002</v>
      </c>
      <c r="F28" s="10">
        <v>8.8999999999999996E-2</v>
      </c>
      <c r="G28" s="10">
        <v>0.72199999999999998</v>
      </c>
      <c r="H28" s="2">
        <v>195.5</v>
      </c>
      <c r="I28" s="55" t="str">
        <f t="shared" si="0"/>
        <v>Q2</v>
      </c>
      <c r="M28" s="2">
        <v>195.5</v>
      </c>
    </row>
    <row r="29" spans="1:13" x14ac:dyDescent="0.25">
      <c r="A29" s="2">
        <v>45</v>
      </c>
      <c r="B29" s="2" t="s">
        <v>54</v>
      </c>
      <c r="C29" s="2" t="s">
        <v>376</v>
      </c>
      <c r="D29" s="2">
        <v>54.6</v>
      </c>
      <c r="E29" s="10">
        <v>0.20599999999999999</v>
      </c>
      <c r="F29" s="10">
        <v>7.3999999999999996E-2</v>
      </c>
      <c r="G29" s="10">
        <v>0.54900000000000004</v>
      </c>
      <c r="H29" s="2">
        <v>192.1</v>
      </c>
      <c r="I29" s="55" t="str">
        <f t="shared" si="0"/>
        <v>Q2</v>
      </c>
      <c r="M29" s="2">
        <v>192.1</v>
      </c>
    </row>
    <row r="30" spans="1:13" x14ac:dyDescent="0.25">
      <c r="A30" s="2">
        <v>93</v>
      </c>
      <c r="B30" s="2" t="s">
        <v>87</v>
      </c>
      <c r="C30" s="2" t="s">
        <v>373</v>
      </c>
      <c r="D30" s="2">
        <v>62.8</v>
      </c>
      <c r="E30" s="10">
        <v>0.17100000000000001</v>
      </c>
      <c r="F30" s="10">
        <v>8.4000000000000005E-2</v>
      </c>
      <c r="G30" s="10">
        <v>0.33900000000000002</v>
      </c>
      <c r="H30" s="2">
        <v>185</v>
      </c>
      <c r="I30" s="55" t="str">
        <f t="shared" si="0"/>
        <v>Q2</v>
      </c>
      <c r="M30" s="2">
        <v>185</v>
      </c>
    </row>
    <row r="31" spans="1:13" x14ac:dyDescent="0.25">
      <c r="A31" s="2">
        <v>122</v>
      </c>
      <c r="B31" s="2" t="s">
        <v>47</v>
      </c>
      <c r="C31" s="2" t="s">
        <v>372</v>
      </c>
      <c r="D31" s="2">
        <v>67.3</v>
      </c>
      <c r="E31" s="10">
        <v>0.14499999999999999</v>
      </c>
      <c r="F31" s="10">
        <v>6.8000000000000005E-2</v>
      </c>
      <c r="G31" s="10">
        <v>0.26500000000000001</v>
      </c>
      <c r="H31" s="2">
        <v>182.4</v>
      </c>
      <c r="I31" s="55" t="str">
        <f t="shared" si="0"/>
        <v>Q2</v>
      </c>
      <c r="M31" s="2">
        <v>182.4</v>
      </c>
    </row>
    <row r="32" spans="1:13" x14ac:dyDescent="0.25">
      <c r="A32" s="2">
        <v>123</v>
      </c>
      <c r="B32" s="2" t="s">
        <v>63</v>
      </c>
      <c r="C32" s="2" t="s">
        <v>374</v>
      </c>
      <c r="D32" s="2">
        <v>56.5</v>
      </c>
      <c r="E32" s="10">
        <v>0.17899999999999999</v>
      </c>
      <c r="F32" s="10">
        <v>8.7999999999999995E-2</v>
      </c>
      <c r="G32" s="10">
        <v>0.41599999999999998</v>
      </c>
      <c r="H32" s="2">
        <v>181.3</v>
      </c>
      <c r="I32" s="55" t="str">
        <f t="shared" si="0"/>
        <v>Q2</v>
      </c>
      <c r="M32" s="2">
        <v>181.3</v>
      </c>
    </row>
    <row r="33" spans="1:13" x14ac:dyDescent="0.25">
      <c r="A33" s="2">
        <v>39</v>
      </c>
      <c r="B33" s="2" t="s">
        <v>61</v>
      </c>
      <c r="C33" s="2" t="s">
        <v>371</v>
      </c>
      <c r="D33" s="2">
        <v>73.2</v>
      </c>
      <c r="E33" s="10">
        <v>9.4E-2</v>
      </c>
      <c r="F33" s="10">
        <v>2.9000000000000001E-2</v>
      </c>
      <c r="G33" s="10">
        <v>0.21</v>
      </c>
      <c r="H33" s="2">
        <v>179.5</v>
      </c>
      <c r="I33" s="55" t="str">
        <f t="shared" si="0"/>
        <v>Q2</v>
      </c>
      <c r="M33" s="2">
        <v>179.5</v>
      </c>
    </row>
    <row r="34" spans="1:13" x14ac:dyDescent="0.25">
      <c r="A34" s="2">
        <v>76</v>
      </c>
      <c r="B34" s="2" t="s">
        <v>381</v>
      </c>
      <c r="C34" s="2" t="s">
        <v>382</v>
      </c>
      <c r="D34" s="2">
        <v>38.799999999999997</v>
      </c>
      <c r="E34" s="10">
        <v>0.377</v>
      </c>
      <c r="F34" s="10">
        <v>1.2999999999999999E-2</v>
      </c>
      <c r="G34" s="10">
        <v>0.622</v>
      </c>
      <c r="H34" s="2">
        <v>178.8</v>
      </c>
      <c r="I34" s="55" t="str">
        <f t="shared" si="0"/>
        <v>Q2</v>
      </c>
      <c r="M34" s="2">
        <v>178.8</v>
      </c>
    </row>
    <row r="35" spans="1:13" x14ac:dyDescent="0.25">
      <c r="A35" s="2">
        <v>49</v>
      </c>
      <c r="B35" s="2" t="s">
        <v>80</v>
      </c>
      <c r="C35" s="2" t="s">
        <v>383</v>
      </c>
      <c r="D35" s="2">
        <v>38</v>
      </c>
      <c r="E35" s="10">
        <v>0.184</v>
      </c>
      <c r="F35" s="10">
        <v>0.11600000000000001</v>
      </c>
      <c r="G35" s="10">
        <v>0.65200000000000002</v>
      </c>
      <c r="H35" s="2">
        <v>171.2</v>
      </c>
      <c r="I35" s="55" t="str">
        <f t="shared" si="0"/>
        <v>Q2</v>
      </c>
      <c r="M35" s="2">
        <v>171.2</v>
      </c>
    </row>
    <row r="36" spans="1:13" x14ac:dyDescent="0.25">
      <c r="A36" s="2">
        <v>128</v>
      </c>
      <c r="B36" s="2" t="s">
        <v>62</v>
      </c>
      <c r="C36" s="2" t="s">
        <v>387</v>
      </c>
      <c r="D36" s="2">
        <v>21</v>
      </c>
      <c r="E36" s="10">
        <v>0.22600000000000001</v>
      </c>
      <c r="F36" s="10">
        <v>0.14199999999999999</v>
      </c>
      <c r="G36" s="10">
        <v>0.85899999999999999</v>
      </c>
      <c r="H36" s="2">
        <v>164.8</v>
      </c>
      <c r="I36" s="55" t="str">
        <f t="shared" si="0"/>
        <v>Q1</v>
      </c>
      <c r="M36" s="2">
        <v>164.8</v>
      </c>
    </row>
    <row r="37" spans="1:13" x14ac:dyDescent="0.25">
      <c r="A37" s="2">
        <v>51</v>
      </c>
      <c r="B37" s="2" t="s">
        <v>66</v>
      </c>
      <c r="C37" s="2" t="s">
        <v>386</v>
      </c>
      <c r="D37" s="2">
        <v>23.8</v>
      </c>
      <c r="E37" s="10">
        <v>0.30299999999999999</v>
      </c>
      <c r="F37" s="10">
        <v>5.0999999999999997E-2</v>
      </c>
      <c r="G37" s="10">
        <v>0.75</v>
      </c>
      <c r="H37" s="2">
        <v>158</v>
      </c>
      <c r="I37" s="55" t="str">
        <f t="shared" si="0"/>
        <v>Q1</v>
      </c>
      <c r="M37" s="2">
        <v>158</v>
      </c>
    </row>
    <row r="38" spans="1:13" x14ac:dyDescent="0.25">
      <c r="A38" s="2">
        <v>95</v>
      </c>
      <c r="B38" s="2" t="s">
        <v>60</v>
      </c>
      <c r="C38" s="2" t="s">
        <v>375</v>
      </c>
      <c r="D38" s="2">
        <v>55.7</v>
      </c>
      <c r="E38" s="10">
        <v>0.183</v>
      </c>
      <c r="F38" s="10">
        <v>1.6E-2</v>
      </c>
      <c r="G38" s="10">
        <v>0.254</v>
      </c>
      <c r="H38" s="2">
        <v>156.6</v>
      </c>
      <c r="I38" s="55" t="str">
        <f t="shared" si="0"/>
        <v>Q1</v>
      </c>
      <c r="M38" s="2">
        <v>156.6</v>
      </c>
    </row>
    <row r="39" spans="1:13" x14ac:dyDescent="0.25">
      <c r="A39" s="2">
        <v>71</v>
      </c>
      <c r="B39" s="2" t="s">
        <v>49</v>
      </c>
      <c r="C39" s="2" t="s">
        <v>377</v>
      </c>
      <c r="D39" s="2">
        <v>51.4</v>
      </c>
      <c r="E39" s="10">
        <v>0.20799999999999999</v>
      </c>
      <c r="F39" s="10">
        <v>1.9E-2</v>
      </c>
      <c r="G39" s="10">
        <v>0.28799999999999998</v>
      </c>
      <c r="H39" s="2">
        <v>154.4</v>
      </c>
      <c r="I39" s="55" t="str">
        <f t="shared" si="0"/>
        <v>Q1</v>
      </c>
      <c r="M39" s="2">
        <v>154.4</v>
      </c>
    </row>
    <row r="40" spans="1:13" x14ac:dyDescent="0.25">
      <c r="A40" s="2">
        <v>62</v>
      </c>
      <c r="B40" s="2" t="s">
        <v>56</v>
      </c>
      <c r="C40" s="2" t="s">
        <v>384</v>
      </c>
      <c r="D40" s="2">
        <v>37.4</v>
      </c>
      <c r="E40" s="10">
        <v>0.188</v>
      </c>
      <c r="F40" s="10">
        <v>4.2999999999999997E-2</v>
      </c>
      <c r="G40" s="10">
        <v>0.308</v>
      </c>
      <c r="H40" s="2">
        <v>128.69999999999999</v>
      </c>
      <c r="I40" s="55" t="str">
        <f t="shared" si="0"/>
        <v>Q1</v>
      </c>
      <c r="M40" s="2">
        <v>128.69999999999999</v>
      </c>
    </row>
    <row r="41" spans="1:13" x14ac:dyDescent="0.25">
      <c r="A41" s="2">
        <v>100</v>
      </c>
      <c r="B41" s="2" t="s">
        <v>78</v>
      </c>
      <c r="C41" s="2" t="s">
        <v>380</v>
      </c>
      <c r="D41" s="2">
        <v>42.3</v>
      </c>
      <c r="E41" s="10">
        <v>0.12</v>
      </c>
      <c r="F41" s="10">
        <v>2.7E-2</v>
      </c>
      <c r="G41" s="10">
        <v>0.26700000000000002</v>
      </c>
      <c r="H41" s="2">
        <v>126</v>
      </c>
      <c r="I41" s="55" t="str">
        <f t="shared" si="0"/>
        <v>Q1</v>
      </c>
      <c r="M41" s="2">
        <v>126</v>
      </c>
    </row>
    <row r="42" spans="1:13" x14ac:dyDescent="0.25">
      <c r="A42" s="2">
        <v>100</v>
      </c>
      <c r="B42" s="2" t="s">
        <v>78</v>
      </c>
      <c r="C42" s="2" t="s">
        <v>379</v>
      </c>
      <c r="D42" s="2">
        <v>42.3</v>
      </c>
      <c r="E42" s="10">
        <v>0.12</v>
      </c>
      <c r="F42" s="10">
        <v>2.7E-2</v>
      </c>
      <c r="G42" s="10">
        <v>0.26700000000000002</v>
      </c>
      <c r="H42" s="2">
        <v>126</v>
      </c>
      <c r="I42" s="55" t="str">
        <f t="shared" si="0"/>
        <v>Q1</v>
      </c>
      <c r="M42" s="2">
        <v>126</v>
      </c>
    </row>
    <row r="43" spans="1:13" x14ac:dyDescent="0.25">
      <c r="A43" s="2">
        <v>86</v>
      </c>
      <c r="B43" s="2" t="s">
        <v>107</v>
      </c>
      <c r="C43" s="2" t="s">
        <v>385</v>
      </c>
      <c r="D43" s="2">
        <v>26.7</v>
      </c>
      <c r="E43" s="10">
        <v>0.19900000000000001</v>
      </c>
      <c r="F43" s="10">
        <v>3.6999999999999998E-2</v>
      </c>
      <c r="G43" s="10">
        <v>0.255</v>
      </c>
      <c r="H43" s="2">
        <v>102.5</v>
      </c>
      <c r="I43" s="55" t="str">
        <f t="shared" si="0"/>
        <v>Q1</v>
      </c>
      <c r="M43" s="2">
        <v>102.5</v>
      </c>
    </row>
    <row r="44" spans="1:13" x14ac:dyDescent="0.25">
      <c r="D44" s="2"/>
      <c r="E44" s="10"/>
      <c r="F44" s="10"/>
      <c r="G44" s="10"/>
      <c r="H44" s="2"/>
      <c r="I44" s="55"/>
    </row>
    <row r="45" spans="1:13" x14ac:dyDescent="0.25">
      <c r="D45" s="2"/>
      <c r="E45" s="10"/>
      <c r="F45" s="10"/>
      <c r="G45" s="10"/>
      <c r="H45" s="2"/>
      <c r="I45" s="55"/>
    </row>
    <row r="46" spans="1:13" x14ac:dyDescent="0.25">
      <c r="D46" s="2"/>
      <c r="E46" s="10"/>
      <c r="F46" s="10"/>
      <c r="G46" s="10"/>
      <c r="H46" s="2"/>
      <c r="I46" s="55"/>
    </row>
    <row r="47" spans="1:13" x14ac:dyDescent="0.25">
      <c r="D47" s="2"/>
      <c r="E47" s="10"/>
      <c r="F47" s="10"/>
      <c r="G47" s="10"/>
      <c r="H47" s="2"/>
      <c r="I47" s="55"/>
    </row>
    <row r="48" spans="1:13" x14ac:dyDescent="0.25">
      <c r="D48" s="2"/>
      <c r="E48" s="10"/>
      <c r="F48" s="10"/>
      <c r="G48" s="10"/>
      <c r="H48" s="2"/>
      <c r="I48" s="55"/>
    </row>
    <row r="49" spans="4:9" x14ac:dyDescent="0.25">
      <c r="D49" s="2"/>
      <c r="E49" s="10"/>
      <c r="F49" s="10"/>
      <c r="G49" s="10"/>
      <c r="H49" s="2"/>
      <c r="I49" s="55"/>
    </row>
    <row r="50" spans="4:9" x14ac:dyDescent="0.25">
      <c r="D50" s="2"/>
      <c r="E50" s="10"/>
      <c r="F50" s="10"/>
      <c r="G50" s="10"/>
      <c r="H50" s="2"/>
      <c r="I50" s="55"/>
    </row>
    <row r="51" spans="4:9" x14ac:dyDescent="0.25">
      <c r="D51" s="2"/>
      <c r="E51" s="10"/>
      <c r="F51" s="10"/>
      <c r="G51" s="10"/>
      <c r="H51" s="2"/>
      <c r="I51" s="55"/>
    </row>
    <row r="52" spans="4:9" x14ac:dyDescent="0.25">
      <c r="D52" s="2"/>
      <c r="E52" s="10"/>
      <c r="F52" s="10"/>
      <c r="G52" s="10"/>
      <c r="H52" s="2"/>
      <c r="I52" s="55"/>
    </row>
    <row r="53" spans="4:9" x14ac:dyDescent="0.25">
      <c r="D53" s="2"/>
      <c r="E53" s="10"/>
      <c r="F53" s="10"/>
      <c r="G53" s="10"/>
      <c r="H53" s="2"/>
      <c r="I53" s="55"/>
    </row>
    <row r="54" spans="4:9" x14ac:dyDescent="0.25">
      <c r="D54" s="2"/>
      <c r="E54" s="10"/>
      <c r="F54" s="10"/>
      <c r="G54" s="10"/>
      <c r="H54" s="2"/>
      <c r="I54" s="55"/>
    </row>
    <row r="55" spans="4:9" x14ac:dyDescent="0.25">
      <c r="D55" s="2"/>
      <c r="E55" s="10"/>
      <c r="F55" s="10"/>
      <c r="G55" s="10"/>
      <c r="H55" s="2"/>
      <c r="I55" s="55"/>
    </row>
    <row r="56" spans="4:9" x14ac:dyDescent="0.25">
      <c r="D56" s="2"/>
      <c r="E56" s="10"/>
      <c r="F56" s="10"/>
      <c r="G56" s="10"/>
      <c r="H56" s="2"/>
      <c r="I56" s="55"/>
    </row>
    <row r="57" spans="4:9" x14ac:dyDescent="0.25">
      <c r="D57" s="2"/>
      <c r="E57" s="10"/>
      <c r="F57" s="10"/>
      <c r="G57" s="10"/>
      <c r="H57" s="2"/>
      <c r="I57" s="55"/>
    </row>
    <row r="58" spans="4:9" x14ac:dyDescent="0.25">
      <c r="D58" s="2"/>
      <c r="E58" s="10"/>
      <c r="F58" s="10"/>
      <c r="G58" s="10"/>
      <c r="H58" s="2"/>
      <c r="I58" s="55"/>
    </row>
    <row r="59" spans="4:9" x14ac:dyDescent="0.25">
      <c r="D59" s="2"/>
      <c r="E59" s="10"/>
      <c r="F59" s="10"/>
      <c r="G59" s="10"/>
      <c r="H59" s="2"/>
      <c r="I59" s="55"/>
    </row>
    <row r="60" spans="4:9" x14ac:dyDescent="0.25">
      <c r="D60" s="2"/>
      <c r="E60" s="10"/>
      <c r="F60" s="10"/>
      <c r="G60" s="10"/>
      <c r="H60" s="2"/>
      <c r="I60" s="55"/>
    </row>
    <row r="61" spans="4:9" x14ac:dyDescent="0.25">
      <c r="D61" s="2"/>
      <c r="E61" s="10"/>
      <c r="F61" s="10"/>
      <c r="G61" s="10"/>
      <c r="H61" s="2"/>
      <c r="I61" s="55"/>
    </row>
    <row r="62" spans="4:9" x14ac:dyDescent="0.25">
      <c r="D62" s="2"/>
      <c r="E62" s="10"/>
      <c r="F62" s="10"/>
      <c r="G62" s="10"/>
      <c r="H62" s="2"/>
      <c r="I62" s="55"/>
    </row>
    <row r="63" spans="4:9" x14ac:dyDescent="0.25">
      <c r="D63" s="2"/>
      <c r="E63" s="10"/>
      <c r="F63" s="10"/>
      <c r="G63" s="10"/>
      <c r="H63" s="2"/>
      <c r="I63" s="55"/>
    </row>
    <row r="64" spans="4:9" x14ac:dyDescent="0.25">
      <c r="D64" s="2"/>
      <c r="E64" s="10"/>
      <c r="F64" s="10"/>
      <c r="G64" s="10"/>
      <c r="H64" s="2"/>
      <c r="I64" s="55"/>
    </row>
    <row r="65" spans="4:9" x14ac:dyDescent="0.25">
      <c r="D65" s="2"/>
      <c r="E65" s="10"/>
      <c r="F65" s="10"/>
      <c r="G65" s="10"/>
      <c r="H65" s="2"/>
      <c r="I65" s="55"/>
    </row>
    <row r="66" spans="4:9" x14ac:dyDescent="0.25">
      <c r="D66" s="2"/>
      <c r="E66" s="10"/>
      <c r="F66" s="10"/>
      <c r="G66" s="10"/>
      <c r="H66" s="2"/>
      <c r="I66" s="55"/>
    </row>
    <row r="67" spans="4:9" x14ac:dyDescent="0.25">
      <c r="D67" s="2"/>
      <c r="E67" s="10"/>
      <c r="F67" s="10"/>
      <c r="G67" s="10"/>
      <c r="H67" s="2"/>
      <c r="I67" s="55"/>
    </row>
    <row r="68" spans="4:9" x14ac:dyDescent="0.25">
      <c r="D68" s="2"/>
      <c r="E68" s="10"/>
      <c r="F68" s="10"/>
      <c r="G68" s="10"/>
      <c r="H68" s="2"/>
      <c r="I68" s="55"/>
    </row>
    <row r="69" spans="4:9" x14ac:dyDescent="0.25">
      <c r="D69" s="2"/>
      <c r="E69" s="10"/>
      <c r="F69" s="10"/>
      <c r="G69" s="10"/>
      <c r="H69" s="2"/>
      <c r="I69" s="55"/>
    </row>
    <row r="70" spans="4:9" x14ac:dyDescent="0.25">
      <c r="D70" s="2"/>
      <c r="E70" s="10"/>
      <c r="F70" s="10"/>
      <c r="G70" s="10"/>
      <c r="H70" s="2"/>
      <c r="I70" s="55"/>
    </row>
    <row r="71" spans="4:9" x14ac:dyDescent="0.25">
      <c r="D71" s="2"/>
      <c r="E71" s="10"/>
      <c r="F71" s="10"/>
      <c r="G71" s="10"/>
      <c r="H71" s="2"/>
      <c r="I71" s="55"/>
    </row>
    <row r="72" spans="4:9" x14ac:dyDescent="0.25">
      <c r="D72" s="2"/>
      <c r="E72" s="10"/>
      <c r="F72" s="10"/>
      <c r="G72" s="10"/>
      <c r="H72" s="2"/>
      <c r="I72" s="55"/>
    </row>
    <row r="73" spans="4:9" x14ac:dyDescent="0.25">
      <c r="D73" s="2"/>
      <c r="E73" s="10"/>
      <c r="F73" s="10"/>
      <c r="G73" s="10"/>
      <c r="H73" s="2"/>
      <c r="I73" s="55"/>
    </row>
    <row r="74" spans="4:9" x14ac:dyDescent="0.25">
      <c r="D74" s="2"/>
      <c r="E74" s="10"/>
      <c r="F74" s="10"/>
      <c r="G74" s="10"/>
      <c r="H74" s="2"/>
      <c r="I74" s="55"/>
    </row>
    <row r="75" spans="4:9" x14ac:dyDescent="0.25">
      <c r="D75" s="2"/>
      <c r="E75" s="10"/>
      <c r="F75" s="10"/>
      <c r="G75" s="10"/>
      <c r="H75" s="2"/>
      <c r="I75" s="55"/>
    </row>
    <row r="76" spans="4:9" x14ac:dyDescent="0.25">
      <c r="D76" s="2"/>
      <c r="E76" s="10"/>
      <c r="F76" s="10"/>
      <c r="G76" s="10"/>
      <c r="H76" s="2"/>
      <c r="I76" s="55"/>
    </row>
    <row r="77" spans="4:9" x14ac:dyDescent="0.25">
      <c r="D77" s="2"/>
      <c r="E77" s="10"/>
      <c r="F77" s="10"/>
      <c r="G77" s="10"/>
      <c r="H77" s="2"/>
      <c r="I77" s="55"/>
    </row>
    <row r="78" spans="4:9" x14ac:dyDescent="0.25">
      <c r="D78" s="2"/>
      <c r="E78" s="10"/>
      <c r="F78" s="10"/>
      <c r="G78" s="10"/>
      <c r="H78" s="2"/>
      <c r="I78" s="55"/>
    </row>
    <row r="79" spans="4:9" x14ac:dyDescent="0.25">
      <c r="D79" s="2"/>
      <c r="E79" s="10"/>
      <c r="F79" s="10"/>
      <c r="G79" s="10"/>
      <c r="H79" s="2"/>
      <c r="I79" s="55"/>
    </row>
    <row r="80" spans="4:9" x14ac:dyDescent="0.25">
      <c r="D80" s="2"/>
      <c r="E80" s="10"/>
      <c r="F80" s="10"/>
      <c r="G80" s="10"/>
      <c r="H80" s="2"/>
      <c r="I80" s="55"/>
    </row>
    <row r="81" spans="4:9" x14ac:dyDescent="0.25">
      <c r="D81" s="2"/>
      <c r="E81" s="10"/>
      <c r="F81" s="10"/>
      <c r="G81" s="10"/>
      <c r="H81" s="2"/>
      <c r="I81" s="55"/>
    </row>
    <row r="82" spans="4:9" x14ac:dyDescent="0.25">
      <c r="D82" s="2"/>
      <c r="E82" s="10"/>
      <c r="F82" s="10"/>
      <c r="G82" s="10"/>
      <c r="H82" s="2"/>
      <c r="I82" s="55"/>
    </row>
    <row r="83" spans="4:9" x14ac:dyDescent="0.25">
      <c r="D83" s="2"/>
      <c r="E83" s="10"/>
      <c r="F83" s="10"/>
      <c r="G83" s="10"/>
      <c r="H83" s="2"/>
      <c r="I83" s="55"/>
    </row>
    <row r="84" spans="4:9" x14ac:dyDescent="0.25">
      <c r="D84" s="2"/>
      <c r="E84" s="10"/>
      <c r="F84" s="10"/>
      <c r="G84" s="10"/>
      <c r="H84" s="2"/>
      <c r="I84" s="55"/>
    </row>
    <row r="85" spans="4:9" x14ac:dyDescent="0.25">
      <c r="D85" s="2"/>
      <c r="E85" s="10"/>
      <c r="F85" s="10"/>
      <c r="G85" s="10"/>
      <c r="H85" s="2"/>
      <c r="I85" s="55"/>
    </row>
    <row r="86" spans="4:9" x14ac:dyDescent="0.25">
      <c r="D86" s="2"/>
      <c r="E86" s="10"/>
      <c r="F86" s="10"/>
      <c r="G86" s="10"/>
      <c r="H86" s="2"/>
      <c r="I86" s="55"/>
    </row>
    <row r="87" spans="4:9" x14ac:dyDescent="0.25">
      <c r="D87" s="2"/>
      <c r="E87" s="10"/>
      <c r="F87" s="10"/>
      <c r="G87" s="10"/>
      <c r="H87" s="2"/>
      <c r="I87" s="55"/>
    </row>
    <row r="88" spans="4:9" x14ac:dyDescent="0.25">
      <c r="D88" s="2"/>
      <c r="E88" s="10"/>
      <c r="F88" s="10"/>
      <c r="G88" s="10"/>
      <c r="H88" s="2"/>
      <c r="I88" s="55"/>
    </row>
    <row r="89" spans="4:9" x14ac:dyDescent="0.25">
      <c r="D89" s="2"/>
      <c r="E89" s="10"/>
      <c r="F89" s="10"/>
      <c r="G89" s="10"/>
      <c r="H89" s="2"/>
      <c r="I89" s="55"/>
    </row>
    <row r="90" spans="4:9" x14ac:dyDescent="0.25">
      <c r="D90" s="2"/>
      <c r="E90" s="10"/>
      <c r="F90" s="10"/>
      <c r="G90" s="10"/>
      <c r="H90" s="2"/>
      <c r="I90" s="55"/>
    </row>
    <row r="91" spans="4:9" x14ac:dyDescent="0.25">
      <c r="D91" s="2"/>
      <c r="E91" s="10"/>
      <c r="F91" s="10"/>
      <c r="G91" s="10"/>
      <c r="H91" s="2"/>
      <c r="I91" s="55"/>
    </row>
    <row r="92" spans="4:9" x14ac:dyDescent="0.25">
      <c r="D92" s="2"/>
      <c r="E92" s="10"/>
      <c r="F92" s="10"/>
      <c r="G92" s="10"/>
      <c r="H92" s="2"/>
      <c r="I92" s="55"/>
    </row>
    <row r="93" spans="4:9" x14ac:dyDescent="0.25">
      <c r="D93" s="2"/>
      <c r="E93" s="10"/>
      <c r="F93" s="10"/>
      <c r="G93" s="10"/>
      <c r="H93" s="2"/>
      <c r="I93" s="55"/>
    </row>
    <row r="94" spans="4:9" x14ac:dyDescent="0.25">
      <c r="D94" s="2"/>
      <c r="E94" s="10"/>
      <c r="F94" s="10"/>
      <c r="G94" s="10"/>
      <c r="H94" s="2"/>
      <c r="I94" s="55"/>
    </row>
    <row r="95" spans="4:9" x14ac:dyDescent="0.25">
      <c r="D95" s="2"/>
      <c r="E95" s="10"/>
      <c r="F95" s="10"/>
      <c r="G95" s="10"/>
      <c r="H95" s="2"/>
      <c r="I95" s="55"/>
    </row>
    <row r="96" spans="4:9" x14ac:dyDescent="0.25">
      <c r="D96" s="2"/>
      <c r="E96" s="10"/>
      <c r="F96" s="10"/>
      <c r="G96" s="10"/>
      <c r="H96" s="2"/>
      <c r="I96" s="55"/>
    </row>
    <row r="97" spans="4:9" x14ac:dyDescent="0.25">
      <c r="D97" s="2"/>
      <c r="E97" s="10"/>
      <c r="F97" s="10"/>
      <c r="G97" s="10"/>
      <c r="H97" s="2"/>
      <c r="I97" s="55"/>
    </row>
    <row r="98" spans="4:9" x14ac:dyDescent="0.25">
      <c r="D98" s="2"/>
      <c r="E98" s="10"/>
      <c r="F98" s="10"/>
      <c r="G98" s="10"/>
      <c r="H98" s="2"/>
      <c r="I98" s="55"/>
    </row>
    <row r="99" spans="4:9" x14ac:dyDescent="0.25">
      <c r="D99" s="2"/>
      <c r="E99" s="10"/>
      <c r="F99" s="10"/>
      <c r="G99" s="10"/>
      <c r="H99" s="2"/>
      <c r="I99" s="55"/>
    </row>
    <row r="100" spans="4:9" x14ac:dyDescent="0.25">
      <c r="D100" s="2"/>
      <c r="E100" s="10"/>
      <c r="F100" s="10"/>
      <c r="G100" s="10"/>
      <c r="H100" s="2"/>
      <c r="I100" s="55"/>
    </row>
    <row r="101" spans="4:9" x14ac:dyDescent="0.25">
      <c r="D101" s="2"/>
      <c r="E101" s="10"/>
      <c r="F101" s="10"/>
      <c r="G101" s="10"/>
      <c r="H101" s="2"/>
      <c r="I101" s="55"/>
    </row>
    <row r="102" spans="4:9" x14ac:dyDescent="0.25">
      <c r="D102" s="2"/>
      <c r="E102" s="10"/>
      <c r="F102" s="10"/>
      <c r="G102" s="10"/>
      <c r="H102" s="2"/>
      <c r="I102" s="55"/>
    </row>
    <row r="103" spans="4:9" x14ac:dyDescent="0.25">
      <c r="D103" s="2"/>
      <c r="E103" s="10"/>
      <c r="F103" s="10"/>
      <c r="G103" s="10"/>
      <c r="H103" s="2"/>
      <c r="I103" s="55"/>
    </row>
    <row r="104" spans="4:9" x14ac:dyDescent="0.25">
      <c r="D104" s="2"/>
      <c r="E104" s="10"/>
      <c r="F104" s="10"/>
      <c r="G104" s="10"/>
      <c r="H104" s="2"/>
      <c r="I104" s="55"/>
    </row>
    <row r="105" spans="4:9" x14ac:dyDescent="0.25">
      <c r="D105" s="2"/>
      <c r="E105" s="10"/>
      <c r="F105" s="10"/>
      <c r="G105" s="10"/>
      <c r="H105" s="2"/>
      <c r="I105" s="55"/>
    </row>
    <row r="106" spans="4:9" x14ac:dyDescent="0.25">
      <c r="D106" s="2"/>
      <c r="E106" s="10"/>
      <c r="F106" s="10"/>
      <c r="G106" s="10"/>
      <c r="H106" s="2"/>
      <c r="I106" s="55"/>
    </row>
    <row r="107" spans="4:9" x14ac:dyDescent="0.25">
      <c r="D107" s="2"/>
      <c r="E107" s="10"/>
      <c r="F107" s="10"/>
      <c r="G107" s="10"/>
      <c r="H107" s="2"/>
      <c r="I107" s="55"/>
    </row>
    <row r="108" spans="4:9" x14ac:dyDescent="0.25">
      <c r="D108" s="2"/>
      <c r="E108" s="10"/>
      <c r="F108" s="10"/>
      <c r="G108" s="10"/>
      <c r="H108" s="2"/>
      <c r="I108" s="55"/>
    </row>
    <row r="109" spans="4:9" x14ac:dyDescent="0.25">
      <c r="D109" s="2"/>
      <c r="E109" s="10"/>
      <c r="F109" s="10"/>
      <c r="G109" s="10"/>
      <c r="H109" s="2"/>
      <c r="I109" s="55"/>
    </row>
    <row r="110" spans="4:9" x14ac:dyDescent="0.25">
      <c r="D110" s="2"/>
      <c r="E110" s="10"/>
      <c r="F110" s="10"/>
      <c r="G110" s="10"/>
      <c r="H110" s="2"/>
      <c r="I110" s="55"/>
    </row>
    <row r="111" spans="4:9" x14ac:dyDescent="0.25">
      <c r="D111" s="2"/>
      <c r="E111" s="10"/>
      <c r="F111" s="10"/>
      <c r="G111" s="10"/>
      <c r="H111" s="2"/>
      <c r="I111" s="55"/>
    </row>
    <row r="112" spans="4:9" x14ac:dyDescent="0.25">
      <c r="D112" s="2"/>
      <c r="E112" s="10"/>
      <c r="F112" s="10"/>
      <c r="G112" s="10"/>
      <c r="H112" s="2"/>
      <c r="I112" s="55"/>
    </row>
    <row r="113" spans="4:9" x14ac:dyDescent="0.25">
      <c r="D113" s="2"/>
      <c r="E113" s="10"/>
      <c r="F113" s="10"/>
      <c r="G113" s="10"/>
      <c r="H113" s="2"/>
      <c r="I113" s="55"/>
    </row>
    <row r="114" spans="4:9" x14ac:dyDescent="0.25">
      <c r="D114" s="2"/>
      <c r="E114" s="10"/>
      <c r="F114" s="10"/>
      <c r="G114" s="10"/>
      <c r="H114" s="2"/>
      <c r="I114" s="55"/>
    </row>
    <row r="115" spans="4:9" x14ac:dyDescent="0.25">
      <c r="D115" s="2"/>
      <c r="E115" s="10"/>
      <c r="F115" s="10"/>
      <c r="G115" s="10"/>
      <c r="H115" s="2"/>
      <c r="I115" s="55"/>
    </row>
    <row r="116" spans="4:9" x14ac:dyDescent="0.25">
      <c r="D116" s="2"/>
      <c r="E116" s="10"/>
      <c r="F116" s="10"/>
      <c r="G116" s="10"/>
      <c r="H116" s="2"/>
      <c r="I116" s="55"/>
    </row>
    <row r="117" spans="4:9" x14ac:dyDescent="0.25">
      <c r="D117" s="2"/>
      <c r="E117" s="10"/>
      <c r="F117" s="10"/>
      <c r="G117" s="10"/>
      <c r="H117" s="2"/>
      <c r="I117" s="55"/>
    </row>
    <row r="118" spans="4:9" x14ac:dyDescent="0.25">
      <c r="D118" s="2"/>
      <c r="E118" s="10"/>
      <c r="F118" s="10"/>
      <c r="G118" s="10"/>
      <c r="H118" s="2"/>
      <c r="I118" s="55"/>
    </row>
    <row r="119" spans="4:9" x14ac:dyDescent="0.25">
      <c r="D119" s="2"/>
      <c r="E119" s="10"/>
      <c r="F119" s="10"/>
      <c r="G119" s="10"/>
      <c r="H119" s="2"/>
      <c r="I119" s="55"/>
    </row>
    <row r="120" spans="4:9" x14ac:dyDescent="0.25">
      <c r="D120" s="2"/>
      <c r="E120" s="10"/>
      <c r="F120" s="10"/>
      <c r="G120" s="10"/>
      <c r="H120" s="2"/>
      <c r="I120" s="55"/>
    </row>
    <row r="121" spans="4:9" x14ac:dyDescent="0.25">
      <c r="D121" s="2"/>
      <c r="E121" s="10"/>
      <c r="F121" s="10"/>
      <c r="G121" s="10"/>
      <c r="H121" s="2"/>
      <c r="I121" s="55"/>
    </row>
    <row r="122" spans="4:9" x14ac:dyDescent="0.25">
      <c r="D122" s="2"/>
      <c r="E122" s="10"/>
      <c r="F122" s="10"/>
      <c r="G122" s="10"/>
      <c r="H122" s="2"/>
      <c r="I122" s="55"/>
    </row>
    <row r="123" spans="4:9" x14ac:dyDescent="0.25">
      <c r="D123" s="2"/>
      <c r="E123" s="10"/>
      <c r="F123" s="10"/>
      <c r="G123" s="10"/>
      <c r="H123" s="2"/>
      <c r="I123" s="55"/>
    </row>
    <row r="124" spans="4:9" x14ac:dyDescent="0.25">
      <c r="D124" s="2"/>
      <c r="E124" s="10"/>
      <c r="F124" s="10"/>
      <c r="G124" s="10"/>
      <c r="H124" s="2"/>
      <c r="I124" s="55"/>
    </row>
    <row r="125" spans="4:9" x14ac:dyDescent="0.25">
      <c r="D125" s="2"/>
      <c r="E125" s="10"/>
      <c r="F125" s="10"/>
      <c r="G125" s="10"/>
      <c r="H125" s="2"/>
      <c r="I125" s="55"/>
    </row>
    <row r="126" spans="4:9" x14ac:dyDescent="0.25">
      <c r="D126" s="2"/>
      <c r="E126" s="10"/>
      <c r="F126" s="10"/>
      <c r="G126" s="10"/>
      <c r="H126" s="2"/>
      <c r="I126" s="55"/>
    </row>
    <row r="127" spans="4:9" x14ac:dyDescent="0.25">
      <c r="D127" s="2"/>
      <c r="E127" s="10"/>
      <c r="F127" s="10"/>
      <c r="G127" s="10"/>
      <c r="H127" s="2"/>
      <c r="I127" s="55"/>
    </row>
    <row r="128" spans="4:9" x14ac:dyDescent="0.25">
      <c r="D128" s="2"/>
      <c r="E128" s="10"/>
      <c r="F128" s="10"/>
      <c r="G128" s="10"/>
      <c r="H128" s="2"/>
      <c r="I128" s="55"/>
    </row>
    <row r="129" spans="4:9" x14ac:dyDescent="0.25">
      <c r="D129" s="2"/>
      <c r="E129" s="10"/>
      <c r="F129" s="10"/>
      <c r="G129" s="10"/>
      <c r="H129" s="2"/>
      <c r="I129" s="55"/>
    </row>
    <row r="130" spans="4:9" x14ac:dyDescent="0.25">
      <c r="D130" s="2"/>
      <c r="E130" s="10"/>
      <c r="F130" s="10"/>
      <c r="G130" s="10"/>
      <c r="H130" s="2"/>
      <c r="I130" s="55"/>
    </row>
    <row r="131" spans="4:9" x14ac:dyDescent="0.25">
      <c r="D131" s="2"/>
      <c r="E131" s="10"/>
      <c r="F131" s="10"/>
      <c r="G131" s="10"/>
      <c r="H131" s="2"/>
      <c r="I131" s="55"/>
    </row>
    <row r="132" spans="4:9" x14ac:dyDescent="0.25">
      <c r="D132" s="2"/>
      <c r="E132" s="10"/>
      <c r="F132" s="10"/>
      <c r="G132" s="10"/>
      <c r="H132" s="2"/>
      <c r="I132" s="55"/>
    </row>
    <row r="133" spans="4:9" x14ac:dyDescent="0.25">
      <c r="D133" s="2"/>
      <c r="E133" s="10"/>
      <c r="F133" s="10"/>
      <c r="G133" s="10"/>
      <c r="H133" s="2"/>
      <c r="I133" s="55"/>
    </row>
    <row r="134" spans="4:9" x14ac:dyDescent="0.25">
      <c r="D134" s="2"/>
      <c r="E134" s="10"/>
      <c r="F134" s="10"/>
      <c r="G134" s="10"/>
      <c r="H134" s="2"/>
      <c r="I134" s="55"/>
    </row>
    <row r="135" spans="4:9" x14ac:dyDescent="0.25">
      <c r="D135" s="2"/>
      <c r="E135" s="10"/>
      <c r="F135" s="10"/>
      <c r="G135" s="10"/>
      <c r="H135" s="2"/>
      <c r="I135" s="55"/>
    </row>
    <row r="136" spans="4:9" x14ac:dyDescent="0.25">
      <c r="D136" s="2"/>
      <c r="E136" s="10"/>
      <c r="F136" s="10"/>
      <c r="G136" s="10"/>
      <c r="H136" s="2"/>
      <c r="I136" s="55"/>
    </row>
    <row r="137" spans="4:9" x14ac:dyDescent="0.25">
      <c r="D137" s="2"/>
      <c r="E137" s="10"/>
      <c r="F137" s="10"/>
      <c r="G137" s="10"/>
      <c r="H137" s="2"/>
      <c r="I137" s="55"/>
    </row>
    <row r="138" spans="4:9" x14ac:dyDescent="0.25">
      <c r="D138" s="2"/>
      <c r="E138" s="10"/>
      <c r="F138" s="10"/>
      <c r="G138" s="10"/>
      <c r="H138" s="2"/>
      <c r="I138" s="55"/>
    </row>
    <row r="139" spans="4:9" x14ac:dyDescent="0.25">
      <c r="D139" s="2"/>
      <c r="E139" s="10"/>
      <c r="F139" s="10"/>
      <c r="G139" s="10"/>
      <c r="H139" s="2"/>
      <c r="I139" s="55"/>
    </row>
    <row r="140" spans="4:9" x14ac:dyDescent="0.25">
      <c r="D140" s="2"/>
      <c r="E140" s="10"/>
      <c r="F140" s="10"/>
      <c r="G140" s="10"/>
      <c r="H140" s="2"/>
      <c r="I140" s="55"/>
    </row>
    <row r="141" spans="4:9" x14ac:dyDescent="0.25">
      <c r="D141" s="2"/>
      <c r="E141" s="10"/>
      <c r="F141" s="10"/>
      <c r="G141" s="10"/>
      <c r="H141" s="2"/>
      <c r="I141" s="55"/>
    </row>
    <row r="142" spans="4:9" x14ac:dyDescent="0.25">
      <c r="D142" s="2"/>
      <c r="E142" s="10"/>
      <c r="F142" s="10"/>
      <c r="G142" s="10"/>
      <c r="H142" s="2"/>
      <c r="I142" s="55"/>
    </row>
    <row r="143" spans="4:9" x14ac:dyDescent="0.25">
      <c r="D143" s="2"/>
      <c r="E143" s="10"/>
      <c r="F143" s="10"/>
      <c r="G143" s="10"/>
      <c r="H143" s="2"/>
      <c r="I143" s="55"/>
    </row>
    <row r="144" spans="4:9" x14ac:dyDescent="0.25">
      <c r="D144" s="2"/>
      <c r="E144" s="10"/>
      <c r="F144" s="10"/>
      <c r="G144" s="10"/>
      <c r="H144" s="2"/>
      <c r="I144" s="55"/>
    </row>
    <row r="145" spans="4:9" x14ac:dyDescent="0.25">
      <c r="D145" s="2"/>
      <c r="E145" s="10"/>
      <c r="F145" s="10"/>
      <c r="G145" s="10"/>
      <c r="H145" s="2"/>
      <c r="I145" s="55"/>
    </row>
    <row r="146" spans="4:9" x14ac:dyDescent="0.25">
      <c r="D146" s="2"/>
      <c r="E146" s="10"/>
      <c r="F146" s="10"/>
      <c r="G146" s="10"/>
      <c r="H146" s="2"/>
      <c r="I146" s="55"/>
    </row>
    <row r="147" spans="4:9" x14ac:dyDescent="0.25">
      <c r="D147" s="2"/>
      <c r="E147" s="10"/>
      <c r="F147" s="10"/>
      <c r="G147" s="10"/>
      <c r="H147" s="2"/>
      <c r="I147" s="55"/>
    </row>
    <row r="148" spans="4:9" x14ac:dyDescent="0.25">
      <c r="D148" s="2"/>
      <c r="E148" s="10"/>
      <c r="F148" s="10"/>
      <c r="G148" s="10"/>
      <c r="H148" s="2"/>
      <c r="I148" s="55"/>
    </row>
    <row r="149" spans="4:9" x14ac:dyDescent="0.25">
      <c r="D149" s="2"/>
      <c r="E149" s="10"/>
      <c r="F149" s="10"/>
      <c r="G149" s="10"/>
      <c r="H149" s="2"/>
      <c r="I149" s="55"/>
    </row>
    <row r="150" spans="4:9" x14ac:dyDescent="0.25">
      <c r="D150" s="2"/>
      <c r="E150" s="10"/>
      <c r="F150" s="10"/>
      <c r="G150" s="10"/>
      <c r="H150" s="2"/>
      <c r="I150" s="55"/>
    </row>
    <row r="151" spans="4:9" x14ac:dyDescent="0.25">
      <c r="D151" s="2"/>
      <c r="E151" s="10"/>
      <c r="F151" s="10"/>
      <c r="G151" s="10"/>
      <c r="H151" s="2"/>
      <c r="I151" s="55"/>
    </row>
    <row r="152" spans="4:9" x14ac:dyDescent="0.25">
      <c r="D152" s="2"/>
      <c r="E152" s="10"/>
      <c r="F152" s="10"/>
      <c r="G152" s="10"/>
      <c r="H152" s="2"/>
      <c r="I152" s="55"/>
    </row>
    <row r="153" spans="4:9" x14ac:dyDescent="0.25">
      <c r="D153" s="2"/>
      <c r="E153" s="10"/>
      <c r="F153" s="10"/>
      <c r="G153" s="10"/>
      <c r="H153" s="2"/>
      <c r="I153" s="55"/>
    </row>
    <row r="154" spans="4:9" x14ac:dyDescent="0.25">
      <c r="D154" s="2"/>
      <c r="E154" s="10"/>
      <c r="F154" s="10"/>
      <c r="G154" s="10"/>
      <c r="H154" s="2"/>
      <c r="I154" s="55"/>
    </row>
    <row r="155" spans="4:9" x14ac:dyDescent="0.25">
      <c r="D155" s="2"/>
      <c r="E155" s="10"/>
      <c r="F155" s="10"/>
      <c r="G155" s="10"/>
      <c r="H155" s="2"/>
      <c r="I155" s="55"/>
    </row>
    <row r="156" spans="4:9" x14ac:dyDescent="0.25">
      <c r="D156" s="2"/>
      <c r="E156" s="10"/>
      <c r="F156" s="10"/>
      <c r="G156" s="10"/>
      <c r="H156" s="2"/>
      <c r="I156" s="55"/>
    </row>
    <row r="157" spans="4:9" x14ac:dyDescent="0.25">
      <c r="D157" s="2"/>
      <c r="E157" s="10"/>
      <c r="F157" s="10"/>
      <c r="G157" s="10"/>
      <c r="H157" s="2"/>
      <c r="I157" s="55"/>
    </row>
    <row r="158" spans="4:9" x14ac:dyDescent="0.25">
      <c r="D158" s="2"/>
      <c r="E158" s="10"/>
      <c r="F158" s="10"/>
      <c r="G158" s="10"/>
      <c r="H158" s="2"/>
      <c r="I158" s="55"/>
    </row>
    <row r="159" spans="4:9" x14ac:dyDescent="0.25">
      <c r="D159" s="2"/>
      <c r="E159" s="10"/>
      <c r="F159" s="10"/>
      <c r="G159" s="10"/>
      <c r="H159" s="2"/>
      <c r="I159" s="55"/>
    </row>
    <row r="160" spans="4:9" x14ac:dyDescent="0.25">
      <c r="D160" s="2"/>
      <c r="E160" s="10"/>
      <c r="F160" s="10"/>
      <c r="G160" s="10"/>
      <c r="H160" s="2"/>
      <c r="I160" s="55"/>
    </row>
    <row r="161" spans="4:9" x14ac:dyDescent="0.25">
      <c r="D161" s="2"/>
      <c r="E161" s="10"/>
      <c r="F161" s="10"/>
      <c r="G161" s="10"/>
      <c r="H161" s="2"/>
      <c r="I161" s="55"/>
    </row>
    <row r="162" spans="4:9" x14ac:dyDescent="0.25">
      <c r="D162" s="2"/>
      <c r="E162" s="10"/>
      <c r="F162" s="10"/>
      <c r="G162" s="10"/>
      <c r="H162" s="2"/>
      <c r="I162" s="55"/>
    </row>
    <row r="163" spans="4:9" x14ac:dyDescent="0.25">
      <c r="D163" s="2"/>
      <c r="E163" s="10"/>
      <c r="F163" s="10"/>
      <c r="G163" s="10"/>
      <c r="H163" s="2"/>
      <c r="I163" s="55"/>
    </row>
    <row r="164" spans="4:9" x14ac:dyDescent="0.25">
      <c r="D164" s="2"/>
      <c r="E164" s="10"/>
      <c r="F164" s="10"/>
      <c r="G164" s="10"/>
      <c r="H164" s="2"/>
      <c r="I164" s="55"/>
    </row>
    <row r="165" spans="4:9" x14ac:dyDescent="0.25">
      <c r="D165" s="2"/>
      <c r="E165" s="10"/>
      <c r="F165" s="10"/>
      <c r="G165" s="10"/>
      <c r="H165" s="2"/>
      <c r="I165" s="55"/>
    </row>
    <row r="166" spans="4:9" x14ac:dyDescent="0.25">
      <c r="D166" s="2"/>
      <c r="E166" s="10"/>
      <c r="F166" s="10"/>
      <c r="G166" s="10"/>
      <c r="H166" s="2"/>
      <c r="I166" s="55"/>
    </row>
    <row r="167" spans="4:9" x14ac:dyDescent="0.25">
      <c r="D167" s="2"/>
      <c r="E167" s="10"/>
      <c r="F167" s="10"/>
      <c r="G167" s="10"/>
      <c r="H167" s="2"/>
      <c r="I167" s="55"/>
    </row>
    <row r="168" spans="4:9" x14ac:dyDescent="0.25">
      <c r="D168" s="2"/>
      <c r="E168" s="10"/>
      <c r="F168" s="10"/>
      <c r="G168" s="10"/>
      <c r="H168" s="2"/>
      <c r="I168" s="55"/>
    </row>
    <row r="169" spans="4:9" x14ac:dyDescent="0.25">
      <c r="D169" s="2"/>
      <c r="E169" s="10"/>
      <c r="F169" s="10"/>
      <c r="G169" s="10"/>
      <c r="H169" s="2"/>
    </row>
    <row r="170" spans="4:9" x14ac:dyDescent="0.25">
      <c r="D170" s="2"/>
      <c r="E170" s="10"/>
      <c r="F170" s="10"/>
      <c r="G170" s="10"/>
      <c r="H170" s="2"/>
    </row>
    <row r="171" spans="4:9" x14ac:dyDescent="0.25">
      <c r="D171" s="2"/>
      <c r="E171" s="10"/>
      <c r="F171" s="10"/>
      <c r="G171" s="10"/>
      <c r="H171" s="2"/>
    </row>
    <row r="172" spans="4:9" x14ac:dyDescent="0.25">
      <c r="D172" s="2"/>
      <c r="E172" s="10"/>
      <c r="F172" s="10"/>
      <c r="G172" s="10"/>
      <c r="H172" s="2"/>
    </row>
    <row r="173" spans="4:9" x14ac:dyDescent="0.25">
      <c r="D173" s="2"/>
      <c r="E173" s="10"/>
      <c r="F173" s="10"/>
      <c r="G173" s="10"/>
      <c r="H173" s="2"/>
    </row>
    <row r="174" spans="4:9" x14ac:dyDescent="0.25">
      <c r="D174" s="2"/>
      <c r="E174" s="10"/>
      <c r="F174" s="10"/>
      <c r="G174" s="10"/>
      <c r="H174" s="2"/>
    </row>
    <row r="175" spans="4:9" x14ac:dyDescent="0.25">
      <c r="D175" s="2"/>
      <c r="E175" s="10"/>
      <c r="F175" s="10"/>
      <c r="G175" s="10"/>
      <c r="H175" s="2"/>
    </row>
    <row r="176" spans="4:9" x14ac:dyDescent="0.25">
      <c r="D176" s="2"/>
      <c r="E176" s="10"/>
      <c r="F176" s="10"/>
      <c r="G176" s="10"/>
      <c r="H176" s="2"/>
    </row>
    <row r="177" spans="4:8" s="5" customFormat="1" x14ac:dyDescent="0.25">
      <c r="D177" s="2"/>
      <c r="E177" s="10"/>
      <c r="F177" s="10"/>
      <c r="G177" s="10"/>
      <c r="H177" s="2"/>
    </row>
    <row r="178" spans="4:8" s="5" customFormat="1" x14ac:dyDescent="0.25">
      <c r="D178" s="2"/>
      <c r="E178" s="10"/>
      <c r="F178" s="10"/>
      <c r="G178" s="10"/>
      <c r="H178" s="2"/>
    </row>
    <row r="179" spans="4:8" s="5" customFormat="1" x14ac:dyDescent="0.25">
      <c r="D179" s="2"/>
      <c r="E179" s="10"/>
      <c r="F179" s="10"/>
      <c r="G179" s="10"/>
      <c r="H179" s="2"/>
    </row>
    <row r="180" spans="4:8" s="5" customFormat="1" x14ac:dyDescent="0.25">
      <c r="D180" s="2"/>
      <c r="E180" s="10"/>
      <c r="F180" s="10"/>
      <c r="G180" s="10"/>
      <c r="H180" s="2"/>
    </row>
    <row r="181" spans="4:8" s="5" customFormat="1" x14ac:dyDescent="0.25">
      <c r="D181" s="2"/>
      <c r="E181" s="10"/>
      <c r="F181" s="10"/>
      <c r="G181" s="10"/>
      <c r="H181" s="2"/>
    </row>
    <row r="182" spans="4:8" s="5" customFormat="1" x14ac:dyDescent="0.25">
      <c r="D182" s="2"/>
      <c r="E182" s="10"/>
      <c r="F182" s="10"/>
      <c r="G182" s="10"/>
      <c r="H182" s="2"/>
    </row>
    <row r="183" spans="4:8" s="5" customFormat="1" x14ac:dyDescent="0.25">
      <c r="D183" s="2"/>
      <c r="E183" s="10"/>
      <c r="F183" s="10"/>
      <c r="G183" s="10"/>
      <c r="H183" s="2"/>
    </row>
    <row r="184" spans="4:8" s="5" customFormat="1" x14ac:dyDescent="0.25">
      <c r="D184" s="2"/>
      <c r="E184" s="10"/>
      <c r="F184" s="10"/>
      <c r="G184" s="10"/>
      <c r="H184" s="2"/>
    </row>
    <row r="185" spans="4:8" s="5" customFormat="1" x14ac:dyDescent="0.25">
      <c r="D185" s="2"/>
      <c r="E185" s="10"/>
      <c r="F185" s="10"/>
      <c r="G185" s="10"/>
      <c r="H185" s="2"/>
    </row>
    <row r="186" spans="4:8" s="5" customFormat="1" x14ac:dyDescent="0.25">
      <c r="D186" s="2"/>
      <c r="E186" s="10"/>
      <c r="F186" s="10"/>
      <c r="G186" s="10"/>
      <c r="H186" s="2"/>
    </row>
    <row r="187" spans="4:8" s="5" customFormat="1" x14ac:dyDescent="0.25">
      <c r="D187" s="2"/>
      <c r="E187" s="10"/>
      <c r="F187" s="10"/>
      <c r="G187" s="10"/>
      <c r="H187" s="2"/>
    </row>
    <row r="188" spans="4:8" s="5" customFormat="1" x14ac:dyDescent="0.25">
      <c r="D188" s="2"/>
      <c r="E188" s="10"/>
      <c r="F188" s="10"/>
      <c r="G188" s="10"/>
      <c r="H188" s="2"/>
    </row>
    <row r="189" spans="4:8" s="5" customFormat="1" x14ac:dyDescent="0.25">
      <c r="D189" s="2"/>
      <c r="E189" s="10"/>
      <c r="F189" s="10"/>
      <c r="G189" s="10"/>
      <c r="H189" s="2"/>
    </row>
    <row r="190" spans="4:8" s="5" customFormat="1" x14ac:dyDescent="0.25">
      <c r="D190" s="2"/>
      <c r="E190" s="10"/>
      <c r="F190" s="10"/>
      <c r="G190" s="10"/>
      <c r="H190" s="2"/>
    </row>
    <row r="191" spans="4:8" s="5" customFormat="1" x14ac:dyDescent="0.25">
      <c r="D191" s="2"/>
      <c r="E191" s="10"/>
      <c r="F191" s="10"/>
      <c r="G191" s="10"/>
      <c r="H191" s="2"/>
    </row>
    <row r="192" spans="4:8" s="5" customFormat="1" x14ac:dyDescent="0.25">
      <c r="D192" s="2"/>
      <c r="E192" s="10"/>
      <c r="F192" s="10"/>
      <c r="G192" s="10"/>
      <c r="H192" s="2"/>
    </row>
    <row r="193" spans="4:8" s="5" customFormat="1" x14ac:dyDescent="0.25">
      <c r="D193" s="2"/>
      <c r="E193" s="10"/>
      <c r="F193" s="10"/>
      <c r="G193" s="10"/>
      <c r="H193" s="2"/>
    </row>
    <row r="194" spans="4:8" s="5" customFormat="1" x14ac:dyDescent="0.25">
      <c r="D194" s="2"/>
      <c r="E194" s="10"/>
      <c r="F194" s="10"/>
      <c r="G194" s="10"/>
      <c r="H194" s="2"/>
    </row>
    <row r="195" spans="4:8" s="5" customFormat="1" x14ac:dyDescent="0.25">
      <c r="D195" s="2"/>
      <c r="E195" s="10"/>
      <c r="F195" s="10"/>
      <c r="G195" s="10"/>
      <c r="H195" s="2"/>
    </row>
    <row r="196" spans="4:8" s="5" customFormat="1" x14ac:dyDescent="0.25">
      <c r="D196" s="2"/>
      <c r="E196" s="10"/>
      <c r="F196" s="10"/>
      <c r="G196" s="10"/>
      <c r="H196" s="2"/>
    </row>
    <row r="197" spans="4:8" s="5" customFormat="1" x14ac:dyDescent="0.25">
      <c r="D197" s="2"/>
      <c r="E197" s="10"/>
      <c r="F197" s="10"/>
      <c r="G197" s="10"/>
      <c r="H197" s="2"/>
    </row>
    <row r="198" spans="4:8" s="5" customFormat="1" x14ac:dyDescent="0.25">
      <c r="D198" s="2"/>
      <c r="E198" s="10"/>
      <c r="F198" s="10"/>
      <c r="G198" s="10"/>
      <c r="H198" s="2"/>
    </row>
    <row r="199" spans="4:8" s="5" customFormat="1" x14ac:dyDescent="0.25">
      <c r="D199" s="2"/>
      <c r="E199" s="10"/>
      <c r="F199" s="10"/>
      <c r="G199" s="10"/>
      <c r="H199" s="2"/>
    </row>
    <row r="200" spans="4:8" s="5" customFormat="1" x14ac:dyDescent="0.25">
      <c r="D200" s="2"/>
      <c r="E200" s="10"/>
      <c r="F200" s="10"/>
      <c r="G200" s="10"/>
      <c r="H200" s="2"/>
    </row>
    <row r="201" spans="4:8" s="5" customFormat="1" x14ac:dyDescent="0.25">
      <c r="D201" s="2"/>
      <c r="E201" s="10"/>
      <c r="F201" s="10"/>
      <c r="G201" s="10"/>
      <c r="H201" s="2"/>
    </row>
    <row r="202" spans="4:8" s="5" customFormat="1" x14ac:dyDescent="0.25">
      <c r="D202" s="2"/>
      <c r="E202" s="10"/>
      <c r="F202" s="10"/>
      <c r="G202" s="10"/>
      <c r="H202" s="2"/>
    </row>
    <row r="203" spans="4:8" s="5" customFormat="1" x14ac:dyDescent="0.25">
      <c r="D203" s="2"/>
      <c r="E203" s="10"/>
      <c r="F203" s="10"/>
      <c r="G203" s="10"/>
      <c r="H203" s="2"/>
    </row>
    <row r="204" spans="4:8" s="5" customFormat="1" x14ac:dyDescent="0.25">
      <c r="D204" s="2"/>
      <c r="E204" s="10"/>
      <c r="F204" s="10"/>
      <c r="G204" s="10"/>
      <c r="H204" s="2"/>
    </row>
    <row r="205" spans="4:8" s="5" customFormat="1" x14ac:dyDescent="0.25">
      <c r="D205" s="2"/>
      <c r="E205" s="10"/>
      <c r="F205" s="10"/>
      <c r="G205" s="10"/>
      <c r="H205" s="2"/>
    </row>
    <row r="206" spans="4:8" s="5" customFormat="1" x14ac:dyDescent="0.25">
      <c r="D206" s="2"/>
      <c r="E206" s="10"/>
      <c r="F206" s="10"/>
      <c r="G206" s="10"/>
      <c r="H206" s="2"/>
    </row>
    <row r="207" spans="4:8" s="5" customFormat="1" x14ac:dyDescent="0.25">
      <c r="D207" s="2"/>
      <c r="E207" s="10"/>
      <c r="F207" s="10"/>
      <c r="G207" s="10"/>
      <c r="H207" s="2"/>
    </row>
    <row r="208" spans="4:8" s="5" customFormat="1" x14ac:dyDescent="0.25">
      <c r="D208" s="2"/>
      <c r="E208" s="10"/>
      <c r="F208" s="10"/>
      <c r="G208" s="10"/>
      <c r="H208" s="2"/>
    </row>
    <row r="209" spans="4:8" s="5" customFormat="1" x14ac:dyDescent="0.25">
      <c r="D209" s="2"/>
      <c r="E209" s="10"/>
      <c r="F209" s="10"/>
      <c r="G209" s="10"/>
      <c r="H209" s="2"/>
    </row>
    <row r="210" spans="4:8" s="5" customFormat="1" x14ac:dyDescent="0.25">
      <c r="D210" s="2"/>
      <c r="E210" s="10"/>
      <c r="F210" s="10"/>
      <c r="G210" s="10"/>
      <c r="H210" s="2"/>
    </row>
    <row r="211" spans="4:8" s="5" customFormat="1" x14ac:dyDescent="0.25">
      <c r="D211" s="2"/>
      <c r="E211" s="10"/>
      <c r="F211" s="10"/>
      <c r="G211" s="10"/>
      <c r="H211" s="2"/>
    </row>
    <row r="212" spans="4:8" s="5" customFormat="1" x14ac:dyDescent="0.25">
      <c r="D212" s="2"/>
      <c r="E212" s="10"/>
      <c r="F212" s="10"/>
      <c r="G212" s="10"/>
      <c r="H212" s="2"/>
    </row>
    <row r="213" spans="4:8" s="5" customFormat="1" x14ac:dyDescent="0.25">
      <c r="D213" s="2"/>
      <c r="E213" s="10"/>
      <c r="F213" s="10"/>
      <c r="G213" s="10"/>
      <c r="H213" s="2"/>
    </row>
    <row r="214" spans="4:8" s="5" customFormat="1" x14ac:dyDescent="0.25">
      <c r="D214" s="2"/>
      <c r="E214" s="10"/>
      <c r="F214" s="10"/>
      <c r="G214" s="10"/>
      <c r="H214" s="2"/>
    </row>
    <row r="215" spans="4:8" s="5" customFormat="1" x14ac:dyDescent="0.25">
      <c r="D215" s="2"/>
      <c r="E215" s="10"/>
      <c r="F215" s="10"/>
      <c r="G215" s="10"/>
      <c r="H215" s="2"/>
    </row>
    <row r="216" spans="4:8" s="5" customFormat="1" x14ac:dyDescent="0.25">
      <c r="D216" s="2"/>
      <c r="E216" s="10"/>
      <c r="F216" s="10"/>
      <c r="G216" s="10"/>
      <c r="H216" s="2"/>
    </row>
    <row r="217" spans="4:8" s="5" customFormat="1" x14ac:dyDescent="0.25">
      <c r="D217" s="2"/>
      <c r="E217" s="10"/>
      <c r="F217" s="10"/>
      <c r="G217" s="10"/>
      <c r="H217" s="2"/>
    </row>
    <row r="218" spans="4:8" s="5" customFormat="1" x14ac:dyDescent="0.25">
      <c r="D218" s="2"/>
      <c r="E218" s="10"/>
      <c r="F218" s="10"/>
      <c r="G218" s="10"/>
      <c r="H218" s="2"/>
    </row>
    <row r="219" spans="4:8" s="5" customFormat="1" x14ac:dyDescent="0.25">
      <c r="D219" s="2"/>
      <c r="E219" s="10"/>
      <c r="F219" s="10"/>
      <c r="G219" s="10"/>
      <c r="H219" s="2"/>
    </row>
    <row r="220" spans="4:8" s="5" customFormat="1" x14ac:dyDescent="0.25">
      <c r="D220" s="2"/>
      <c r="E220" s="10"/>
      <c r="F220" s="10"/>
      <c r="G220" s="10"/>
      <c r="H220" s="2"/>
    </row>
    <row r="221" spans="4:8" s="5" customFormat="1" x14ac:dyDescent="0.25">
      <c r="D221" s="2"/>
      <c r="E221" s="10"/>
      <c r="F221" s="10"/>
      <c r="G221" s="10"/>
      <c r="H221" s="2"/>
    </row>
    <row r="222" spans="4:8" s="5" customFormat="1" x14ac:dyDescent="0.25">
      <c r="D222" s="2"/>
      <c r="E222" s="10"/>
      <c r="F222" s="10"/>
      <c r="G222" s="10"/>
      <c r="H222" s="2"/>
    </row>
    <row r="223" spans="4:8" s="5" customFormat="1" x14ac:dyDescent="0.25">
      <c r="D223" s="2"/>
      <c r="E223" s="10"/>
      <c r="F223" s="10"/>
      <c r="G223" s="10"/>
      <c r="H223" s="2"/>
    </row>
    <row r="224" spans="4:8" s="5" customFormat="1" x14ac:dyDescent="0.25">
      <c r="D224" s="2"/>
      <c r="E224" s="10"/>
      <c r="F224" s="10"/>
      <c r="G224" s="10"/>
      <c r="H224" s="2"/>
    </row>
    <row r="225" spans="4:8" s="5" customFormat="1" x14ac:dyDescent="0.25">
      <c r="D225" s="2"/>
      <c r="E225" s="10"/>
      <c r="F225" s="10"/>
      <c r="G225" s="10"/>
      <c r="H225" s="2"/>
    </row>
    <row r="226" spans="4:8" s="5" customFormat="1" x14ac:dyDescent="0.25">
      <c r="D226" s="2"/>
      <c r="E226" s="10"/>
      <c r="F226" s="10"/>
      <c r="G226" s="10"/>
      <c r="H226" s="2"/>
    </row>
    <row r="227" spans="4:8" s="5" customFormat="1" x14ac:dyDescent="0.25">
      <c r="D227" s="2"/>
      <c r="E227" s="10"/>
      <c r="F227" s="10"/>
      <c r="G227" s="10"/>
      <c r="H227" s="2"/>
    </row>
    <row r="228" spans="4:8" s="5" customFormat="1" x14ac:dyDescent="0.25">
      <c r="D228" s="2"/>
      <c r="E228" s="10"/>
      <c r="F228" s="10"/>
      <c r="G228" s="10"/>
      <c r="H228" s="2"/>
    </row>
    <row r="229" spans="4:8" s="5" customFormat="1" x14ac:dyDescent="0.25">
      <c r="D229" s="2"/>
      <c r="E229" s="10"/>
      <c r="F229" s="10"/>
      <c r="G229" s="10"/>
      <c r="H229" s="2"/>
    </row>
    <row r="230" spans="4:8" s="5" customFormat="1" x14ac:dyDescent="0.25">
      <c r="D230" s="2"/>
      <c r="E230" s="10"/>
      <c r="F230" s="10"/>
      <c r="G230" s="10"/>
      <c r="H230" s="2"/>
    </row>
    <row r="231" spans="4:8" s="5" customFormat="1" x14ac:dyDescent="0.25">
      <c r="D231" s="2"/>
      <c r="E231" s="10"/>
      <c r="F231" s="10"/>
      <c r="G231" s="10"/>
      <c r="H231" s="2"/>
    </row>
    <row r="232" spans="4:8" s="5" customFormat="1" x14ac:dyDescent="0.25">
      <c r="D232" s="2"/>
      <c r="E232" s="10"/>
      <c r="F232" s="10"/>
      <c r="G232" s="10"/>
      <c r="H232" s="2"/>
    </row>
    <row r="233" spans="4:8" s="5" customFormat="1" x14ac:dyDescent="0.25">
      <c r="D233" s="2"/>
      <c r="E233" s="10"/>
      <c r="F233" s="10"/>
      <c r="G233" s="10"/>
      <c r="H233" s="2"/>
    </row>
    <row r="234" spans="4:8" s="5" customFormat="1" x14ac:dyDescent="0.25">
      <c r="D234" s="2"/>
      <c r="E234" s="10"/>
      <c r="F234" s="10"/>
      <c r="G234" s="10"/>
      <c r="H234" s="2"/>
    </row>
    <row r="235" spans="4:8" s="5" customFormat="1" x14ac:dyDescent="0.25">
      <c r="D235" s="2"/>
      <c r="E235" s="10"/>
      <c r="F235" s="10"/>
      <c r="G235" s="10"/>
      <c r="H235" s="2"/>
    </row>
    <row r="236" spans="4:8" s="5" customFormat="1" x14ac:dyDescent="0.25">
      <c r="D236" s="2"/>
      <c r="E236" s="10"/>
      <c r="F236" s="10"/>
      <c r="G236" s="10"/>
      <c r="H236" s="2"/>
    </row>
    <row r="237" spans="4:8" s="5" customFormat="1" x14ac:dyDescent="0.25">
      <c r="D237" s="2"/>
      <c r="E237" s="10"/>
      <c r="F237" s="10"/>
      <c r="G237" s="10"/>
      <c r="H237" s="2"/>
    </row>
    <row r="238" spans="4:8" s="5" customFormat="1" x14ac:dyDescent="0.25">
      <c r="D238" s="2"/>
      <c r="E238" s="10"/>
      <c r="F238" s="10"/>
      <c r="G238" s="10"/>
      <c r="H238" s="2"/>
    </row>
    <row r="239" spans="4:8" s="5" customFormat="1" x14ac:dyDescent="0.25">
      <c r="D239" s="2"/>
      <c r="E239" s="10"/>
      <c r="F239" s="10"/>
      <c r="G239" s="10"/>
      <c r="H239" s="2"/>
    </row>
    <row r="240" spans="4:8" s="5" customFormat="1" x14ac:dyDescent="0.25">
      <c r="D240" s="2"/>
      <c r="E240" s="10"/>
      <c r="F240" s="10"/>
      <c r="G240" s="10"/>
      <c r="H240" s="2"/>
    </row>
    <row r="241" spans="4:8" s="5" customFormat="1" x14ac:dyDescent="0.25">
      <c r="D241" s="2"/>
      <c r="E241" s="10"/>
      <c r="F241" s="10"/>
      <c r="G241" s="10"/>
      <c r="H241" s="2"/>
    </row>
    <row r="242" spans="4:8" s="5" customFormat="1" x14ac:dyDescent="0.25">
      <c r="D242" s="2"/>
      <c r="E242" s="10"/>
      <c r="F242" s="10"/>
      <c r="G242" s="10"/>
      <c r="H242" s="2"/>
    </row>
    <row r="243" spans="4:8" s="5" customFormat="1" x14ac:dyDescent="0.25">
      <c r="D243" s="2"/>
      <c r="E243" s="10"/>
      <c r="F243" s="10"/>
      <c r="G243" s="10"/>
      <c r="H243" s="2"/>
    </row>
    <row r="244" spans="4:8" s="5" customFormat="1" x14ac:dyDescent="0.25">
      <c r="D244" s="2"/>
      <c r="E244" s="10"/>
      <c r="F244" s="10"/>
      <c r="G244" s="10"/>
      <c r="H244" s="2"/>
    </row>
    <row r="245" spans="4:8" s="5" customFormat="1" x14ac:dyDescent="0.25">
      <c r="D245" s="2"/>
      <c r="E245" s="10"/>
      <c r="F245" s="10"/>
      <c r="G245" s="10"/>
      <c r="H245" s="2"/>
    </row>
    <row r="246" spans="4:8" s="5" customFormat="1" x14ac:dyDescent="0.25">
      <c r="D246" s="2"/>
      <c r="E246" s="10"/>
      <c r="F246" s="10"/>
      <c r="G246" s="10"/>
      <c r="H246" s="2"/>
    </row>
    <row r="247" spans="4:8" s="5" customFormat="1" x14ac:dyDescent="0.25">
      <c r="D247" s="2"/>
      <c r="E247" s="10"/>
      <c r="F247" s="10"/>
      <c r="G247" s="10"/>
      <c r="H247" s="2"/>
    </row>
    <row r="248" spans="4:8" s="5" customFormat="1" x14ac:dyDescent="0.25">
      <c r="D248" s="2"/>
      <c r="E248" s="10"/>
      <c r="F248" s="10"/>
      <c r="G248" s="10"/>
      <c r="H248" s="2"/>
    </row>
    <row r="249" spans="4:8" s="5" customFormat="1" x14ac:dyDescent="0.25">
      <c r="D249" s="2"/>
      <c r="E249" s="10"/>
      <c r="F249" s="10"/>
      <c r="G249" s="10"/>
      <c r="H249" s="2"/>
    </row>
    <row r="250" spans="4:8" s="5" customFormat="1" x14ac:dyDescent="0.25">
      <c r="D250" s="2"/>
      <c r="E250" s="10"/>
      <c r="F250" s="10"/>
      <c r="G250" s="10"/>
      <c r="H250" s="2"/>
    </row>
    <row r="251" spans="4:8" s="5" customFormat="1" x14ac:dyDescent="0.25">
      <c r="D251" s="2"/>
      <c r="E251" s="10"/>
      <c r="F251" s="10"/>
      <c r="G251" s="10"/>
      <c r="H251" s="2"/>
    </row>
    <row r="252" spans="4:8" s="5" customFormat="1" x14ac:dyDescent="0.25">
      <c r="D252" s="2"/>
      <c r="E252" s="10"/>
      <c r="F252" s="10"/>
      <c r="G252" s="10"/>
      <c r="H252" s="2"/>
    </row>
    <row r="253" spans="4:8" s="5" customFormat="1" x14ac:dyDescent="0.25">
      <c r="D253" s="2"/>
      <c r="E253" s="10"/>
      <c r="F253" s="10"/>
      <c r="G253" s="10"/>
      <c r="H253" s="2"/>
    </row>
    <row r="254" spans="4:8" s="5" customFormat="1" x14ac:dyDescent="0.25">
      <c r="D254" s="2"/>
      <c r="E254" s="10"/>
      <c r="F254" s="10"/>
      <c r="G254" s="10"/>
      <c r="H254" s="2"/>
    </row>
    <row r="255" spans="4:8" s="5" customFormat="1" x14ac:dyDescent="0.25">
      <c r="D255" s="2"/>
      <c r="E255" s="10"/>
      <c r="F255" s="10"/>
      <c r="G255" s="10"/>
      <c r="H255" s="2"/>
    </row>
    <row r="256" spans="4:8" s="5" customFormat="1" x14ac:dyDescent="0.25">
      <c r="D256" s="2"/>
      <c r="E256" s="10"/>
      <c r="F256" s="10"/>
      <c r="G256" s="10"/>
      <c r="H256" s="2"/>
    </row>
    <row r="257" spans="4:8" s="5" customFormat="1" x14ac:dyDescent="0.25">
      <c r="D257" s="2"/>
      <c r="E257" s="10"/>
      <c r="F257" s="10"/>
      <c r="G257" s="10"/>
      <c r="H257" s="2"/>
    </row>
    <row r="258" spans="4:8" s="5" customFormat="1" x14ac:dyDescent="0.25">
      <c r="D258" s="2"/>
      <c r="E258" s="10"/>
      <c r="F258" s="10"/>
      <c r="G258" s="10"/>
      <c r="H258" s="2"/>
    </row>
    <row r="259" spans="4:8" s="5" customFormat="1" x14ac:dyDescent="0.25">
      <c r="D259" s="2"/>
      <c r="E259" s="10"/>
      <c r="F259" s="10"/>
      <c r="G259" s="10"/>
      <c r="H259" s="2"/>
    </row>
    <row r="260" spans="4:8" s="5" customFormat="1" x14ac:dyDescent="0.25">
      <c r="D260" s="2"/>
      <c r="E260" s="10"/>
      <c r="F260" s="10"/>
      <c r="G260" s="10"/>
      <c r="H260" s="2"/>
    </row>
    <row r="261" spans="4:8" s="5" customFormat="1" x14ac:dyDescent="0.25">
      <c r="D261" s="2"/>
      <c r="E261" s="10"/>
      <c r="F261" s="10"/>
      <c r="G261" s="10"/>
      <c r="H261" s="2"/>
    </row>
    <row r="262" spans="4:8" s="5" customFormat="1" x14ac:dyDescent="0.25">
      <c r="D262" s="2"/>
      <c r="E262" s="10"/>
      <c r="F262" s="10"/>
      <c r="G262" s="10"/>
      <c r="H262" s="2"/>
    </row>
    <row r="263" spans="4:8" s="5" customFormat="1" x14ac:dyDescent="0.25">
      <c r="D263" s="2"/>
      <c r="E263" s="10"/>
      <c r="F263" s="10"/>
      <c r="G263" s="10"/>
      <c r="H263" s="2"/>
    </row>
    <row r="264" spans="4:8" s="5" customFormat="1" x14ac:dyDescent="0.25">
      <c r="D264" s="2"/>
      <c r="E264" s="10"/>
      <c r="F264" s="10"/>
      <c r="G264" s="10"/>
      <c r="H264" s="2"/>
    </row>
    <row r="265" spans="4:8" s="5" customFormat="1" x14ac:dyDescent="0.25">
      <c r="D265" s="2"/>
      <c r="E265" s="10"/>
      <c r="F265" s="10"/>
      <c r="G265" s="10"/>
      <c r="H265" s="2"/>
    </row>
    <row r="266" spans="4:8" s="5" customFormat="1" x14ac:dyDescent="0.25">
      <c r="D266" s="2"/>
      <c r="E266" s="10"/>
      <c r="F266" s="10"/>
      <c r="G266" s="10"/>
      <c r="H266" s="2"/>
    </row>
    <row r="267" spans="4:8" s="5" customFormat="1" x14ac:dyDescent="0.25">
      <c r="D267" s="2"/>
      <c r="E267" s="10"/>
      <c r="F267" s="10"/>
      <c r="G267" s="10"/>
      <c r="H267" s="2"/>
    </row>
    <row r="268" spans="4:8" s="5" customFormat="1" x14ac:dyDescent="0.25">
      <c r="D268" s="2"/>
      <c r="E268" s="10"/>
      <c r="F268" s="10"/>
      <c r="G268" s="10"/>
      <c r="H268" s="2"/>
    </row>
    <row r="269" spans="4:8" s="5" customFormat="1" x14ac:dyDescent="0.25">
      <c r="D269" s="2"/>
      <c r="E269" s="10"/>
      <c r="F269" s="10"/>
      <c r="G269" s="10"/>
      <c r="H269" s="2"/>
    </row>
    <row r="270" spans="4:8" s="5" customFormat="1" x14ac:dyDescent="0.25">
      <c r="D270" s="2"/>
      <c r="E270" s="10"/>
      <c r="F270" s="10"/>
      <c r="G270" s="10"/>
      <c r="H270" s="2"/>
    </row>
    <row r="271" spans="4:8" s="5" customFormat="1" x14ac:dyDescent="0.25">
      <c r="D271" s="2"/>
      <c r="E271" s="10"/>
      <c r="F271" s="10"/>
      <c r="G271" s="10"/>
      <c r="H271" s="2"/>
    </row>
    <row r="272" spans="4:8" s="5" customFormat="1" x14ac:dyDescent="0.25">
      <c r="D272" s="2"/>
      <c r="E272" s="10"/>
      <c r="F272" s="10"/>
      <c r="G272" s="10"/>
      <c r="H272" s="2"/>
    </row>
    <row r="273" spans="4:8" s="5" customFormat="1" x14ac:dyDescent="0.25">
      <c r="D273" s="2"/>
      <c r="E273" s="10"/>
      <c r="F273" s="10"/>
      <c r="G273" s="10"/>
      <c r="H273" s="2"/>
    </row>
    <row r="274" spans="4:8" s="5" customFormat="1" x14ac:dyDescent="0.25">
      <c r="D274" s="2"/>
      <c r="E274" s="10"/>
      <c r="F274" s="10"/>
      <c r="G274" s="10"/>
      <c r="H274" s="2"/>
    </row>
    <row r="275" spans="4:8" s="5" customFormat="1" x14ac:dyDescent="0.25">
      <c r="D275" s="2"/>
      <c r="E275" s="10"/>
      <c r="F275" s="10"/>
      <c r="G275" s="10"/>
      <c r="H275" s="2"/>
    </row>
    <row r="276" spans="4:8" s="5" customFormat="1" x14ac:dyDescent="0.25">
      <c r="D276" s="2"/>
      <c r="E276" s="10"/>
      <c r="F276" s="10"/>
      <c r="G276" s="10"/>
      <c r="H276" s="2"/>
    </row>
    <row r="277" spans="4:8" s="5" customFormat="1" x14ac:dyDescent="0.25">
      <c r="D277" s="2"/>
      <c r="E277" s="10"/>
      <c r="F277" s="10"/>
      <c r="G277" s="10"/>
      <c r="H277" s="2"/>
    </row>
    <row r="278" spans="4:8" s="5" customFormat="1" x14ac:dyDescent="0.25">
      <c r="D278" s="2"/>
      <c r="E278" s="10"/>
      <c r="F278" s="10"/>
      <c r="G278" s="10"/>
      <c r="H278" s="2"/>
    </row>
    <row r="279" spans="4:8" s="5" customFormat="1" x14ac:dyDescent="0.25">
      <c r="D279" s="2"/>
      <c r="E279" s="10"/>
      <c r="F279" s="10"/>
      <c r="G279" s="10"/>
      <c r="H279" s="2"/>
    </row>
    <row r="280" spans="4:8" s="5" customFormat="1" x14ac:dyDescent="0.25">
      <c r="D280" s="2"/>
      <c r="E280" s="10"/>
      <c r="F280" s="10"/>
      <c r="G280" s="10"/>
      <c r="H280" s="2"/>
    </row>
    <row r="281" spans="4:8" s="5" customFormat="1" x14ac:dyDescent="0.25">
      <c r="D281" s="2"/>
      <c r="E281" s="10"/>
      <c r="F281" s="10"/>
      <c r="G281" s="10"/>
      <c r="H281" s="2"/>
    </row>
    <row r="282" spans="4:8" s="5" customFormat="1" x14ac:dyDescent="0.25">
      <c r="D282" s="2"/>
      <c r="E282" s="10"/>
      <c r="F282" s="10"/>
      <c r="G282" s="10"/>
      <c r="H282" s="2"/>
    </row>
    <row r="283" spans="4:8" s="5" customFormat="1" x14ac:dyDescent="0.25">
      <c r="D283" s="2"/>
      <c r="E283" s="10"/>
      <c r="F283" s="10"/>
      <c r="G283" s="10"/>
      <c r="H283" s="2"/>
    </row>
    <row r="284" spans="4:8" s="5" customFormat="1" x14ac:dyDescent="0.25">
      <c r="D284" s="2"/>
      <c r="E284" s="10"/>
      <c r="F284" s="10"/>
      <c r="G284" s="10"/>
      <c r="H284" s="2"/>
    </row>
    <row r="285" spans="4:8" s="5" customFormat="1" x14ac:dyDescent="0.25">
      <c r="D285" s="2"/>
      <c r="E285" s="10"/>
      <c r="F285" s="10"/>
      <c r="G285" s="10"/>
      <c r="H285" s="2"/>
    </row>
    <row r="286" spans="4:8" s="5" customFormat="1" x14ac:dyDescent="0.25">
      <c r="D286" s="2"/>
      <c r="E286" s="10"/>
      <c r="F286" s="10"/>
      <c r="G286" s="10"/>
      <c r="H286" s="2"/>
    </row>
    <row r="287" spans="4:8" s="5" customFormat="1" x14ac:dyDescent="0.25">
      <c r="D287" s="2"/>
      <c r="E287" s="10"/>
      <c r="F287" s="10"/>
      <c r="G287" s="10"/>
      <c r="H287" s="2"/>
    </row>
    <row r="288" spans="4:8" s="5" customFormat="1" x14ac:dyDescent="0.25">
      <c r="D288" s="2"/>
      <c r="E288" s="10"/>
      <c r="F288" s="10"/>
      <c r="G288" s="10"/>
      <c r="H288" s="2"/>
    </row>
    <row r="289" spans="4:8" s="5" customFormat="1" x14ac:dyDescent="0.25">
      <c r="D289" s="2"/>
      <c r="E289" s="10"/>
      <c r="F289" s="10"/>
      <c r="G289" s="10"/>
      <c r="H289" s="2"/>
    </row>
    <row r="290" spans="4:8" s="5" customFormat="1" x14ac:dyDescent="0.25">
      <c r="D290" s="2"/>
      <c r="E290" s="10"/>
      <c r="F290" s="10"/>
      <c r="G290" s="10"/>
      <c r="H290" s="2"/>
    </row>
    <row r="291" spans="4:8" s="5" customFormat="1" x14ac:dyDescent="0.25">
      <c r="D291" s="2"/>
      <c r="E291" s="10"/>
      <c r="F291" s="10"/>
      <c r="G291" s="10"/>
      <c r="H291" s="2"/>
    </row>
    <row r="292" spans="4:8" s="5" customFormat="1" x14ac:dyDescent="0.25">
      <c r="D292" s="2"/>
      <c r="E292" s="10"/>
      <c r="F292" s="10"/>
      <c r="G292" s="10"/>
      <c r="H292" s="2"/>
    </row>
    <row r="293" spans="4:8" s="5" customFormat="1" x14ac:dyDescent="0.25">
      <c r="D293" s="2"/>
      <c r="E293" s="10"/>
      <c r="F293" s="10"/>
      <c r="G293" s="10"/>
      <c r="H293" s="2"/>
    </row>
    <row r="294" spans="4:8" s="5" customFormat="1" x14ac:dyDescent="0.25">
      <c r="D294" s="2"/>
      <c r="E294" s="10"/>
      <c r="F294" s="10"/>
      <c r="G294" s="10"/>
      <c r="H294" s="2"/>
    </row>
    <row r="295" spans="4:8" s="5" customFormat="1" x14ac:dyDescent="0.25">
      <c r="D295" s="2"/>
      <c r="E295" s="10"/>
      <c r="F295" s="10"/>
      <c r="G295" s="10"/>
      <c r="H295" s="2"/>
    </row>
    <row r="296" spans="4:8" s="5" customFormat="1" x14ac:dyDescent="0.25">
      <c r="D296" s="2"/>
      <c r="E296" s="10"/>
      <c r="F296" s="10"/>
      <c r="G296" s="10"/>
      <c r="H296" s="2"/>
    </row>
    <row r="297" spans="4:8" s="5" customFormat="1" x14ac:dyDescent="0.25">
      <c r="D297" s="2"/>
      <c r="E297" s="10"/>
      <c r="F297" s="10"/>
      <c r="G297" s="10"/>
      <c r="H297" s="2"/>
    </row>
    <row r="298" spans="4:8" s="5" customFormat="1" x14ac:dyDescent="0.25">
      <c r="D298" s="2"/>
      <c r="E298" s="10"/>
      <c r="F298" s="10"/>
      <c r="G298" s="10"/>
      <c r="H298" s="2"/>
    </row>
    <row r="299" spans="4:8" s="5" customFormat="1" x14ac:dyDescent="0.25">
      <c r="D299" s="2"/>
      <c r="E299" s="10"/>
      <c r="F299" s="10"/>
      <c r="G299" s="10"/>
      <c r="H299" s="2"/>
    </row>
    <row r="300" spans="4:8" s="5" customFormat="1" x14ac:dyDescent="0.25">
      <c r="D300" s="2"/>
      <c r="E300" s="10"/>
      <c r="F300" s="10"/>
      <c r="G300" s="10"/>
      <c r="H300" s="2"/>
    </row>
    <row r="301" spans="4:8" s="5" customFormat="1" x14ac:dyDescent="0.25">
      <c r="D301" s="2"/>
      <c r="E301" s="10"/>
      <c r="F301" s="10"/>
      <c r="G301" s="10"/>
      <c r="H301" s="2"/>
    </row>
    <row r="302" spans="4:8" s="5" customFormat="1" x14ac:dyDescent="0.25">
      <c r="D302" s="2"/>
      <c r="E302" s="10"/>
      <c r="F302" s="10"/>
      <c r="G302" s="10"/>
      <c r="H302" s="2"/>
    </row>
    <row r="303" spans="4:8" s="5" customFormat="1" x14ac:dyDescent="0.25">
      <c r="D303" s="2"/>
      <c r="E303" s="10"/>
      <c r="F303" s="10"/>
      <c r="G303" s="10"/>
      <c r="H303" s="2"/>
    </row>
    <row r="304" spans="4:8" s="5" customFormat="1" x14ac:dyDescent="0.25">
      <c r="D304" s="2"/>
      <c r="E304" s="10"/>
      <c r="F304" s="10"/>
      <c r="G304" s="10"/>
      <c r="H304" s="2"/>
    </row>
    <row r="305" spans="4:8" s="5" customFormat="1" x14ac:dyDescent="0.25">
      <c r="D305" s="2"/>
      <c r="E305" s="10"/>
      <c r="F305" s="10"/>
      <c r="G305" s="10"/>
      <c r="H305" s="2"/>
    </row>
    <row r="306" spans="4:8" s="5" customFormat="1" x14ac:dyDescent="0.25">
      <c r="D306" s="2"/>
      <c r="E306" s="10"/>
      <c r="F306" s="10"/>
      <c r="G306" s="10"/>
      <c r="H306" s="2"/>
    </row>
    <row r="307" spans="4:8" s="5" customFormat="1" x14ac:dyDescent="0.25">
      <c r="D307" s="2"/>
      <c r="E307" s="10"/>
      <c r="F307" s="10"/>
      <c r="G307" s="10"/>
      <c r="H307" s="2"/>
    </row>
    <row r="308" spans="4:8" s="5" customFormat="1" x14ac:dyDescent="0.25">
      <c r="D308" s="2"/>
      <c r="E308" s="10"/>
      <c r="F308" s="10"/>
      <c r="G308" s="10"/>
      <c r="H308" s="2"/>
    </row>
    <row r="309" spans="4:8" s="5" customFormat="1" x14ac:dyDescent="0.25">
      <c r="D309" s="2"/>
      <c r="E309" s="10"/>
      <c r="F309" s="10"/>
      <c r="G309" s="10"/>
      <c r="H309" s="2"/>
    </row>
    <row r="310" spans="4:8" s="5" customFormat="1" x14ac:dyDescent="0.25">
      <c r="D310" s="2"/>
      <c r="E310" s="10"/>
      <c r="F310" s="10"/>
      <c r="G310" s="10"/>
      <c r="H310" s="2"/>
    </row>
    <row r="311" spans="4:8" s="5" customFormat="1" x14ac:dyDescent="0.25">
      <c r="D311" s="2"/>
      <c r="E311" s="10"/>
      <c r="F311" s="10"/>
      <c r="G311" s="10"/>
      <c r="H311" s="2"/>
    </row>
    <row r="312" spans="4:8" s="5" customFormat="1" x14ac:dyDescent="0.25">
      <c r="D312" s="2"/>
      <c r="E312" s="10"/>
      <c r="F312" s="10"/>
      <c r="G312" s="10"/>
      <c r="H312" s="2"/>
    </row>
    <row r="313" spans="4:8" s="5" customFormat="1" x14ac:dyDescent="0.25">
      <c r="D313" s="2"/>
      <c r="E313" s="10"/>
      <c r="F313" s="10"/>
      <c r="G313" s="10"/>
      <c r="H313" s="2"/>
    </row>
    <row r="314" spans="4:8" s="5" customFormat="1" x14ac:dyDescent="0.25">
      <c r="D314" s="2"/>
      <c r="E314" s="10"/>
      <c r="F314" s="10"/>
      <c r="G314" s="10"/>
      <c r="H314" s="2"/>
    </row>
    <row r="315" spans="4:8" s="5" customFormat="1" x14ac:dyDescent="0.25">
      <c r="D315" s="2"/>
      <c r="E315" s="10"/>
      <c r="F315" s="10"/>
      <c r="G315" s="10"/>
      <c r="H315" s="2"/>
    </row>
    <row r="316" spans="4:8" s="5" customFormat="1" x14ac:dyDescent="0.25">
      <c r="D316" s="2"/>
      <c r="E316" s="10"/>
      <c r="F316" s="10"/>
      <c r="G316" s="10"/>
      <c r="H316" s="2"/>
    </row>
    <row r="317" spans="4:8" s="5" customFormat="1" x14ac:dyDescent="0.25">
      <c r="D317" s="2"/>
      <c r="E317" s="10"/>
      <c r="F317" s="10"/>
      <c r="G317" s="10"/>
      <c r="H317" s="2"/>
    </row>
    <row r="318" spans="4:8" s="5" customFormat="1" x14ac:dyDescent="0.25">
      <c r="D318" s="2"/>
      <c r="E318" s="10"/>
      <c r="F318" s="10"/>
      <c r="G318" s="10"/>
      <c r="H318" s="2"/>
    </row>
    <row r="319" spans="4:8" s="5" customFormat="1" x14ac:dyDescent="0.25">
      <c r="D319" s="2"/>
      <c r="E319" s="10"/>
      <c r="F319" s="10"/>
      <c r="G319" s="10"/>
      <c r="H319" s="2"/>
    </row>
    <row r="320" spans="4:8" s="5" customFormat="1" x14ac:dyDescent="0.25">
      <c r="D320" s="2"/>
      <c r="E320" s="10"/>
      <c r="F320" s="10"/>
      <c r="G320" s="10"/>
      <c r="H320" s="2"/>
    </row>
    <row r="321" spans="4:8" s="5" customFormat="1" x14ac:dyDescent="0.25">
      <c r="D321" s="2"/>
      <c r="E321" s="10"/>
      <c r="F321" s="10"/>
      <c r="G321" s="10"/>
      <c r="H321" s="2"/>
    </row>
    <row r="322" spans="4:8" s="5" customFormat="1" x14ac:dyDescent="0.25">
      <c r="D322" s="2"/>
      <c r="E322" s="10"/>
      <c r="F322" s="10"/>
      <c r="G322" s="10"/>
      <c r="H322" s="2"/>
    </row>
    <row r="323" spans="4:8" s="5" customFormat="1" x14ac:dyDescent="0.25">
      <c r="D323" s="2"/>
      <c r="E323" s="10"/>
      <c r="F323" s="10"/>
      <c r="G323" s="10"/>
      <c r="H323" s="2"/>
    </row>
    <row r="324" spans="4:8" s="5" customFormat="1" x14ac:dyDescent="0.25">
      <c r="D324" s="2"/>
      <c r="E324" s="10"/>
      <c r="F324" s="10"/>
      <c r="G324" s="10"/>
      <c r="H324" s="2"/>
    </row>
    <row r="325" spans="4:8" s="5" customFormat="1" x14ac:dyDescent="0.25">
      <c r="D325" s="2"/>
      <c r="E325" s="10"/>
      <c r="F325" s="10"/>
      <c r="G325" s="10"/>
      <c r="H325" s="2"/>
    </row>
    <row r="326" spans="4:8" s="5" customFormat="1" x14ac:dyDescent="0.25">
      <c r="D326" s="2"/>
      <c r="E326" s="10"/>
      <c r="F326" s="10"/>
      <c r="G326" s="10"/>
      <c r="H326" s="2"/>
    </row>
    <row r="327" spans="4:8" s="5" customFormat="1" x14ac:dyDescent="0.25">
      <c r="D327" s="2"/>
      <c r="E327" s="10"/>
      <c r="F327" s="10"/>
      <c r="G327" s="10"/>
      <c r="H327" s="2"/>
    </row>
    <row r="328" spans="4:8" s="5" customFormat="1" x14ac:dyDescent="0.25">
      <c r="D328" s="2"/>
      <c r="E328" s="10"/>
      <c r="F328" s="10"/>
      <c r="G328" s="10"/>
      <c r="H328" s="2"/>
    </row>
    <row r="329" spans="4:8" s="5" customFormat="1" x14ac:dyDescent="0.25">
      <c r="D329" s="2"/>
      <c r="E329" s="10"/>
      <c r="F329" s="10"/>
      <c r="G329" s="10"/>
      <c r="H329" s="2"/>
    </row>
    <row r="330" spans="4:8" s="5" customFormat="1" x14ac:dyDescent="0.25">
      <c r="D330" s="2"/>
      <c r="E330" s="10"/>
      <c r="F330" s="10"/>
      <c r="G330" s="10"/>
      <c r="H330" s="2"/>
    </row>
    <row r="331" spans="4:8" s="5" customFormat="1" x14ac:dyDescent="0.25">
      <c r="D331" s="2"/>
      <c r="E331" s="10"/>
      <c r="F331" s="10"/>
      <c r="G331" s="10"/>
      <c r="H331" s="2"/>
    </row>
    <row r="332" spans="4:8" s="5" customFormat="1" x14ac:dyDescent="0.25">
      <c r="D332" s="2"/>
      <c r="E332" s="10"/>
      <c r="F332" s="10"/>
      <c r="G332" s="10"/>
      <c r="H332" s="2"/>
    </row>
    <row r="333" spans="4:8" s="5" customFormat="1" x14ac:dyDescent="0.25">
      <c r="D333" s="2"/>
      <c r="E333" s="10"/>
      <c r="F333" s="10"/>
      <c r="G333" s="10"/>
      <c r="H333" s="2"/>
    </row>
    <row r="334" spans="4:8" s="5" customFormat="1" x14ac:dyDescent="0.25">
      <c r="D334" s="2"/>
      <c r="E334" s="10"/>
      <c r="F334" s="10"/>
      <c r="G334" s="10"/>
      <c r="H334" s="2"/>
    </row>
    <row r="335" spans="4:8" s="5" customFormat="1" x14ac:dyDescent="0.25">
      <c r="D335" s="2"/>
      <c r="E335" s="10"/>
      <c r="F335" s="10"/>
      <c r="G335" s="10"/>
      <c r="H335" s="2"/>
    </row>
    <row r="336" spans="4:8" s="5" customFormat="1" x14ac:dyDescent="0.25">
      <c r="D336" s="2"/>
      <c r="E336" s="10"/>
      <c r="F336" s="10"/>
      <c r="G336" s="10"/>
      <c r="H336" s="2"/>
    </row>
    <row r="337" spans="4:8" s="5" customFormat="1" x14ac:dyDescent="0.25">
      <c r="D337" s="2"/>
      <c r="E337" s="10"/>
      <c r="F337" s="10"/>
      <c r="G337" s="10"/>
      <c r="H337" s="2"/>
    </row>
    <row r="338" spans="4:8" s="5" customFormat="1" x14ac:dyDescent="0.25">
      <c r="D338" s="2"/>
      <c r="E338" s="10"/>
      <c r="F338" s="10"/>
      <c r="G338" s="10"/>
      <c r="H338" s="2"/>
    </row>
    <row r="339" spans="4:8" s="5" customFormat="1" x14ac:dyDescent="0.25">
      <c r="D339" s="2"/>
      <c r="E339" s="10"/>
      <c r="F339" s="10"/>
      <c r="G339" s="10"/>
      <c r="H339" s="2"/>
    </row>
    <row r="340" spans="4:8" s="5" customFormat="1" x14ac:dyDescent="0.25">
      <c r="D340" s="2"/>
      <c r="E340" s="10"/>
      <c r="F340" s="10"/>
      <c r="G340" s="10"/>
      <c r="H340" s="2"/>
    </row>
    <row r="341" spans="4:8" s="5" customFormat="1" x14ac:dyDescent="0.25">
      <c r="D341" s="2"/>
      <c r="E341" s="10"/>
      <c r="F341" s="10"/>
      <c r="G341" s="10"/>
      <c r="H341" s="2"/>
    </row>
    <row r="342" spans="4:8" s="5" customFormat="1" x14ac:dyDescent="0.25">
      <c r="D342" s="2"/>
      <c r="E342" s="10"/>
      <c r="F342" s="10"/>
      <c r="G342" s="10"/>
      <c r="H342" s="2"/>
    </row>
    <row r="343" spans="4:8" s="5" customFormat="1" x14ac:dyDescent="0.25">
      <c r="D343" s="2"/>
      <c r="E343" s="10"/>
      <c r="F343" s="10"/>
      <c r="G343" s="10"/>
      <c r="H343" s="2"/>
    </row>
    <row r="344" spans="4:8" s="5" customFormat="1" x14ac:dyDescent="0.25">
      <c r="D344" s="2"/>
      <c r="E344" s="10"/>
      <c r="F344" s="10"/>
      <c r="G344" s="10"/>
      <c r="H344" s="2"/>
    </row>
    <row r="345" spans="4:8" s="5" customFormat="1" x14ac:dyDescent="0.25">
      <c r="D345" s="2"/>
      <c r="E345" s="10"/>
      <c r="F345" s="10"/>
      <c r="G345" s="10"/>
      <c r="H345" s="2"/>
    </row>
    <row r="346" spans="4:8" s="5" customFormat="1" x14ac:dyDescent="0.25">
      <c r="D346" s="2"/>
      <c r="E346" s="10"/>
      <c r="F346" s="10"/>
      <c r="G346" s="10"/>
      <c r="H346" s="2"/>
    </row>
    <row r="347" spans="4:8" s="5" customFormat="1" x14ac:dyDescent="0.25">
      <c r="D347" s="2"/>
      <c r="E347" s="10"/>
      <c r="F347" s="10"/>
      <c r="G347" s="10"/>
      <c r="H347" s="2"/>
    </row>
    <row r="348" spans="4:8" s="5" customFormat="1" x14ac:dyDescent="0.25">
      <c r="D348" s="2"/>
      <c r="E348" s="10"/>
      <c r="F348" s="10"/>
      <c r="G348" s="10"/>
      <c r="H348" s="2"/>
    </row>
    <row r="349" spans="4:8" s="5" customFormat="1" x14ac:dyDescent="0.25">
      <c r="D349" s="2"/>
      <c r="E349" s="10"/>
      <c r="F349" s="10"/>
      <c r="G349" s="10"/>
      <c r="H349" s="2"/>
    </row>
    <row r="350" spans="4:8" s="5" customFormat="1" x14ac:dyDescent="0.25">
      <c r="D350" s="2"/>
      <c r="E350" s="10"/>
      <c r="F350" s="10"/>
      <c r="G350" s="10"/>
      <c r="H350" s="2"/>
    </row>
    <row r="351" spans="4:8" s="5" customFormat="1" x14ac:dyDescent="0.25">
      <c r="D351" s="2"/>
      <c r="E351" s="10"/>
      <c r="F351" s="10"/>
      <c r="G351" s="10"/>
      <c r="H351" s="2"/>
    </row>
    <row r="352" spans="4:8" s="5" customFormat="1" x14ac:dyDescent="0.25">
      <c r="D352" s="2"/>
      <c r="E352" s="10"/>
      <c r="F352" s="10"/>
      <c r="G352" s="10"/>
      <c r="H352" s="2"/>
    </row>
    <row r="353" spans="4:8" s="5" customFormat="1" x14ac:dyDescent="0.25">
      <c r="D353" s="2"/>
      <c r="E353" s="10"/>
      <c r="F353" s="10"/>
      <c r="G353" s="10"/>
      <c r="H353" s="2"/>
    </row>
    <row r="354" spans="4:8" s="5" customFormat="1" x14ac:dyDescent="0.25">
      <c r="D354" s="2"/>
      <c r="E354" s="10"/>
      <c r="F354" s="10"/>
      <c r="G354" s="10"/>
      <c r="H354" s="2"/>
    </row>
    <row r="355" spans="4:8" s="5" customFormat="1" x14ac:dyDescent="0.25">
      <c r="D355" s="2"/>
      <c r="E355" s="10"/>
      <c r="F355" s="10"/>
      <c r="G355" s="10"/>
      <c r="H355" s="2"/>
    </row>
    <row r="356" spans="4:8" s="5" customFormat="1" x14ac:dyDescent="0.25">
      <c r="D356" s="2"/>
      <c r="E356" s="10"/>
      <c r="F356" s="10"/>
      <c r="G356" s="10"/>
      <c r="H356" s="2"/>
    </row>
    <row r="357" spans="4:8" s="5" customFormat="1" x14ac:dyDescent="0.25">
      <c r="D357" s="2"/>
      <c r="E357" s="10"/>
      <c r="F357" s="10"/>
      <c r="G357" s="10"/>
      <c r="H357" s="2"/>
    </row>
    <row r="358" spans="4:8" s="5" customFormat="1" x14ac:dyDescent="0.25">
      <c r="D358" s="2"/>
      <c r="E358" s="10"/>
      <c r="F358" s="10"/>
      <c r="G358" s="10"/>
      <c r="H358" s="2"/>
    </row>
    <row r="359" spans="4:8" s="5" customFormat="1" x14ac:dyDescent="0.25">
      <c r="D359" s="2"/>
      <c r="E359" s="10"/>
      <c r="F359" s="10"/>
      <c r="G359" s="10"/>
      <c r="H359" s="2"/>
    </row>
    <row r="360" spans="4:8" s="5" customFormat="1" x14ac:dyDescent="0.25">
      <c r="D360" s="2"/>
      <c r="E360" s="10"/>
      <c r="F360" s="10"/>
      <c r="G360" s="10"/>
      <c r="H360" s="2"/>
    </row>
    <row r="361" spans="4:8" s="5" customFormat="1" x14ac:dyDescent="0.25">
      <c r="D361" s="2"/>
      <c r="E361" s="10"/>
      <c r="F361" s="10"/>
      <c r="G361" s="10"/>
      <c r="H361" s="2"/>
    </row>
    <row r="362" spans="4:8" s="5" customFormat="1" x14ac:dyDescent="0.25">
      <c r="D362" s="2"/>
      <c r="E362" s="10"/>
      <c r="F362" s="10"/>
      <c r="G362" s="10"/>
      <c r="H362" s="2"/>
    </row>
    <row r="363" spans="4:8" s="5" customFormat="1" x14ac:dyDescent="0.25">
      <c r="D363" s="2"/>
      <c r="E363" s="10"/>
      <c r="F363" s="10"/>
      <c r="G363" s="10"/>
      <c r="H363" s="2"/>
    </row>
    <row r="364" spans="4:8" s="5" customFormat="1" x14ac:dyDescent="0.25">
      <c r="D364" s="2"/>
      <c r="E364" s="10"/>
      <c r="F364" s="10"/>
      <c r="G364" s="10"/>
      <c r="H364" s="2"/>
    </row>
    <row r="365" spans="4:8" s="5" customFormat="1" x14ac:dyDescent="0.25">
      <c r="D365" s="2"/>
      <c r="E365" s="10"/>
      <c r="F365" s="10"/>
      <c r="G365" s="10"/>
      <c r="H365" s="2"/>
    </row>
    <row r="366" spans="4:8" s="5" customFormat="1" x14ac:dyDescent="0.25">
      <c r="D366" s="2"/>
      <c r="E366" s="10"/>
      <c r="F366" s="10"/>
      <c r="G366" s="10"/>
      <c r="H366" s="2"/>
    </row>
    <row r="367" spans="4:8" s="5" customFormat="1" x14ac:dyDescent="0.25">
      <c r="D367" s="2"/>
      <c r="E367" s="10"/>
      <c r="F367" s="10"/>
      <c r="G367" s="10"/>
      <c r="H367" s="2"/>
    </row>
    <row r="368" spans="4:8" s="5" customFormat="1" x14ac:dyDescent="0.25">
      <c r="D368" s="2"/>
      <c r="E368" s="10"/>
      <c r="F368" s="10"/>
      <c r="G368" s="10"/>
      <c r="H368" s="2"/>
    </row>
    <row r="369" spans="4:8" s="5" customFormat="1" x14ac:dyDescent="0.25">
      <c r="D369" s="2"/>
      <c r="E369" s="10"/>
      <c r="F369" s="10"/>
      <c r="G369" s="10"/>
      <c r="H369" s="2"/>
    </row>
    <row r="370" spans="4:8" s="5" customFormat="1" x14ac:dyDescent="0.25">
      <c r="D370" s="2"/>
      <c r="E370" s="10"/>
      <c r="F370" s="10"/>
      <c r="G370" s="10"/>
      <c r="H370" s="2"/>
    </row>
    <row r="371" spans="4:8" s="5" customFormat="1" x14ac:dyDescent="0.25">
      <c r="D371" s="2"/>
      <c r="E371" s="10"/>
      <c r="F371" s="10"/>
      <c r="G371" s="10"/>
      <c r="H371" s="2"/>
    </row>
    <row r="372" spans="4:8" s="5" customFormat="1" x14ac:dyDescent="0.25">
      <c r="D372" s="2"/>
      <c r="E372" s="10"/>
      <c r="F372" s="10"/>
      <c r="G372" s="10"/>
      <c r="H372" s="2"/>
    </row>
    <row r="373" spans="4:8" s="5" customFormat="1" x14ac:dyDescent="0.25">
      <c r="D373" s="2"/>
      <c r="E373" s="10"/>
      <c r="F373" s="10"/>
      <c r="G373" s="10"/>
      <c r="H373" s="2"/>
    </row>
    <row r="374" spans="4:8" s="5" customFormat="1" x14ac:dyDescent="0.25">
      <c r="D374" s="2"/>
      <c r="E374" s="10"/>
      <c r="F374" s="10"/>
      <c r="G374" s="10"/>
      <c r="H374" s="2"/>
    </row>
    <row r="375" spans="4:8" s="5" customFormat="1" x14ac:dyDescent="0.25">
      <c r="D375" s="2"/>
      <c r="E375" s="10"/>
      <c r="F375" s="10"/>
      <c r="G375" s="10"/>
      <c r="H375" s="2"/>
    </row>
    <row r="376" spans="4:8" s="5" customFormat="1" x14ac:dyDescent="0.25">
      <c r="D376" s="2"/>
      <c r="E376" s="10"/>
      <c r="F376" s="10"/>
      <c r="G376" s="10"/>
      <c r="H376" s="2"/>
    </row>
    <row r="377" spans="4:8" s="5" customFormat="1" x14ac:dyDescent="0.25">
      <c r="D377" s="2"/>
      <c r="E377" s="10"/>
      <c r="F377" s="10"/>
      <c r="G377" s="10"/>
      <c r="H377" s="2"/>
    </row>
    <row r="378" spans="4:8" s="5" customFormat="1" x14ac:dyDescent="0.25">
      <c r="D378" s="2"/>
      <c r="E378" s="10"/>
      <c r="F378" s="10"/>
      <c r="G378" s="10"/>
      <c r="H378" s="2"/>
    </row>
    <row r="379" spans="4:8" s="5" customFormat="1" x14ac:dyDescent="0.25">
      <c r="D379" s="2"/>
      <c r="E379" s="10"/>
      <c r="F379" s="10"/>
      <c r="G379" s="10"/>
      <c r="H379" s="2"/>
    </row>
    <row r="380" spans="4:8" s="5" customFormat="1" x14ac:dyDescent="0.25">
      <c r="D380" s="2"/>
      <c r="E380" s="10"/>
      <c r="F380" s="10"/>
      <c r="G380" s="10"/>
      <c r="H380" s="2"/>
    </row>
    <row r="381" spans="4:8" s="5" customFormat="1" x14ac:dyDescent="0.25">
      <c r="D381" s="2"/>
      <c r="E381" s="10"/>
      <c r="F381" s="10"/>
      <c r="G381" s="10"/>
      <c r="H381" s="2"/>
    </row>
    <row r="382" spans="4:8" s="5" customFormat="1" x14ac:dyDescent="0.25">
      <c r="D382" s="2"/>
      <c r="E382" s="10"/>
      <c r="F382" s="10"/>
      <c r="G382" s="10"/>
      <c r="H382" s="2"/>
    </row>
    <row r="383" spans="4:8" s="5" customFormat="1" x14ac:dyDescent="0.25">
      <c r="D383" s="2"/>
      <c r="E383" s="10"/>
      <c r="F383" s="10"/>
      <c r="G383" s="10"/>
      <c r="H383" s="2"/>
    </row>
    <row r="384" spans="4:8" s="5" customFormat="1" x14ac:dyDescent="0.25">
      <c r="D384" s="2"/>
      <c r="E384" s="10"/>
      <c r="F384" s="10"/>
      <c r="G384" s="10"/>
      <c r="H384" s="2"/>
    </row>
    <row r="385" spans="4:8" s="5" customFormat="1" x14ac:dyDescent="0.25">
      <c r="D385" s="2"/>
      <c r="E385" s="10"/>
      <c r="F385" s="10"/>
      <c r="G385" s="10"/>
      <c r="H385" s="2"/>
    </row>
    <row r="386" spans="4:8" s="5" customFormat="1" x14ac:dyDescent="0.25">
      <c r="D386" s="2"/>
      <c r="E386" s="10"/>
      <c r="F386" s="10"/>
      <c r="G386" s="10"/>
      <c r="H386" s="2"/>
    </row>
    <row r="387" spans="4:8" s="5" customFormat="1" x14ac:dyDescent="0.25">
      <c r="D387" s="2"/>
      <c r="E387" s="10"/>
      <c r="F387" s="10"/>
      <c r="G387" s="10"/>
      <c r="H387" s="2"/>
    </row>
    <row r="388" spans="4:8" s="5" customFormat="1" x14ac:dyDescent="0.25">
      <c r="D388" s="2"/>
      <c r="E388" s="10"/>
      <c r="F388" s="10"/>
      <c r="G388" s="10"/>
      <c r="H388" s="2"/>
    </row>
    <row r="389" spans="4:8" s="5" customFormat="1" x14ac:dyDescent="0.25">
      <c r="D389" s="2"/>
      <c r="E389" s="10"/>
      <c r="F389" s="10"/>
      <c r="G389" s="10"/>
      <c r="H389" s="2"/>
    </row>
    <row r="390" spans="4:8" s="5" customFormat="1" x14ac:dyDescent="0.25">
      <c r="D390" s="2"/>
      <c r="E390" s="10"/>
      <c r="F390" s="10"/>
      <c r="G390" s="10"/>
      <c r="H390" s="2"/>
    </row>
    <row r="391" spans="4:8" s="5" customFormat="1" x14ac:dyDescent="0.25">
      <c r="D391" s="2"/>
      <c r="E391" s="10"/>
      <c r="F391" s="10"/>
      <c r="G391" s="10"/>
      <c r="H391" s="2"/>
    </row>
    <row r="392" spans="4:8" s="5" customFormat="1" x14ac:dyDescent="0.25">
      <c r="D392" s="2"/>
      <c r="E392" s="10"/>
      <c r="F392" s="10"/>
      <c r="G392" s="10"/>
      <c r="H392" s="2"/>
    </row>
    <row r="393" spans="4:8" s="5" customFormat="1" x14ac:dyDescent="0.25">
      <c r="D393" s="2"/>
      <c r="E393" s="10"/>
      <c r="F393" s="10"/>
      <c r="G393" s="10"/>
      <c r="H393" s="2"/>
    </row>
    <row r="394" spans="4:8" s="5" customFormat="1" x14ac:dyDescent="0.25">
      <c r="D394" s="2"/>
      <c r="E394" s="10"/>
      <c r="F394" s="10"/>
      <c r="G394" s="10"/>
      <c r="H394" s="2"/>
    </row>
    <row r="395" spans="4:8" s="5" customFormat="1" x14ac:dyDescent="0.25">
      <c r="D395" s="2"/>
      <c r="E395" s="10"/>
      <c r="F395" s="10"/>
      <c r="G395" s="10"/>
      <c r="H395" s="2"/>
    </row>
    <row r="396" spans="4:8" s="5" customFormat="1" x14ac:dyDescent="0.25">
      <c r="D396" s="2"/>
      <c r="E396" s="10"/>
      <c r="F396" s="10"/>
      <c r="G396" s="10"/>
      <c r="H396" s="2"/>
    </row>
    <row r="397" spans="4:8" s="5" customFormat="1" x14ac:dyDescent="0.25">
      <c r="D397" s="2"/>
      <c r="E397" s="10"/>
      <c r="F397" s="10"/>
      <c r="G397" s="10"/>
      <c r="H397" s="2"/>
    </row>
    <row r="398" spans="4:8" s="5" customFormat="1" x14ac:dyDescent="0.25">
      <c r="D398" s="2"/>
      <c r="E398" s="10"/>
      <c r="F398" s="10"/>
      <c r="G398" s="10"/>
      <c r="H398" s="2"/>
    </row>
    <row r="399" spans="4:8" s="5" customFormat="1" x14ac:dyDescent="0.25">
      <c r="D399" s="2"/>
      <c r="E399" s="10"/>
      <c r="F399" s="10"/>
      <c r="G399" s="10"/>
      <c r="H399" s="2"/>
    </row>
    <row r="400" spans="4:8" s="5" customFormat="1" x14ac:dyDescent="0.25">
      <c r="D400" s="2"/>
      <c r="E400" s="10"/>
      <c r="F400" s="10"/>
      <c r="G400" s="10"/>
      <c r="H400" s="2"/>
    </row>
    <row r="401" spans="4:8" s="5" customFormat="1" x14ac:dyDescent="0.25">
      <c r="D401" s="2"/>
      <c r="E401" s="10"/>
      <c r="F401" s="10"/>
      <c r="G401" s="10"/>
      <c r="H401" s="2"/>
    </row>
    <row r="402" spans="4:8" s="5" customFormat="1" x14ac:dyDescent="0.25">
      <c r="D402" s="2"/>
      <c r="E402" s="10"/>
      <c r="F402" s="10"/>
      <c r="G402" s="10"/>
      <c r="H402" s="2"/>
    </row>
    <row r="403" spans="4:8" s="5" customFormat="1" x14ac:dyDescent="0.25">
      <c r="D403" s="2"/>
      <c r="E403" s="10"/>
      <c r="F403" s="10"/>
      <c r="G403" s="10"/>
      <c r="H403" s="2"/>
    </row>
    <row r="404" spans="4:8" s="5" customFormat="1" x14ac:dyDescent="0.25">
      <c r="D404" s="2"/>
      <c r="E404" s="10"/>
      <c r="F404" s="10"/>
      <c r="G404" s="10"/>
      <c r="H404" s="2"/>
    </row>
    <row r="405" spans="4:8" s="5" customFormat="1" x14ac:dyDescent="0.25">
      <c r="D405" s="2"/>
      <c r="E405" s="10"/>
      <c r="F405" s="10"/>
      <c r="G405" s="10"/>
      <c r="H405" s="2"/>
    </row>
    <row r="406" spans="4:8" s="5" customFormat="1" x14ac:dyDescent="0.25">
      <c r="D406" s="2"/>
      <c r="E406" s="10"/>
      <c r="F406" s="10"/>
      <c r="G406" s="10"/>
      <c r="H406" s="2"/>
    </row>
    <row r="407" spans="4:8" s="5" customFormat="1" x14ac:dyDescent="0.25">
      <c r="D407" s="2"/>
      <c r="E407" s="10"/>
      <c r="F407" s="10"/>
      <c r="G407" s="10"/>
      <c r="H407" s="2"/>
    </row>
    <row r="408" spans="4:8" s="5" customFormat="1" x14ac:dyDescent="0.25">
      <c r="D408" s="2"/>
      <c r="E408" s="10"/>
      <c r="F408" s="10"/>
      <c r="G408" s="10"/>
      <c r="H408" s="2"/>
    </row>
    <row r="409" spans="4:8" s="5" customFormat="1" x14ac:dyDescent="0.25">
      <c r="D409" s="2"/>
      <c r="E409" s="10"/>
      <c r="F409" s="10"/>
      <c r="G409" s="10"/>
      <c r="H409" s="2"/>
    </row>
    <row r="410" spans="4:8" s="5" customFormat="1" x14ac:dyDescent="0.25">
      <c r="D410" s="2"/>
      <c r="E410" s="10"/>
      <c r="F410" s="10"/>
      <c r="G410" s="10"/>
      <c r="H410" s="2"/>
    </row>
    <row r="411" spans="4:8" s="5" customFormat="1" x14ac:dyDescent="0.25">
      <c r="D411" s="2"/>
      <c r="E411" s="10"/>
      <c r="F411" s="10"/>
      <c r="G411" s="10"/>
      <c r="H411" s="2"/>
    </row>
    <row r="412" spans="4:8" s="5" customFormat="1" x14ac:dyDescent="0.25">
      <c r="D412" s="2"/>
      <c r="E412" s="10"/>
      <c r="F412" s="10"/>
      <c r="G412" s="10"/>
      <c r="H412" s="2"/>
    </row>
    <row r="413" spans="4:8" s="5" customFormat="1" x14ac:dyDescent="0.25">
      <c r="D413" s="2"/>
      <c r="E413" s="10"/>
      <c r="F413" s="10"/>
      <c r="G413" s="10"/>
      <c r="H413" s="2"/>
    </row>
    <row r="414" spans="4:8" s="5" customFormat="1" x14ac:dyDescent="0.25">
      <c r="D414" s="2"/>
      <c r="E414" s="10"/>
      <c r="F414" s="10"/>
      <c r="G414" s="10"/>
      <c r="H414" s="2"/>
    </row>
    <row r="415" spans="4:8" s="5" customFormat="1" x14ac:dyDescent="0.25">
      <c r="D415" s="2"/>
      <c r="E415" s="10"/>
      <c r="F415" s="10"/>
      <c r="G415" s="10"/>
      <c r="H415" s="2"/>
    </row>
    <row r="416" spans="4:8" s="5" customFormat="1" x14ac:dyDescent="0.25">
      <c r="D416" s="2"/>
      <c r="E416" s="10"/>
      <c r="F416" s="10"/>
      <c r="G416" s="10"/>
      <c r="H416" s="2"/>
    </row>
    <row r="417" spans="4:8" s="5" customFormat="1" x14ac:dyDescent="0.25">
      <c r="D417" s="2"/>
      <c r="E417" s="10"/>
      <c r="F417" s="10"/>
      <c r="G417" s="10"/>
      <c r="H417" s="2"/>
    </row>
    <row r="418" spans="4:8" s="5" customFormat="1" x14ac:dyDescent="0.25">
      <c r="D418" s="2"/>
      <c r="E418" s="10"/>
      <c r="F418" s="10"/>
      <c r="G418" s="10"/>
      <c r="H418" s="2"/>
    </row>
    <row r="419" spans="4:8" s="5" customFormat="1" x14ac:dyDescent="0.25">
      <c r="D419" s="2"/>
      <c r="E419" s="10"/>
      <c r="F419" s="10"/>
      <c r="G419" s="10"/>
      <c r="H419" s="2"/>
    </row>
    <row r="420" spans="4:8" s="5" customFormat="1" x14ac:dyDescent="0.25">
      <c r="D420" s="2"/>
      <c r="E420" s="10"/>
      <c r="F420" s="10"/>
      <c r="G420" s="10"/>
      <c r="H420" s="2"/>
    </row>
    <row r="421" spans="4:8" s="5" customFormat="1" x14ac:dyDescent="0.25">
      <c r="D421" s="2"/>
      <c r="E421" s="10"/>
      <c r="F421" s="10"/>
      <c r="G421" s="10"/>
      <c r="H421" s="2"/>
    </row>
    <row r="422" spans="4:8" s="5" customFormat="1" x14ac:dyDescent="0.25">
      <c r="D422" s="2"/>
      <c r="E422" s="10"/>
      <c r="F422" s="10"/>
      <c r="G422" s="10"/>
      <c r="H422" s="2"/>
    </row>
    <row r="423" spans="4:8" s="5" customFormat="1" x14ac:dyDescent="0.25">
      <c r="D423" s="2"/>
      <c r="E423" s="10"/>
      <c r="F423" s="10"/>
      <c r="G423" s="10"/>
      <c r="H423" s="2"/>
    </row>
    <row r="424" spans="4:8" s="5" customFormat="1" x14ac:dyDescent="0.25">
      <c r="D424" s="2"/>
      <c r="E424" s="10"/>
      <c r="F424" s="10"/>
      <c r="G424" s="10"/>
      <c r="H424" s="2"/>
    </row>
    <row r="425" spans="4:8" s="5" customFormat="1" x14ac:dyDescent="0.25">
      <c r="D425" s="2"/>
      <c r="E425" s="10"/>
      <c r="F425" s="10"/>
      <c r="G425" s="10"/>
      <c r="H425" s="2"/>
    </row>
    <row r="426" spans="4:8" s="5" customFormat="1" x14ac:dyDescent="0.25">
      <c r="D426" s="2"/>
      <c r="E426" s="10"/>
      <c r="F426" s="10"/>
      <c r="G426" s="10"/>
      <c r="H426" s="2"/>
    </row>
    <row r="427" spans="4:8" s="5" customFormat="1" x14ac:dyDescent="0.25">
      <c r="D427" s="2"/>
      <c r="E427" s="10"/>
      <c r="F427" s="10"/>
      <c r="G427" s="10"/>
      <c r="H427" s="2"/>
    </row>
    <row r="428" spans="4:8" s="5" customFormat="1" x14ac:dyDescent="0.25">
      <c r="D428" s="2"/>
      <c r="E428" s="10"/>
      <c r="F428" s="10"/>
      <c r="G428" s="10"/>
      <c r="H428" s="2"/>
    </row>
    <row r="429" spans="4:8" s="5" customFormat="1" x14ac:dyDescent="0.25">
      <c r="D429" s="2"/>
      <c r="E429" s="10"/>
      <c r="F429" s="10"/>
      <c r="G429" s="10"/>
      <c r="H429" s="2"/>
    </row>
    <row r="430" spans="4:8" s="5" customFormat="1" x14ac:dyDescent="0.25">
      <c r="D430" s="2"/>
      <c r="E430" s="10"/>
      <c r="F430" s="10"/>
      <c r="G430" s="10"/>
      <c r="H430" s="2"/>
    </row>
    <row r="431" spans="4:8" s="5" customFormat="1" x14ac:dyDescent="0.25">
      <c r="D431" s="2"/>
      <c r="E431" s="10"/>
      <c r="F431" s="10"/>
      <c r="G431" s="10"/>
      <c r="H431" s="2"/>
    </row>
    <row r="432" spans="4:8" s="5" customFormat="1" x14ac:dyDescent="0.25">
      <c r="D432" s="2"/>
      <c r="E432" s="10"/>
      <c r="F432" s="10"/>
      <c r="G432" s="10"/>
      <c r="H432" s="2"/>
    </row>
    <row r="433" spans="4:8" s="5" customFormat="1" x14ac:dyDescent="0.25">
      <c r="D433" s="2"/>
      <c r="E433" s="10"/>
      <c r="F433" s="10"/>
      <c r="G433" s="10"/>
      <c r="H433" s="2"/>
    </row>
    <row r="434" spans="4:8" s="5" customFormat="1" x14ac:dyDescent="0.25">
      <c r="D434" s="2"/>
      <c r="E434" s="10"/>
      <c r="F434" s="10"/>
      <c r="G434" s="10"/>
      <c r="H434" s="2"/>
    </row>
    <row r="435" spans="4:8" s="5" customFormat="1" x14ac:dyDescent="0.25">
      <c r="D435" s="2"/>
      <c r="E435" s="10"/>
      <c r="F435" s="10"/>
      <c r="G435" s="10"/>
      <c r="H435" s="2"/>
    </row>
    <row r="436" spans="4:8" s="5" customFormat="1" x14ac:dyDescent="0.25">
      <c r="D436" s="2"/>
      <c r="E436" s="10"/>
      <c r="F436" s="10"/>
      <c r="G436" s="10"/>
      <c r="H436" s="2"/>
    </row>
    <row r="437" spans="4:8" s="5" customFormat="1" x14ac:dyDescent="0.25">
      <c r="D437" s="2"/>
      <c r="E437" s="10"/>
      <c r="F437" s="10"/>
      <c r="G437" s="10"/>
      <c r="H437" s="2"/>
    </row>
    <row r="438" spans="4:8" s="5" customFormat="1" x14ac:dyDescent="0.25">
      <c r="D438" s="2"/>
      <c r="E438" s="10"/>
      <c r="F438" s="10"/>
      <c r="G438" s="10"/>
      <c r="H438" s="2"/>
    </row>
    <row r="439" spans="4:8" s="5" customFormat="1" x14ac:dyDescent="0.25">
      <c r="D439" s="2"/>
      <c r="E439" s="10"/>
      <c r="F439" s="10"/>
      <c r="G439" s="10"/>
      <c r="H439" s="2"/>
    </row>
    <row r="440" spans="4:8" s="5" customFormat="1" x14ac:dyDescent="0.25">
      <c r="D440" s="2"/>
      <c r="E440" s="10"/>
      <c r="F440" s="10"/>
      <c r="G440" s="10"/>
      <c r="H440" s="2"/>
    </row>
    <row r="441" spans="4:8" s="5" customFormat="1" x14ac:dyDescent="0.25">
      <c r="D441" s="2"/>
      <c r="E441" s="10"/>
      <c r="F441" s="10"/>
      <c r="G441" s="10"/>
      <c r="H441" s="2"/>
    </row>
    <row r="442" spans="4:8" s="5" customFormat="1" x14ac:dyDescent="0.25">
      <c r="D442" s="2"/>
      <c r="E442" s="10"/>
      <c r="F442" s="10"/>
      <c r="G442" s="10"/>
      <c r="H442" s="2"/>
    </row>
    <row r="443" spans="4:8" s="5" customFormat="1" x14ac:dyDescent="0.25">
      <c r="D443" s="2"/>
      <c r="E443" s="10"/>
      <c r="F443" s="10"/>
      <c r="G443" s="10"/>
      <c r="H443" s="2"/>
    </row>
    <row r="444" spans="4:8" s="5" customFormat="1" x14ac:dyDescent="0.25">
      <c r="D444" s="2"/>
      <c r="E444" s="10"/>
      <c r="F444" s="10"/>
      <c r="G444" s="10"/>
      <c r="H444" s="2"/>
    </row>
    <row r="445" spans="4:8" s="5" customFormat="1" x14ac:dyDescent="0.25">
      <c r="D445" s="2"/>
      <c r="E445" s="10"/>
      <c r="F445" s="10"/>
      <c r="G445" s="10"/>
      <c r="H445" s="2"/>
    </row>
    <row r="446" spans="4:8" s="5" customFormat="1" x14ac:dyDescent="0.25">
      <c r="D446" s="2"/>
      <c r="E446" s="10"/>
      <c r="F446" s="10"/>
      <c r="G446" s="10"/>
      <c r="H446" s="2"/>
    </row>
    <row r="447" spans="4:8" s="5" customFormat="1" x14ac:dyDescent="0.25">
      <c r="D447" s="2"/>
      <c r="E447" s="10"/>
      <c r="F447" s="10"/>
      <c r="G447" s="10"/>
      <c r="H447" s="2"/>
    </row>
    <row r="448" spans="4:8" s="5" customFormat="1" x14ac:dyDescent="0.25">
      <c r="D448" s="2"/>
      <c r="E448" s="10"/>
      <c r="F448" s="10"/>
      <c r="G448" s="10"/>
      <c r="H448" s="2"/>
    </row>
    <row r="449" spans="4:8" s="5" customFormat="1" x14ac:dyDescent="0.25">
      <c r="D449" s="2"/>
      <c r="E449" s="10"/>
      <c r="F449" s="10"/>
      <c r="G449" s="10"/>
      <c r="H449" s="2"/>
    </row>
    <row r="450" spans="4:8" s="5" customFormat="1" x14ac:dyDescent="0.25">
      <c r="D450" s="2"/>
      <c r="E450" s="10"/>
      <c r="F450" s="10"/>
      <c r="G450" s="10"/>
      <c r="H450" s="2"/>
    </row>
    <row r="451" spans="4:8" s="5" customFormat="1" x14ac:dyDescent="0.25">
      <c r="D451" s="2"/>
      <c r="E451" s="10"/>
      <c r="F451" s="10"/>
      <c r="G451" s="10"/>
      <c r="H451" s="2"/>
    </row>
    <row r="452" spans="4:8" s="5" customFormat="1" x14ac:dyDescent="0.25">
      <c r="D452" s="2"/>
      <c r="E452" s="10"/>
      <c r="F452" s="10"/>
      <c r="G452" s="10"/>
      <c r="H452" s="2"/>
    </row>
    <row r="453" spans="4:8" s="5" customFormat="1" x14ac:dyDescent="0.25">
      <c r="D453" s="2"/>
      <c r="E453" s="10"/>
      <c r="F453" s="10"/>
      <c r="G453" s="10"/>
      <c r="H453" s="2"/>
    </row>
    <row r="454" spans="4:8" s="5" customFormat="1" x14ac:dyDescent="0.25">
      <c r="D454" s="2"/>
      <c r="E454" s="10"/>
      <c r="F454" s="10"/>
      <c r="G454" s="10"/>
      <c r="H454" s="2"/>
    </row>
    <row r="455" spans="4:8" s="5" customFormat="1" x14ac:dyDescent="0.25">
      <c r="D455" s="2"/>
      <c r="E455" s="10"/>
      <c r="F455" s="10"/>
      <c r="G455" s="10"/>
      <c r="H455" s="2"/>
    </row>
    <row r="456" spans="4:8" s="5" customFormat="1" x14ac:dyDescent="0.25">
      <c r="D456" s="2"/>
      <c r="E456" s="10"/>
      <c r="F456" s="10"/>
      <c r="G456" s="10"/>
      <c r="H456" s="2"/>
    </row>
    <row r="457" spans="4:8" s="5" customFormat="1" x14ac:dyDescent="0.25">
      <c r="D457" s="2"/>
      <c r="E457" s="10"/>
      <c r="F457" s="10"/>
      <c r="G457" s="10"/>
      <c r="H457" s="2"/>
    </row>
    <row r="458" spans="4:8" s="5" customFormat="1" x14ac:dyDescent="0.25">
      <c r="D458" s="2"/>
      <c r="E458" s="10"/>
      <c r="F458" s="10"/>
      <c r="G458" s="10"/>
      <c r="H458" s="2"/>
    </row>
    <row r="459" spans="4:8" s="5" customFormat="1" x14ac:dyDescent="0.25">
      <c r="D459" s="2"/>
      <c r="E459" s="10"/>
      <c r="F459" s="10"/>
      <c r="G459" s="10"/>
      <c r="H459" s="2"/>
    </row>
    <row r="460" spans="4:8" s="5" customFormat="1" x14ac:dyDescent="0.25">
      <c r="D460" s="2"/>
      <c r="E460" s="10"/>
      <c r="F460" s="10"/>
      <c r="G460" s="10"/>
      <c r="H460" s="2"/>
    </row>
    <row r="461" spans="4:8" s="5" customFormat="1" x14ac:dyDescent="0.25">
      <c r="D461" s="2"/>
      <c r="E461" s="10"/>
      <c r="F461" s="10"/>
      <c r="G461" s="10"/>
      <c r="H461" s="2"/>
    </row>
    <row r="462" spans="4:8" s="5" customFormat="1" x14ac:dyDescent="0.25">
      <c r="D462" s="2"/>
      <c r="E462" s="10"/>
      <c r="F462" s="10"/>
      <c r="G462" s="10"/>
      <c r="H462" s="2"/>
    </row>
    <row r="463" spans="4:8" s="5" customFormat="1" x14ac:dyDescent="0.25">
      <c r="D463" s="2"/>
      <c r="E463" s="10"/>
      <c r="F463" s="10"/>
      <c r="G463" s="10"/>
      <c r="H463" s="2"/>
    </row>
    <row r="464" spans="4:8" s="5" customFormat="1" x14ac:dyDescent="0.25">
      <c r="D464" s="2"/>
      <c r="E464" s="10"/>
      <c r="F464" s="10"/>
      <c r="G464" s="10"/>
      <c r="H464" s="2"/>
    </row>
    <row r="465" spans="4:8" s="5" customFormat="1" x14ac:dyDescent="0.25">
      <c r="D465" s="2"/>
      <c r="E465" s="10"/>
      <c r="F465" s="10"/>
      <c r="G465" s="10"/>
      <c r="H465" s="2"/>
    </row>
    <row r="466" spans="4:8" s="5" customFormat="1" x14ac:dyDescent="0.25">
      <c r="D466" s="2"/>
      <c r="E466" s="10"/>
      <c r="F466" s="10"/>
      <c r="G466" s="10"/>
      <c r="H466" s="2"/>
    </row>
    <row r="467" spans="4:8" s="5" customFormat="1" x14ac:dyDescent="0.25">
      <c r="D467" s="2"/>
      <c r="E467" s="10"/>
      <c r="F467" s="10"/>
      <c r="G467" s="10"/>
      <c r="H467" s="2"/>
    </row>
    <row r="468" spans="4:8" s="5" customFormat="1" x14ac:dyDescent="0.25">
      <c r="D468" s="2"/>
      <c r="E468" s="10"/>
      <c r="F468" s="10"/>
      <c r="G468" s="10"/>
      <c r="H468" s="2"/>
    </row>
    <row r="469" spans="4:8" s="5" customFormat="1" x14ac:dyDescent="0.25">
      <c r="D469" s="2"/>
      <c r="E469" s="10"/>
      <c r="F469" s="10"/>
      <c r="G469" s="10"/>
      <c r="H469" s="2"/>
    </row>
    <row r="470" spans="4:8" s="5" customFormat="1" x14ac:dyDescent="0.25">
      <c r="D470" s="2"/>
      <c r="E470" s="10"/>
      <c r="F470" s="10"/>
      <c r="G470" s="10"/>
      <c r="H470" s="2"/>
    </row>
    <row r="471" spans="4:8" s="5" customFormat="1" x14ac:dyDescent="0.25">
      <c r="D471" s="2"/>
      <c r="E471" s="10"/>
      <c r="F471" s="10"/>
      <c r="G471" s="10"/>
      <c r="H471" s="2"/>
    </row>
    <row r="472" spans="4:8" s="5" customFormat="1" x14ac:dyDescent="0.25">
      <c r="D472" s="2"/>
      <c r="E472" s="10"/>
      <c r="F472" s="10"/>
      <c r="G472" s="10"/>
      <c r="H472" s="2"/>
    </row>
    <row r="473" spans="4:8" s="5" customFormat="1" x14ac:dyDescent="0.25">
      <c r="D473" s="2"/>
      <c r="E473" s="10"/>
      <c r="F473" s="10"/>
      <c r="G473" s="10"/>
      <c r="H473" s="2"/>
    </row>
    <row r="474" spans="4:8" s="5" customFormat="1" x14ac:dyDescent="0.25">
      <c r="D474" s="2"/>
      <c r="E474" s="10"/>
      <c r="F474" s="10"/>
      <c r="G474" s="10"/>
      <c r="H474" s="2"/>
    </row>
    <row r="475" spans="4:8" s="5" customFormat="1" x14ac:dyDescent="0.25">
      <c r="D475" s="2"/>
      <c r="E475" s="10"/>
      <c r="F475" s="10"/>
      <c r="G475" s="10"/>
      <c r="H475" s="2"/>
    </row>
    <row r="476" spans="4:8" s="5" customFormat="1" x14ac:dyDescent="0.25">
      <c r="D476" s="2"/>
      <c r="E476" s="10"/>
      <c r="F476" s="10"/>
      <c r="G476" s="10"/>
      <c r="H476" s="2"/>
    </row>
  </sheetData>
  <sortState xmlns:xlrd2="http://schemas.microsoft.com/office/spreadsheetml/2017/richdata2" ref="A5:I43">
    <sortCondition descending="1" ref="H5:H43"/>
    <sortCondition ref="B5:B43"/>
    <sortCondition ref="C5:C43"/>
  </sortState>
  <mergeCells count="2">
    <mergeCell ref="H3:I3"/>
    <mergeCell ref="K4:L4"/>
  </mergeCells>
  <hyperlinks>
    <hyperlink ref="J2" r:id="rId1" xr:uid="{00000000-0004-0000-03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Methods TCDSB</vt:lpstr>
      <vt:lpstr>B. Revised score Elementary</vt:lpstr>
      <vt:lpstr>Comparison A vs B</vt:lpstr>
      <vt:lpstr>C. Risk score Secondary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Evgenia (Jenny) Gatov</dc:creator>
  <cp:lastModifiedBy>Prachi Srivastava</cp:lastModifiedBy>
  <dcterms:created xsi:type="dcterms:W3CDTF">2020-08-17T23:03:27Z</dcterms:created>
  <dcterms:modified xsi:type="dcterms:W3CDTF">2020-10-21T16:53:48Z</dcterms:modified>
</cp:coreProperties>
</file>