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\Allegion\DataCollection\"/>
    </mc:Choice>
  </mc:AlternateContent>
  <bookViews>
    <workbookView xWindow="0" yWindow="465" windowWidth="11190" windowHeight="9195" tabRatio="500"/>
  </bookViews>
  <sheets>
    <sheet name="Sheet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9" i="1" l="1"/>
  <c r="C239" i="1"/>
  <c r="B240" i="1"/>
  <c r="C240" i="1"/>
  <c r="C241" i="1" s="1"/>
  <c r="C242" i="1" s="1"/>
  <c r="C243" i="1" s="1"/>
  <c r="C244" i="1" s="1"/>
  <c r="B241" i="1"/>
  <c r="B242" i="1"/>
  <c r="B243" i="1"/>
  <c r="B244" i="1"/>
  <c r="C238" i="1"/>
  <c r="B238" i="1"/>
  <c r="B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B236" i="1"/>
  <c r="B228" i="1"/>
  <c r="B229" i="1"/>
  <c r="B230" i="1"/>
  <c r="B231" i="1"/>
  <c r="B232" i="1"/>
  <c r="B233" i="1"/>
  <c r="B234" i="1"/>
  <c r="B235" i="1"/>
  <c r="B227" i="1"/>
  <c r="B226" i="1"/>
  <c r="B225" i="1"/>
  <c r="B224" i="1"/>
  <c r="B223" i="1"/>
  <c r="B222" i="1"/>
  <c r="B221" i="1"/>
  <c r="B220" i="1"/>
  <c r="B219" i="1"/>
  <c r="B218" i="1"/>
  <c r="B217" i="1"/>
  <c r="B207" i="1"/>
  <c r="C207" i="1"/>
  <c r="B208" i="1"/>
  <c r="C208" i="1"/>
  <c r="C209" i="1" s="1"/>
  <c r="C210" i="1" s="1"/>
  <c r="C211" i="1" s="1"/>
  <c r="C212" i="1" s="1"/>
  <c r="B209" i="1"/>
  <c r="B210" i="1"/>
  <c r="B211" i="1"/>
  <c r="B212" i="1"/>
  <c r="C206" i="1"/>
  <c r="B206" i="1"/>
  <c r="C205" i="1"/>
  <c r="B205" i="1"/>
  <c r="C204" i="1"/>
  <c r="C203" i="1"/>
  <c r="C202" i="1"/>
  <c r="C201" i="1"/>
  <c r="C200" i="1"/>
  <c r="C199" i="1"/>
  <c r="C198" i="1"/>
  <c r="C197" i="1"/>
  <c r="C196" i="1"/>
  <c r="C195" i="1"/>
  <c r="C194" i="1"/>
  <c r="B194" i="1"/>
  <c r="B195" i="1"/>
  <c r="B196" i="1"/>
  <c r="B197" i="1"/>
  <c r="B198" i="1"/>
  <c r="B199" i="1"/>
  <c r="B200" i="1"/>
  <c r="B201" i="1"/>
  <c r="B202" i="1"/>
  <c r="B203" i="1"/>
  <c r="B204" i="1"/>
  <c r="C193" i="1"/>
  <c r="C192" i="1"/>
  <c r="C191" i="1"/>
  <c r="C190" i="1"/>
  <c r="C189" i="1"/>
  <c r="C188" i="1"/>
  <c r="C187" i="1"/>
  <c r="B193" i="1"/>
  <c r="B192" i="1"/>
  <c r="B191" i="1"/>
  <c r="B190" i="1"/>
  <c r="B189" i="1"/>
  <c r="B188" i="1"/>
  <c r="B187" i="1"/>
  <c r="B186" i="1"/>
  <c r="B185" i="1"/>
  <c r="C169" i="1"/>
  <c r="B179" i="1"/>
  <c r="C179" i="1"/>
  <c r="B180" i="1"/>
  <c r="C180" i="1"/>
  <c r="C174" i="1"/>
  <c r="C175" i="1" s="1"/>
  <c r="C176" i="1" s="1"/>
  <c r="C177" i="1" s="1"/>
  <c r="C178" i="1" s="1"/>
  <c r="C173" i="1"/>
  <c r="C172" i="1"/>
  <c r="C171" i="1"/>
  <c r="C170" i="1"/>
  <c r="C168" i="1"/>
  <c r="C167" i="1"/>
  <c r="C166" i="1"/>
  <c r="C165" i="1"/>
  <c r="C164" i="1"/>
  <c r="C163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C162" i="1"/>
  <c r="C161" i="1"/>
  <c r="C160" i="1"/>
  <c r="C159" i="1"/>
  <c r="C158" i="1"/>
  <c r="C156" i="1"/>
  <c r="C157" i="1"/>
  <c r="C155" i="1"/>
  <c r="B162" i="1"/>
  <c r="B161" i="1"/>
  <c r="B160" i="1"/>
  <c r="B159" i="1"/>
  <c r="B158" i="1"/>
  <c r="B157" i="1"/>
  <c r="B156" i="1"/>
  <c r="B155" i="1"/>
  <c r="B154" i="1"/>
  <c r="B153" i="1"/>
  <c r="B148" i="1"/>
  <c r="C148" i="1"/>
  <c r="B149" i="1"/>
  <c r="C149" i="1"/>
  <c r="C144" i="1"/>
  <c r="C143" i="1"/>
  <c r="B143" i="1"/>
  <c r="B144" i="1"/>
  <c r="C145" i="1"/>
  <c r="C146" i="1" s="1"/>
  <c r="C147" i="1" s="1"/>
  <c r="B145" i="1"/>
  <c r="B146" i="1"/>
  <c r="B147" i="1"/>
  <c r="C142" i="1"/>
  <c r="C141" i="1"/>
  <c r="C140" i="1"/>
  <c r="C139" i="1"/>
  <c r="C138" i="1"/>
  <c r="B138" i="1"/>
  <c r="B139" i="1"/>
  <c r="B140" i="1"/>
  <c r="B141" i="1"/>
  <c r="B142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B122" i="1"/>
  <c r="B121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C14" i="1" l="1"/>
  <c r="B115" i="1" l="1"/>
  <c r="B114" i="1"/>
  <c r="B113" i="1"/>
  <c r="B112" i="1"/>
  <c r="B111" i="1"/>
  <c r="B110" i="1"/>
  <c r="B109" i="1"/>
  <c r="B108" i="1"/>
  <c r="B107" i="1"/>
  <c r="B106" i="1"/>
  <c r="B105" i="1"/>
  <c r="B104" i="1"/>
  <c r="B103" i="1"/>
  <c r="C102" i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B102" i="1"/>
  <c r="C101" i="1"/>
  <c r="B101" i="1"/>
  <c r="B100" i="1"/>
  <c r="B99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C82" i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B82" i="1"/>
  <c r="C81" i="1"/>
  <c r="B81" i="1"/>
  <c r="B80" i="1"/>
  <c r="B79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C61" i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B61" i="1"/>
  <c r="B60" i="1"/>
  <c r="B59" i="1"/>
  <c r="B39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C41" i="1"/>
  <c r="C42" i="1" s="1"/>
  <c r="C43" i="1" s="1"/>
  <c r="C44" i="1" s="1"/>
  <c r="C45" i="1" s="1"/>
  <c r="C46" i="1" s="1"/>
  <c r="B40" i="1"/>
  <c r="C16" i="1"/>
  <c r="C47" i="1" l="1"/>
  <c r="C48" i="1" s="1"/>
  <c r="C49" i="1" s="1"/>
  <c r="C50" i="1" s="1"/>
  <c r="C29" i="1"/>
  <c r="D29" i="1"/>
  <c r="C30" i="1"/>
  <c r="D30" i="1"/>
  <c r="C28" i="1"/>
  <c r="D28" i="1"/>
  <c r="C26" i="1"/>
  <c r="D26" i="1"/>
  <c r="C27" i="1"/>
  <c r="D27" i="1"/>
  <c r="C22" i="1"/>
  <c r="D22" i="1"/>
  <c r="D23" i="1" s="1"/>
  <c r="D24" i="1" s="1"/>
  <c r="D25" i="1" s="1"/>
  <c r="C23" i="1"/>
  <c r="C24" i="1"/>
  <c r="C25" i="1"/>
  <c r="C21" i="1"/>
  <c r="C20" i="1"/>
  <c r="C19" i="1"/>
  <c r="C18" i="1"/>
  <c r="C17" i="1"/>
  <c r="D16" i="1"/>
  <c r="D17" i="1" s="1"/>
  <c r="D18" i="1" s="1"/>
  <c r="D19" i="1" s="1"/>
  <c r="D20" i="1" s="1"/>
  <c r="D21" i="1" s="1"/>
  <c r="C15" i="1"/>
  <c r="C5" i="1"/>
  <c r="D5" i="1"/>
  <c r="C3" i="1"/>
  <c r="C2" i="1"/>
  <c r="C52" i="1" l="1"/>
  <c r="C53" i="1" s="1"/>
  <c r="C54" i="1" s="1"/>
  <c r="C55" i="1" s="1"/>
  <c r="C51" i="1"/>
  <c r="C9" i="1"/>
  <c r="D4" i="1"/>
  <c r="D6" i="1" s="1"/>
  <c r="D7" i="1" s="1"/>
  <c r="D8" i="1" s="1"/>
  <c r="D9" i="1" s="1"/>
  <c r="C8" i="1"/>
  <c r="C4" i="1"/>
  <c r="C6" i="1"/>
  <c r="C7" i="1"/>
</calcChain>
</file>

<file path=xl/sharedStrings.xml><?xml version="1.0" encoding="utf-8"?>
<sst xmlns="http://schemas.openxmlformats.org/spreadsheetml/2006/main" count="43" uniqueCount="12">
  <si>
    <t>Actual Force</t>
  </si>
  <si>
    <t>Resistance</t>
  </si>
  <si>
    <t>Voltage</t>
  </si>
  <si>
    <t>Conductance</t>
  </si>
  <si>
    <t>New Calibration</t>
  </si>
  <si>
    <t>Calibration 4/6/17</t>
  </si>
  <si>
    <t>Force Sensor 1</t>
  </si>
  <si>
    <t>Actual Force lb</t>
  </si>
  <si>
    <t>Force Sensor 2</t>
  </si>
  <si>
    <t>Force Sensor 3</t>
  </si>
  <si>
    <t>Force Sensor 4</t>
  </si>
  <si>
    <t>Calibration 4/27/17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</si>
</sst>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25136446985223"/>
          <c:y val="2.82021151586368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65223097112861E-2"/>
                  <c:y val="-3.20997375328083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Sheet1!$C$2:$C$10</c:f>
              <c:numCache>
                <c:formatCode>General</c:formatCode>
                <c:ptCount val="9"/>
                <c:pt idx="0">
                  <c:v>5.0000000000000004E-6</c:v>
                </c:pt>
                <c:pt idx="1">
                  <c:v>2.7114967462039046E-4</c:v>
                </c:pt>
                <c:pt idx="2">
                  <c:v>2.7777777777777779E-3</c:v>
                </c:pt>
                <c:pt idx="3">
                  <c:v>6.2111801242236021E-3</c:v>
                </c:pt>
                <c:pt idx="4">
                  <c:v>8.4745762711864406E-3</c:v>
                </c:pt>
                <c:pt idx="5">
                  <c:v>1.0416666666666666E-2</c:v>
                </c:pt>
                <c:pt idx="6">
                  <c:v>1.2195121951219513E-2</c:v>
                </c:pt>
                <c:pt idx="7">
                  <c:v>1.3513513513513514E-2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0</c:v>
                </c:pt>
                <c:pt idx="1">
                  <c:v>0.94</c:v>
                </c:pt>
                <c:pt idx="2">
                  <c:v>5.9399999999999995</c:v>
                </c:pt>
                <c:pt idx="3">
                  <c:v>10.94</c:v>
                </c:pt>
                <c:pt idx="4">
                  <c:v>15.94</c:v>
                </c:pt>
                <c:pt idx="5">
                  <c:v>20.939999999999998</c:v>
                </c:pt>
                <c:pt idx="6">
                  <c:v>25.939999999999998</c:v>
                </c:pt>
                <c:pt idx="7">
                  <c:v>30.939999999999998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436648"/>
        <c:axId val="395437040"/>
      </c:scatterChart>
      <c:valAx>
        <c:axId val="39543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Conductance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37040"/>
        <c:crosses val="autoZero"/>
        <c:crossBetween val="midCat"/>
      </c:valAx>
      <c:valAx>
        <c:axId val="39543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(lbs)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36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</a:t>
            </a:r>
            <a:r>
              <a:rPr lang="en-US" baseline="0"/>
              <a:t> Sensor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1906167979002625"/>
                  <c:y val="3.9949693788276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Sheet1!$B$217:$B$244</c:f>
              <c:numCache>
                <c:formatCode>General</c:formatCode>
                <c:ptCount val="28"/>
                <c:pt idx="0">
                  <c:v>1.1331444759206799E-4</c:v>
                </c:pt>
                <c:pt idx="1">
                  <c:v>1.387512938558152E-4</c:v>
                </c:pt>
                <c:pt idx="2">
                  <c:v>1.387512938558152E-4</c:v>
                </c:pt>
                <c:pt idx="3">
                  <c:v>1.387512938558152E-4</c:v>
                </c:pt>
                <c:pt idx="4">
                  <c:v>1.4880952380952382E-4</c:v>
                </c:pt>
                <c:pt idx="5">
                  <c:v>1.689859995099406E-4</c:v>
                </c:pt>
                <c:pt idx="6">
                  <c:v>2.1978021978021978E-4</c:v>
                </c:pt>
                <c:pt idx="7">
                  <c:v>3.3333333333333332E-4</c:v>
                </c:pt>
                <c:pt idx="8">
                  <c:v>4.6019328117809482E-4</c:v>
                </c:pt>
                <c:pt idx="9">
                  <c:v>6.4516129032258064E-4</c:v>
                </c:pt>
                <c:pt idx="10">
                  <c:v>7.4626865671641792E-4</c:v>
                </c:pt>
                <c:pt idx="11">
                  <c:v>1.0482180293501049E-3</c:v>
                </c:pt>
                <c:pt idx="12">
                  <c:v>1.1682242990654205E-3</c:v>
                </c:pt>
                <c:pt idx="13">
                  <c:v>1.3422818791946308E-3</c:v>
                </c:pt>
                <c:pt idx="14">
                  <c:v>1.4306151645207439E-3</c:v>
                </c:pt>
                <c:pt idx="15">
                  <c:v>1.5873015873015873E-3</c:v>
                </c:pt>
                <c:pt idx="16">
                  <c:v>1.7331022530329288E-3</c:v>
                </c:pt>
                <c:pt idx="17">
                  <c:v>1.9230769230769232E-3</c:v>
                </c:pt>
                <c:pt idx="18">
                  <c:v>1.996007984031936E-3</c:v>
                </c:pt>
                <c:pt idx="19">
                  <c:v>2.1786492374727671E-3</c:v>
                </c:pt>
                <c:pt idx="20">
                  <c:v>3.6496350364963502E-3</c:v>
                </c:pt>
                <c:pt idx="21">
                  <c:v>4.7619047619047623E-3</c:v>
                </c:pt>
                <c:pt idx="22">
                  <c:v>5.5555555555555558E-3</c:v>
                </c:pt>
                <c:pt idx="23">
                  <c:v>6.6666666666666671E-3</c:v>
                </c:pt>
                <c:pt idx="24">
                  <c:v>7.4074074074074077E-3</c:v>
                </c:pt>
                <c:pt idx="25">
                  <c:v>8.0000000000000002E-3</c:v>
                </c:pt>
                <c:pt idx="26">
                  <c:v>8.8495575221238937E-3</c:v>
                </c:pt>
                <c:pt idx="27">
                  <c:v>9.5238095238095247E-3</c:v>
                </c:pt>
              </c:numCache>
            </c:numRef>
          </c:xVal>
          <c:yVal>
            <c:numRef>
              <c:f>Sheet1!$C$217:$C$244</c:f>
              <c:numCache>
                <c:formatCode>General</c:formatCode>
                <c:ptCount val="28"/>
                <c:pt idx="0">
                  <c:v>0</c:v>
                </c:pt>
                <c:pt idx="1">
                  <c:v>0.48</c:v>
                </c:pt>
                <c:pt idx="2">
                  <c:v>1.45</c:v>
                </c:pt>
                <c:pt idx="3">
                  <c:v>1.8699999999999999</c:v>
                </c:pt>
                <c:pt idx="4">
                  <c:v>2.3499999999999996</c:v>
                </c:pt>
                <c:pt idx="5">
                  <c:v>2.8299999999999996</c:v>
                </c:pt>
                <c:pt idx="6">
                  <c:v>3.3099999999999996</c:v>
                </c:pt>
                <c:pt idx="7">
                  <c:v>3.7799999999999994</c:v>
                </c:pt>
                <c:pt idx="8">
                  <c:v>4.2799999999999994</c:v>
                </c:pt>
                <c:pt idx="9">
                  <c:v>4.7499999999999991</c:v>
                </c:pt>
                <c:pt idx="10">
                  <c:v>5.2399999999999993</c:v>
                </c:pt>
                <c:pt idx="11">
                  <c:v>5.7299999999999995</c:v>
                </c:pt>
                <c:pt idx="12">
                  <c:v>6.22</c:v>
                </c:pt>
                <c:pt idx="13">
                  <c:v>6.72</c:v>
                </c:pt>
                <c:pt idx="14">
                  <c:v>7.24</c:v>
                </c:pt>
                <c:pt idx="15">
                  <c:v>7.73</c:v>
                </c:pt>
                <c:pt idx="16">
                  <c:v>8.23</c:v>
                </c:pt>
                <c:pt idx="17">
                  <c:v>8.7200000000000006</c:v>
                </c:pt>
                <c:pt idx="18">
                  <c:v>9.2200000000000006</c:v>
                </c:pt>
                <c:pt idx="19">
                  <c:v>9.7100000000000009</c:v>
                </c:pt>
                <c:pt idx="20">
                  <c:v>15</c:v>
                </c:pt>
                <c:pt idx="21">
                  <c:v>20</c:v>
                </c:pt>
                <c:pt idx="22">
                  <c:v>25</c:v>
                </c:pt>
                <c:pt idx="23">
                  <c:v>30</c:v>
                </c:pt>
                <c:pt idx="24">
                  <c:v>35</c:v>
                </c:pt>
                <c:pt idx="25">
                  <c:v>40</c:v>
                </c:pt>
                <c:pt idx="26">
                  <c:v>45</c:v>
                </c:pt>
                <c:pt idx="27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015800"/>
        <c:axId val="463021680"/>
      </c:scatterChart>
      <c:valAx>
        <c:axId val="46301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21680"/>
        <c:crosses val="autoZero"/>
        <c:crossBetween val="midCat"/>
      </c:valAx>
      <c:valAx>
        <c:axId val="46302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15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8600124406414518"/>
                  <c:y val="0.299492980878356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Sheet1!$C$14:$C$30</c:f>
              <c:numCache>
                <c:formatCode>General</c:formatCode>
                <c:ptCount val="17"/>
                <c:pt idx="0">
                  <c:v>5.0000000000000004E-6</c:v>
                </c:pt>
                <c:pt idx="1">
                  <c:v>8.4889643463497452E-4</c:v>
                </c:pt>
                <c:pt idx="2">
                  <c:v>4.5105999097880024E-3</c:v>
                </c:pt>
                <c:pt idx="3">
                  <c:v>7.1073205401563618E-3</c:v>
                </c:pt>
                <c:pt idx="4">
                  <c:v>9.4117647058823521E-3</c:v>
                </c:pt>
                <c:pt idx="5">
                  <c:v>1.1536686663590217E-2</c:v>
                </c:pt>
                <c:pt idx="6">
                  <c:v>1.3410218586562963E-2</c:v>
                </c:pt>
                <c:pt idx="7">
                  <c:v>1.5767896562598548E-2</c:v>
                </c:pt>
                <c:pt idx="8">
                  <c:v>1.7427675148135237E-2</c:v>
                </c:pt>
                <c:pt idx="9">
                  <c:v>1.9062142584826535E-2</c:v>
                </c:pt>
                <c:pt idx="10">
                  <c:v>2.0354162426216162E-2</c:v>
                </c:pt>
                <c:pt idx="11">
                  <c:v>2.2070183182520412E-2</c:v>
                </c:pt>
                <c:pt idx="12">
                  <c:v>2.3212627669452184E-2</c:v>
                </c:pt>
                <c:pt idx="13">
                  <c:v>2.4557956777996073E-2</c:v>
                </c:pt>
                <c:pt idx="14">
                  <c:v>2.5647601949217745E-2</c:v>
                </c:pt>
                <c:pt idx="15">
                  <c:v>2.6932399676811204E-2</c:v>
                </c:pt>
                <c:pt idx="16">
                  <c:v>2.8026905829596414E-2</c:v>
                </c:pt>
              </c:numCache>
            </c:numRef>
          </c:xVal>
          <c:yVal>
            <c:numRef>
              <c:f>Sheet1!$D$14:$D$30</c:f>
              <c:numCache>
                <c:formatCode>General</c:formatCode>
                <c:ptCount val="17"/>
                <c:pt idx="0">
                  <c:v>0</c:v>
                </c:pt>
                <c:pt idx="1">
                  <c:v>0.94</c:v>
                </c:pt>
                <c:pt idx="2">
                  <c:v>5.9399999999999995</c:v>
                </c:pt>
                <c:pt idx="3">
                  <c:v>10.94</c:v>
                </c:pt>
                <c:pt idx="4">
                  <c:v>15.94</c:v>
                </c:pt>
                <c:pt idx="5">
                  <c:v>20.939999999999998</c:v>
                </c:pt>
                <c:pt idx="6">
                  <c:v>25.939999999999998</c:v>
                </c:pt>
                <c:pt idx="7">
                  <c:v>30.939999999999998</c:v>
                </c:pt>
                <c:pt idx="8">
                  <c:v>35.94</c:v>
                </c:pt>
                <c:pt idx="9">
                  <c:v>40.94</c:v>
                </c:pt>
                <c:pt idx="10">
                  <c:v>45.94</c:v>
                </c:pt>
                <c:pt idx="11">
                  <c:v>50.94</c:v>
                </c:pt>
                <c:pt idx="12">
                  <c:v>55.94</c:v>
                </c:pt>
                <c:pt idx="13">
                  <c:v>60.94</c:v>
                </c:pt>
                <c:pt idx="14">
                  <c:v>65.94</c:v>
                </c:pt>
                <c:pt idx="15">
                  <c:v>70.94</c:v>
                </c:pt>
                <c:pt idx="16">
                  <c:v>75.94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437824"/>
        <c:axId val="395439000"/>
      </c:scatterChart>
      <c:valAx>
        <c:axId val="39543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Conductance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39000"/>
        <c:crosses val="autoZero"/>
        <c:crossBetween val="midCat"/>
      </c:valAx>
      <c:valAx>
        <c:axId val="39543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3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Sensor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3949759405074361"/>
                  <c:y val="-5.93748177311169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Sheet1!$B$39:$B$55</c:f>
              <c:numCache>
                <c:formatCode>General</c:formatCode>
                <c:ptCount val="17"/>
                <c:pt idx="0">
                  <c:v>5.0000000000000004E-6</c:v>
                </c:pt>
                <c:pt idx="1">
                  <c:v>6.4516129032258064E-4</c:v>
                </c:pt>
                <c:pt idx="2">
                  <c:v>4.1689248342852382E-3</c:v>
                </c:pt>
                <c:pt idx="3">
                  <c:v>7.6376689834262582E-3</c:v>
                </c:pt>
                <c:pt idx="4">
                  <c:v>1.0217635639113109E-2</c:v>
                </c:pt>
                <c:pt idx="5">
                  <c:v>1.2733987011333249E-2</c:v>
                </c:pt>
                <c:pt idx="6">
                  <c:v>1.5012760846719712E-2</c:v>
                </c:pt>
                <c:pt idx="7">
                  <c:v>1.7427675148135237E-2</c:v>
                </c:pt>
                <c:pt idx="8">
                  <c:v>1.8978933383943825E-2</c:v>
                </c:pt>
                <c:pt idx="9">
                  <c:v>2.0267531414673693E-2</c:v>
                </c:pt>
                <c:pt idx="10">
                  <c:v>2.1867483052700636E-2</c:v>
                </c:pt>
                <c:pt idx="11">
                  <c:v>2.2789425706472195E-2</c:v>
                </c:pt>
                <c:pt idx="12">
                  <c:v>2.4795437639474338E-2</c:v>
                </c:pt>
                <c:pt idx="13">
                  <c:v>2.5766555011594947E-2</c:v>
                </c:pt>
                <c:pt idx="14">
                  <c:v>2.6274303730951128E-2</c:v>
                </c:pt>
                <c:pt idx="15">
                  <c:v>2.6795284030010719E-2</c:v>
                </c:pt>
                <c:pt idx="16">
                  <c:v>2.8457598178713715E-2</c:v>
                </c:pt>
              </c:numCache>
            </c:numRef>
          </c:xVal>
          <c:yVal>
            <c:numRef>
              <c:f>Sheet1!$C$39:$C$55</c:f>
              <c:numCache>
                <c:formatCode>General</c:formatCode>
                <c:ptCount val="17"/>
                <c:pt idx="0">
                  <c:v>0</c:v>
                </c:pt>
                <c:pt idx="1">
                  <c:v>1.29</c:v>
                </c:pt>
                <c:pt idx="2">
                  <c:v>6.29</c:v>
                </c:pt>
                <c:pt idx="3">
                  <c:v>11.29</c:v>
                </c:pt>
                <c:pt idx="4">
                  <c:v>16.29</c:v>
                </c:pt>
                <c:pt idx="5">
                  <c:v>21.29</c:v>
                </c:pt>
                <c:pt idx="6">
                  <c:v>26.29</c:v>
                </c:pt>
                <c:pt idx="7">
                  <c:v>31.579000000000001</c:v>
                </c:pt>
                <c:pt idx="8">
                  <c:v>36.579000000000001</c:v>
                </c:pt>
                <c:pt idx="9">
                  <c:v>41.579000000000001</c:v>
                </c:pt>
                <c:pt idx="10">
                  <c:v>46.579000000000001</c:v>
                </c:pt>
                <c:pt idx="11">
                  <c:v>51.579000000000001</c:v>
                </c:pt>
                <c:pt idx="12">
                  <c:v>56.783999999999999</c:v>
                </c:pt>
                <c:pt idx="13">
                  <c:v>61.783999999999999</c:v>
                </c:pt>
                <c:pt idx="14">
                  <c:v>66.783999999999992</c:v>
                </c:pt>
                <c:pt idx="15">
                  <c:v>71.783999999999992</c:v>
                </c:pt>
                <c:pt idx="16">
                  <c:v>76.783999999999992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016192"/>
        <c:axId val="463017368"/>
      </c:scatterChart>
      <c:valAx>
        <c:axId val="46301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Conductance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17368"/>
        <c:crosses val="autoZero"/>
        <c:crossBetween val="midCat"/>
      </c:valAx>
      <c:valAx>
        <c:axId val="46301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1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</a:t>
            </a:r>
            <a:r>
              <a:rPr lang="en-US" baseline="0"/>
              <a:t> Sensor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7525634295713036"/>
                  <c:y val="-5.60476815398075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Sheet1!$B$59:$B$75</c:f>
              <c:numCache>
                <c:formatCode>General</c:formatCode>
                <c:ptCount val="17"/>
                <c:pt idx="0">
                  <c:v>5.0000000000000004E-6</c:v>
                </c:pt>
                <c:pt idx="1">
                  <c:v>7.232697579216121E-4</c:v>
                </c:pt>
                <c:pt idx="2">
                  <c:v>4.6142488002953123E-3</c:v>
                </c:pt>
                <c:pt idx="3">
                  <c:v>7.9157761418507094E-3</c:v>
                </c:pt>
                <c:pt idx="4">
                  <c:v>1.0750376263169211E-2</c:v>
                </c:pt>
                <c:pt idx="5">
                  <c:v>1.2733987011333249E-2</c:v>
                </c:pt>
                <c:pt idx="6">
                  <c:v>1.5629884338855895E-2</c:v>
                </c:pt>
                <c:pt idx="7">
                  <c:v>1.77999288002848E-2</c:v>
                </c:pt>
                <c:pt idx="8">
                  <c:v>2.0088388911209322E-2</c:v>
                </c:pt>
                <c:pt idx="9">
                  <c:v>2.147766323024055E-2</c:v>
                </c:pt>
                <c:pt idx="10">
                  <c:v>2.2999080036798531E-2</c:v>
                </c:pt>
                <c:pt idx="11">
                  <c:v>2.4102193299590263E-2</c:v>
                </c:pt>
                <c:pt idx="12">
                  <c:v>2.6666666666666668E-2</c:v>
                </c:pt>
                <c:pt idx="13">
                  <c:v>2.8169014084507043E-2</c:v>
                </c:pt>
                <c:pt idx="14">
                  <c:v>2.9342723004694836E-2</c:v>
                </c:pt>
                <c:pt idx="15">
                  <c:v>3.0432136335970784E-2</c:v>
                </c:pt>
                <c:pt idx="16">
                  <c:v>3.1585596967782688E-2</c:v>
                </c:pt>
              </c:numCache>
            </c:numRef>
          </c:xVal>
          <c:yVal>
            <c:numRef>
              <c:f>Sheet1!$C$59:$C$75</c:f>
              <c:numCache>
                <c:formatCode>General</c:formatCode>
                <c:ptCount val="17"/>
                <c:pt idx="0">
                  <c:v>0</c:v>
                </c:pt>
                <c:pt idx="1">
                  <c:v>1.29</c:v>
                </c:pt>
                <c:pt idx="2">
                  <c:v>6.29</c:v>
                </c:pt>
                <c:pt idx="3">
                  <c:v>11.29</c:v>
                </c:pt>
                <c:pt idx="4">
                  <c:v>16.29</c:v>
                </c:pt>
                <c:pt idx="5">
                  <c:v>21.29</c:v>
                </c:pt>
                <c:pt idx="6">
                  <c:v>26.29</c:v>
                </c:pt>
                <c:pt idx="7">
                  <c:v>31.579000000000001</c:v>
                </c:pt>
                <c:pt idx="8">
                  <c:v>36.579000000000001</c:v>
                </c:pt>
                <c:pt idx="9">
                  <c:v>41.579000000000001</c:v>
                </c:pt>
                <c:pt idx="10">
                  <c:v>46.579000000000001</c:v>
                </c:pt>
                <c:pt idx="11">
                  <c:v>51.579000000000001</c:v>
                </c:pt>
                <c:pt idx="12">
                  <c:v>56.783999999999999</c:v>
                </c:pt>
                <c:pt idx="13">
                  <c:v>61.783999999999999</c:v>
                </c:pt>
                <c:pt idx="14">
                  <c:v>66.783999999999992</c:v>
                </c:pt>
                <c:pt idx="15">
                  <c:v>71.783999999999992</c:v>
                </c:pt>
                <c:pt idx="16">
                  <c:v>76.783999999999992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012664"/>
        <c:axId val="463016584"/>
      </c:scatterChart>
      <c:valAx>
        <c:axId val="46301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Conductance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16584"/>
        <c:crosses val="autoZero"/>
        <c:crossBetween val="midCat"/>
      </c:valAx>
      <c:valAx>
        <c:axId val="46301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</a:t>
                </a:r>
                <a:r>
                  <a:rPr lang="en-US" baseline="0"/>
                  <a:t> (lb)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12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Sensor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5413867016622923"/>
                  <c:y val="-1.32782881306503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Sheet1!$B$79:$B$95</c:f>
              <c:numCache>
                <c:formatCode>General</c:formatCode>
                <c:ptCount val="17"/>
                <c:pt idx="0">
                  <c:v>9.871668311944718E-5</c:v>
                </c:pt>
                <c:pt idx="1">
                  <c:v>9.2948896696596218E-4</c:v>
                </c:pt>
                <c:pt idx="2">
                  <c:v>5.7863673185973852E-3</c:v>
                </c:pt>
                <c:pt idx="3">
                  <c:v>9.6777315397270879E-3</c:v>
                </c:pt>
                <c:pt idx="4">
                  <c:v>1.3144058885383806E-2</c:v>
                </c:pt>
                <c:pt idx="5">
                  <c:v>1.6162922256343949E-2</c:v>
                </c:pt>
                <c:pt idx="6">
                  <c:v>1.9062142584826535E-2</c:v>
                </c:pt>
                <c:pt idx="7">
                  <c:v>2.247696111485727E-2</c:v>
                </c:pt>
                <c:pt idx="8">
                  <c:v>2.4443901246638967E-2</c:v>
                </c:pt>
                <c:pt idx="9">
                  <c:v>2.6932399676811204E-2</c:v>
                </c:pt>
                <c:pt idx="10">
                  <c:v>2.8312570781426953E-2</c:v>
                </c:pt>
                <c:pt idx="11">
                  <c:v>3.012048192771084E-2</c:v>
                </c:pt>
                <c:pt idx="12">
                  <c:v>3.2268473701193935E-2</c:v>
                </c:pt>
                <c:pt idx="13">
                  <c:v>3.35345405767941E-2</c:v>
                </c:pt>
                <c:pt idx="14">
                  <c:v>3.4281796366129581E-2</c:v>
                </c:pt>
                <c:pt idx="15">
                  <c:v>3.3715441672285906E-2</c:v>
                </c:pt>
                <c:pt idx="16">
                  <c:v>3.6075036075036079E-2</c:v>
                </c:pt>
              </c:numCache>
            </c:numRef>
          </c:xVal>
          <c:yVal>
            <c:numRef>
              <c:f>Sheet1!$C$79:$C$95</c:f>
              <c:numCache>
                <c:formatCode>General</c:formatCode>
                <c:ptCount val="17"/>
                <c:pt idx="0">
                  <c:v>0</c:v>
                </c:pt>
                <c:pt idx="1">
                  <c:v>1.29</c:v>
                </c:pt>
                <c:pt idx="2">
                  <c:v>6.29</c:v>
                </c:pt>
                <c:pt idx="3">
                  <c:v>11.29</c:v>
                </c:pt>
                <c:pt idx="4">
                  <c:v>16.29</c:v>
                </c:pt>
                <c:pt idx="5">
                  <c:v>21.29</c:v>
                </c:pt>
                <c:pt idx="6">
                  <c:v>26.29</c:v>
                </c:pt>
                <c:pt idx="7">
                  <c:v>31.579000000000001</c:v>
                </c:pt>
                <c:pt idx="8">
                  <c:v>36.579000000000001</c:v>
                </c:pt>
                <c:pt idx="9">
                  <c:v>41.579000000000001</c:v>
                </c:pt>
                <c:pt idx="10">
                  <c:v>46.579000000000001</c:v>
                </c:pt>
                <c:pt idx="11">
                  <c:v>51.579000000000001</c:v>
                </c:pt>
                <c:pt idx="12">
                  <c:v>56.783999999999999</c:v>
                </c:pt>
                <c:pt idx="13">
                  <c:v>61.783999999999999</c:v>
                </c:pt>
                <c:pt idx="14">
                  <c:v>66.783999999999992</c:v>
                </c:pt>
                <c:pt idx="15">
                  <c:v>71.783999999999992</c:v>
                </c:pt>
                <c:pt idx="16">
                  <c:v>76.783999999999992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019328"/>
        <c:axId val="463014232"/>
      </c:scatterChart>
      <c:valAx>
        <c:axId val="46301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Conductance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14232"/>
        <c:crosses val="autoZero"/>
        <c:crossBetween val="midCat"/>
      </c:valAx>
      <c:valAx>
        <c:axId val="46301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</a:t>
                </a:r>
                <a:r>
                  <a:rPr lang="en-US" baseline="0"/>
                  <a:t> (lb)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1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</a:t>
            </a:r>
            <a:r>
              <a:rPr lang="en-US" baseline="0"/>
              <a:t> Sensor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4045472440944881"/>
                  <c:y val="2.07859434237386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Sheet1!$B$99:$B$115</c:f>
              <c:numCache>
                <c:formatCode>General</c:formatCode>
                <c:ptCount val="17"/>
                <c:pt idx="0">
                  <c:v>9.871668311944718E-5</c:v>
                </c:pt>
                <c:pt idx="1">
                  <c:v>9.1782695290629907E-4</c:v>
                </c:pt>
                <c:pt idx="2">
                  <c:v>5.6420672534416606E-3</c:v>
                </c:pt>
                <c:pt idx="3">
                  <c:v>9.7876088871488697E-3</c:v>
                </c:pt>
                <c:pt idx="4">
                  <c:v>1.2886597938144331E-2</c:v>
                </c:pt>
                <c:pt idx="5">
                  <c:v>1.5898251192368838E-2</c:v>
                </c:pt>
                <c:pt idx="6">
                  <c:v>1.8900018900018901E-2</c:v>
                </c:pt>
                <c:pt idx="7">
                  <c:v>2.2070183182520412E-2</c:v>
                </c:pt>
                <c:pt idx="8">
                  <c:v>2.4679170779861793E-2</c:v>
                </c:pt>
                <c:pt idx="9">
                  <c:v>2.6795284030010719E-2</c:v>
                </c:pt>
                <c:pt idx="10">
                  <c:v>2.8752156411730879E-2</c:v>
                </c:pt>
                <c:pt idx="11">
                  <c:v>3.0275507114744173E-2</c:v>
                </c:pt>
                <c:pt idx="12">
                  <c:v>3.2981530343007916E-2</c:v>
                </c:pt>
                <c:pt idx="13">
                  <c:v>3.4867503486750349E-2</c:v>
                </c:pt>
                <c:pt idx="14">
                  <c:v>3.6284470246734396E-2</c:v>
                </c:pt>
                <c:pt idx="15">
                  <c:v>3.8022813688212927E-2</c:v>
                </c:pt>
                <c:pt idx="16">
                  <c:v>3.918495297805643E-2</c:v>
                </c:pt>
              </c:numCache>
            </c:numRef>
          </c:xVal>
          <c:yVal>
            <c:numRef>
              <c:f>Sheet1!$C$99:$C$115</c:f>
              <c:numCache>
                <c:formatCode>General</c:formatCode>
                <c:ptCount val="17"/>
                <c:pt idx="0">
                  <c:v>0</c:v>
                </c:pt>
                <c:pt idx="1">
                  <c:v>1.29</c:v>
                </c:pt>
                <c:pt idx="2">
                  <c:v>6.29</c:v>
                </c:pt>
                <c:pt idx="3">
                  <c:v>11.29</c:v>
                </c:pt>
                <c:pt idx="4">
                  <c:v>16.29</c:v>
                </c:pt>
                <c:pt idx="5">
                  <c:v>21.29</c:v>
                </c:pt>
                <c:pt idx="6">
                  <c:v>26.29</c:v>
                </c:pt>
                <c:pt idx="7">
                  <c:v>31.579000000000001</c:v>
                </c:pt>
                <c:pt idx="8">
                  <c:v>36.579000000000001</c:v>
                </c:pt>
                <c:pt idx="9">
                  <c:v>41.579000000000001</c:v>
                </c:pt>
                <c:pt idx="10">
                  <c:v>46.579000000000001</c:v>
                </c:pt>
                <c:pt idx="11">
                  <c:v>51.579000000000001</c:v>
                </c:pt>
                <c:pt idx="12">
                  <c:v>56.783999999999999</c:v>
                </c:pt>
                <c:pt idx="13">
                  <c:v>61.783999999999999</c:v>
                </c:pt>
                <c:pt idx="14">
                  <c:v>66.783999999999992</c:v>
                </c:pt>
                <c:pt idx="15">
                  <c:v>71.783999999999992</c:v>
                </c:pt>
                <c:pt idx="16">
                  <c:v>76.783999999999992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013056"/>
        <c:axId val="463022856"/>
      </c:scatterChart>
      <c:valAx>
        <c:axId val="46301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Conductance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22856"/>
        <c:crosses val="autoZero"/>
        <c:crossBetween val="midCat"/>
      </c:valAx>
      <c:valAx>
        <c:axId val="46302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</a:t>
                </a:r>
                <a:r>
                  <a:rPr lang="en-US" baseline="0"/>
                  <a:t> (lb)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1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</a:t>
            </a:r>
            <a:r>
              <a:rPr lang="en-US" baseline="0"/>
              <a:t> Sensor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4927121609798775"/>
                  <c:y val="4.16940069991251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Sheet1!$B$121:$B$149</c:f>
              <c:numCache>
                <c:formatCode>General</c:formatCode>
                <c:ptCount val="29"/>
                <c:pt idx="0">
                  <c:v>4.2813534214435864E-4</c:v>
                </c:pt>
                <c:pt idx="1">
                  <c:v>4.9230769230769228E-4</c:v>
                </c:pt>
                <c:pt idx="2">
                  <c:v>6.5624979492193906E-4</c:v>
                </c:pt>
                <c:pt idx="3">
                  <c:v>7.4579557743222589E-4</c:v>
                </c:pt>
                <c:pt idx="4">
                  <c:v>9.7639086879259499E-4</c:v>
                </c:pt>
                <c:pt idx="5">
                  <c:v>1.1437852428827964E-3</c:v>
                </c:pt>
                <c:pt idx="6">
                  <c:v>1.2913890180277906E-3</c:v>
                </c:pt>
                <c:pt idx="7">
                  <c:v>1.4301650410457366E-3</c:v>
                </c:pt>
                <c:pt idx="8">
                  <c:v>1.5724012138937371E-3</c:v>
                </c:pt>
                <c:pt idx="9">
                  <c:v>1.7451093310995934E-3</c:v>
                </c:pt>
                <c:pt idx="10">
                  <c:v>1.8539804961251807E-3</c:v>
                </c:pt>
                <c:pt idx="11">
                  <c:v>1.9649067651739925E-3</c:v>
                </c:pt>
                <c:pt idx="12">
                  <c:v>2.0636853292609943E-3</c:v>
                </c:pt>
                <c:pt idx="13">
                  <c:v>2.1930786438001666E-3</c:v>
                </c:pt>
                <c:pt idx="14">
                  <c:v>2.370005214011471E-3</c:v>
                </c:pt>
                <c:pt idx="15">
                  <c:v>2.475615190374808E-3</c:v>
                </c:pt>
                <c:pt idx="16">
                  <c:v>2.6140373807345446E-3</c:v>
                </c:pt>
                <c:pt idx="17">
                  <c:v>2.7397260273972603E-3</c:v>
                </c:pt>
                <c:pt idx="18">
                  <c:v>2.9329813755682652E-3</c:v>
                </c:pt>
                <c:pt idx="19">
                  <c:v>3.0651340996168583E-3</c:v>
                </c:pt>
                <c:pt idx="20">
                  <c:v>3.2170891777120064E-3</c:v>
                </c:pt>
                <c:pt idx="21">
                  <c:v>3.9753528125621145E-3</c:v>
                </c:pt>
                <c:pt idx="22">
                  <c:v>5.1554364076919108E-3</c:v>
                </c:pt>
                <c:pt idx="23">
                  <c:v>6.447037586229127E-3</c:v>
                </c:pt>
                <c:pt idx="24">
                  <c:v>8.3991264908449513E-3</c:v>
                </c:pt>
                <c:pt idx="25">
                  <c:v>9.5978500815817255E-3</c:v>
                </c:pt>
                <c:pt idx="26">
                  <c:v>1.0792143319663286E-2</c:v>
                </c:pt>
                <c:pt idx="27">
                  <c:v>1.2000480019200769E-2</c:v>
                </c:pt>
                <c:pt idx="28">
                  <c:v>1.283532280836863E-2</c:v>
                </c:pt>
              </c:numCache>
            </c:numRef>
          </c:xVal>
          <c:yVal>
            <c:numRef>
              <c:f>Sheet1!$C$121:$C$149</c:f>
              <c:numCache>
                <c:formatCode>General</c:formatCode>
                <c:ptCount val="29"/>
                <c:pt idx="0">
                  <c:v>0</c:v>
                </c:pt>
                <c:pt idx="1">
                  <c:v>0.47</c:v>
                </c:pt>
                <c:pt idx="2">
                  <c:v>0.95</c:v>
                </c:pt>
                <c:pt idx="3">
                  <c:v>1.51</c:v>
                </c:pt>
                <c:pt idx="4">
                  <c:v>1.99</c:v>
                </c:pt>
                <c:pt idx="5">
                  <c:v>2.4699999999999998</c:v>
                </c:pt>
                <c:pt idx="6">
                  <c:v>2.9399999999999995</c:v>
                </c:pt>
                <c:pt idx="7">
                  <c:v>3.4299999999999997</c:v>
                </c:pt>
                <c:pt idx="8">
                  <c:v>3.9299999999999997</c:v>
                </c:pt>
                <c:pt idx="9">
                  <c:v>4.42</c:v>
                </c:pt>
                <c:pt idx="10">
                  <c:v>4.91</c:v>
                </c:pt>
                <c:pt idx="11">
                  <c:v>5.41</c:v>
                </c:pt>
                <c:pt idx="12">
                  <c:v>5.9</c:v>
                </c:pt>
                <c:pt idx="13">
                  <c:v>6.3900000000000006</c:v>
                </c:pt>
                <c:pt idx="14">
                  <c:v>6.94</c:v>
                </c:pt>
                <c:pt idx="15">
                  <c:v>7.44</c:v>
                </c:pt>
                <c:pt idx="16">
                  <c:v>7.9300000000000006</c:v>
                </c:pt>
                <c:pt idx="17">
                  <c:v>8.43</c:v>
                </c:pt>
                <c:pt idx="18">
                  <c:v>8.93</c:v>
                </c:pt>
                <c:pt idx="19">
                  <c:v>9.42</c:v>
                </c:pt>
                <c:pt idx="20">
                  <c:v>9.92</c:v>
                </c:pt>
                <c:pt idx="21">
                  <c:v>14.92</c:v>
                </c:pt>
                <c:pt idx="22">
                  <c:v>19.920000000000002</c:v>
                </c:pt>
                <c:pt idx="23">
                  <c:v>24.92</c:v>
                </c:pt>
                <c:pt idx="24">
                  <c:v>29.92</c:v>
                </c:pt>
                <c:pt idx="25">
                  <c:v>34.92</c:v>
                </c:pt>
                <c:pt idx="26">
                  <c:v>39.92</c:v>
                </c:pt>
                <c:pt idx="27">
                  <c:v>44.92</c:v>
                </c:pt>
                <c:pt idx="28">
                  <c:v>49.92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015016"/>
        <c:axId val="463011880"/>
      </c:scatterChart>
      <c:valAx>
        <c:axId val="463015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11880"/>
        <c:crosses val="autoZero"/>
        <c:crossBetween val="midCat"/>
      </c:valAx>
      <c:valAx>
        <c:axId val="46301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15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</a:t>
            </a:r>
            <a:r>
              <a:rPr lang="en-US" baseline="0"/>
              <a:t> Sensor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1751290463692038"/>
                  <c:y val="-7.88433216681248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Sheet1!$B$153:$B$180</c:f>
              <c:numCache>
                <c:formatCode>General</c:formatCode>
                <c:ptCount val="28"/>
                <c:pt idx="0">
                  <c:v>6.0010357787754166E-5</c:v>
                </c:pt>
                <c:pt idx="1">
                  <c:v>7.1225071225071229E-4</c:v>
                </c:pt>
                <c:pt idx="2">
                  <c:v>8.9456640366414406E-4</c:v>
                </c:pt>
                <c:pt idx="3">
                  <c:v>1.0714323979728498E-3</c:v>
                </c:pt>
                <c:pt idx="4">
                  <c:v>1.278935925310142E-3</c:v>
                </c:pt>
                <c:pt idx="5">
                  <c:v>1.5462642256308758E-3</c:v>
                </c:pt>
                <c:pt idx="6">
                  <c:v>1.758612806218455E-3</c:v>
                </c:pt>
                <c:pt idx="7">
                  <c:v>1.9929846938775511E-3</c:v>
                </c:pt>
                <c:pt idx="8">
                  <c:v>2.2661862351848077E-3</c:v>
                </c:pt>
                <c:pt idx="9">
                  <c:v>2.4150505953099716E-3</c:v>
                </c:pt>
                <c:pt idx="10">
                  <c:v>2.583044893320246E-3</c:v>
                </c:pt>
                <c:pt idx="11">
                  <c:v>2.7397260273972603E-3</c:v>
                </c:pt>
                <c:pt idx="12">
                  <c:v>2.8841716658975542E-3</c:v>
                </c:pt>
                <c:pt idx="13">
                  <c:v>3.0651340996168583E-3</c:v>
                </c:pt>
                <c:pt idx="14">
                  <c:v>3.3202735905438607E-3</c:v>
                </c:pt>
                <c:pt idx="15">
                  <c:v>3.4904013961605585E-3</c:v>
                </c:pt>
                <c:pt idx="16">
                  <c:v>3.6603221083455345E-3</c:v>
                </c:pt>
                <c:pt idx="17">
                  <c:v>3.8806317668516437E-3</c:v>
                </c:pt>
                <c:pt idx="18">
                  <c:v>4.1103210160713553E-3</c:v>
                </c:pt>
                <c:pt idx="19">
                  <c:v>4.3882745304546257E-3</c:v>
                </c:pt>
                <c:pt idx="20">
                  <c:v>5.7142857142857143E-3</c:v>
                </c:pt>
                <c:pt idx="21">
                  <c:v>7.4277649855158589E-3</c:v>
                </c:pt>
                <c:pt idx="22">
                  <c:v>9.6153846153846159E-3</c:v>
                </c:pt>
                <c:pt idx="23">
                  <c:v>1.1627906976744186E-2</c:v>
                </c:pt>
                <c:pt idx="24">
                  <c:v>1.1904761904761904E-2</c:v>
                </c:pt>
                <c:pt idx="25">
                  <c:v>1.3092432573972244E-2</c:v>
                </c:pt>
                <c:pt idx="26">
                  <c:v>1.4240956992309883E-2</c:v>
                </c:pt>
                <c:pt idx="27">
                  <c:v>1.507386192342478E-2</c:v>
                </c:pt>
              </c:numCache>
            </c:numRef>
          </c:xVal>
          <c:yVal>
            <c:numRef>
              <c:f>Sheet1!$C$153:$C$180</c:f>
              <c:numCache>
                <c:formatCode>General</c:formatCode>
                <c:ptCount val="28"/>
                <c:pt idx="0">
                  <c:v>0</c:v>
                </c:pt>
                <c:pt idx="1">
                  <c:v>0.5</c:v>
                </c:pt>
                <c:pt idx="2">
                  <c:v>1.47</c:v>
                </c:pt>
                <c:pt idx="3">
                  <c:v>1.89</c:v>
                </c:pt>
                <c:pt idx="4">
                  <c:v>2.38</c:v>
                </c:pt>
                <c:pt idx="5">
                  <c:v>2.88</c:v>
                </c:pt>
                <c:pt idx="6">
                  <c:v>3.37</c:v>
                </c:pt>
                <c:pt idx="7">
                  <c:v>3.85</c:v>
                </c:pt>
                <c:pt idx="8">
                  <c:v>4.33</c:v>
                </c:pt>
                <c:pt idx="9">
                  <c:v>4.83</c:v>
                </c:pt>
                <c:pt idx="10">
                  <c:v>5.33</c:v>
                </c:pt>
                <c:pt idx="11">
                  <c:v>5.82</c:v>
                </c:pt>
                <c:pt idx="12">
                  <c:v>6.3000000000000007</c:v>
                </c:pt>
                <c:pt idx="13">
                  <c:v>6.7900000000000009</c:v>
                </c:pt>
                <c:pt idx="14">
                  <c:v>7.3200000000000012</c:v>
                </c:pt>
                <c:pt idx="15">
                  <c:v>7.7900000000000009</c:v>
                </c:pt>
                <c:pt idx="16">
                  <c:v>8.2900000000000009</c:v>
                </c:pt>
                <c:pt idx="17">
                  <c:v>8.7600000000000016</c:v>
                </c:pt>
                <c:pt idx="18">
                  <c:v>9.2600000000000016</c:v>
                </c:pt>
                <c:pt idx="19">
                  <c:v>9.7500000000000018</c:v>
                </c:pt>
                <c:pt idx="20">
                  <c:v>15</c:v>
                </c:pt>
                <c:pt idx="21">
                  <c:v>20</c:v>
                </c:pt>
                <c:pt idx="22">
                  <c:v>25</c:v>
                </c:pt>
                <c:pt idx="23">
                  <c:v>30</c:v>
                </c:pt>
                <c:pt idx="24">
                  <c:v>35</c:v>
                </c:pt>
                <c:pt idx="25">
                  <c:v>40</c:v>
                </c:pt>
                <c:pt idx="26">
                  <c:v>45</c:v>
                </c:pt>
                <c:pt idx="27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012272"/>
        <c:axId val="463017760"/>
      </c:scatterChart>
      <c:valAx>
        <c:axId val="46301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17760"/>
        <c:crosses val="autoZero"/>
        <c:crossBetween val="midCat"/>
      </c:valAx>
      <c:valAx>
        <c:axId val="4630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1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</a:t>
            </a:r>
            <a:r>
              <a:rPr lang="en-US" baseline="0"/>
              <a:t> Sensor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5.5148293963254595E-2"/>
                  <c:y val="-3.64100320793234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Sheet1!$B$185:$B$212</c:f>
              <c:numCache>
                <c:formatCode>General</c:formatCode>
                <c:ptCount val="28"/>
                <c:pt idx="0">
                  <c:v>7.347538574577516E-4</c:v>
                </c:pt>
                <c:pt idx="1">
                  <c:v>9.765625E-4</c:v>
                </c:pt>
                <c:pt idx="2">
                  <c:v>1.1806375442739079E-3</c:v>
                </c:pt>
                <c:pt idx="3">
                  <c:v>1.4064697609001407E-3</c:v>
                </c:pt>
                <c:pt idx="4">
                  <c:v>1.6806722689075631E-3</c:v>
                </c:pt>
                <c:pt idx="5">
                  <c:v>1.9120458891013384E-3</c:v>
                </c:pt>
                <c:pt idx="6">
                  <c:v>2.136752136752137E-3</c:v>
                </c:pt>
                <c:pt idx="7">
                  <c:v>2.3255813953488372E-3</c:v>
                </c:pt>
                <c:pt idx="8">
                  <c:v>2.4509803921568627E-3</c:v>
                </c:pt>
                <c:pt idx="9">
                  <c:v>2.631578947368421E-3</c:v>
                </c:pt>
                <c:pt idx="10">
                  <c:v>2.7397260273972603E-3</c:v>
                </c:pt>
                <c:pt idx="11">
                  <c:v>2.9069767441860465E-3</c:v>
                </c:pt>
                <c:pt idx="12">
                  <c:v>3.003003003003003E-3</c:v>
                </c:pt>
                <c:pt idx="13">
                  <c:v>3.1250000000000002E-3</c:v>
                </c:pt>
                <c:pt idx="14">
                  <c:v>3.3112582781456954E-3</c:v>
                </c:pt>
                <c:pt idx="15">
                  <c:v>3.472222222222222E-3</c:v>
                </c:pt>
                <c:pt idx="16">
                  <c:v>3.5714285714285713E-3</c:v>
                </c:pt>
                <c:pt idx="17">
                  <c:v>3.6764705882352941E-3</c:v>
                </c:pt>
                <c:pt idx="18">
                  <c:v>3.787878787878788E-3</c:v>
                </c:pt>
                <c:pt idx="19">
                  <c:v>3.90625E-3</c:v>
                </c:pt>
                <c:pt idx="20">
                  <c:v>5.0000000000000001E-3</c:v>
                </c:pt>
                <c:pt idx="21">
                  <c:v>5.5248618784530384E-3</c:v>
                </c:pt>
                <c:pt idx="22">
                  <c:v>6.2893081761006293E-3</c:v>
                </c:pt>
                <c:pt idx="23">
                  <c:v>7.246376811594203E-3</c:v>
                </c:pt>
                <c:pt idx="24">
                  <c:v>7.874015748031496E-3</c:v>
                </c:pt>
                <c:pt idx="25">
                  <c:v>8.4745762711864406E-3</c:v>
                </c:pt>
                <c:pt idx="26">
                  <c:v>9.0090090090090089E-3</c:v>
                </c:pt>
                <c:pt idx="27">
                  <c:v>9.6153846153846159E-3</c:v>
                </c:pt>
              </c:numCache>
            </c:numRef>
          </c:xVal>
          <c:yVal>
            <c:numRef>
              <c:f>Sheet1!$C$185:$C$212</c:f>
              <c:numCache>
                <c:formatCode>General</c:formatCode>
                <c:ptCount val="28"/>
                <c:pt idx="0">
                  <c:v>0</c:v>
                </c:pt>
                <c:pt idx="1">
                  <c:v>0.5</c:v>
                </c:pt>
                <c:pt idx="2">
                  <c:v>1.47</c:v>
                </c:pt>
                <c:pt idx="3">
                  <c:v>1.89</c:v>
                </c:pt>
                <c:pt idx="4">
                  <c:v>2.3899999999999997</c:v>
                </c:pt>
                <c:pt idx="5">
                  <c:v>2.88</c:v>
                </c:pt>
                <c:pt idx="6">
                  <c:v>3.38</c:v>
                </c:pt>
                <c:pt idx="7">
                  <c:v>3.87</c:v>
                </c:pt>
                <c:pt idx="8">
                  <c:v>4.3600000000000003</c:v>
                </c:pt>
                <c:pt idx="9">
                  <c:v>4.84</c:v>
                </c:pt>
                <c:pt idx="10">
                  <c:v>5.34</c:v>
                </c:pt>
                <c:pt idx="11">
                  <c:v>5.82</c:v>
                </c:pt>
                <c:pt idx="12">
                  <c:v>6.3000000000000007</c:v>
                </c:pt>
                <c:pt idx="13">
                  <c:v>6.7900000000000009</c:v>
                </c:pt>
                <c:pt idx="14">
                  <c:v>7.3400000000000007</c:v>
                </c:pt>
                <c:pt idx="15">
                  <c:v>7.830000000000001</c:v>
                </c:pt>
                <c:pt idx="16">
                  <c:v>8.3300000000000018</c:v>
                </c:pt>
                <c:pt idx="17">
                  <c:v>8.8000000000000025</c:v>
                </c:pt>
                <c:pt idx="18">
                  <c:v>9.2900000000000027</c:v>
                </c:pt>
                <c:pt idx="19">
                  <c:v>9.7600000000000033</c:v>
                </c:pt>
                <c:pt idx="20">
                  <c:v>15</c:v>
                </c:pt>
                <c:pt idx="21">
                  <c:v>20</c:v>
                </c:pt>
                <c:pt idx="22">
                  <c:v>25</c:v>
                </c:pt>
                <c:pt idx="23">
                  <c:v>30</c:v>
                </c:pt>
                <c:pt idx="24">
                  <c:v>35</c:v>
                </c:pt>
                <c:pt idx="25">
                  <c:v>40</c:v>
                </c:pt>
                <c:pt idx="26">
                  <c:v>45</c:v>
                </c:pt>
                <c:pt idx="27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015408"/>
        <c:axId val="463016976"/>
      </c:scatterChart>
      <c:valAx>
        <c:axId val="46301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16976"/>
        <c:crosses val="autoZero"/>
        <c:crossBetween val="midCat"/>
      </c:valAx>
      <c:valAx>
        <c:axId val="46301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1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146050</xdr:colOff>
      <xdr:row>0</xdr:row>
      <xdr:rowOff>0</xdr:rowOff>
    </xdr:from>
    <xdr:to>
      <xdr:col>18</xdr:col>
      <xdr:colOff>590550</xdr:colOff>
      <xdr:row>13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685800</xdr:colOff>
      <xdr:row>13</xdr:row>
      <xdr:rowOff>157162</xdr:rowOff>
    </xdr:from>
    <xdr:to>
      <xdr:col>12</xdr:col>
      <xdr:colOff>571500</xdr:colOff>
      <xdr:row>31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495300</xdr:colOff>
      <xdr:row>40</xdr:row>
      <xdr:rowOff>14287</xdr:rowOff>
    </xdr:from>
    <xdr:to>
      <xdr:col>12</xdr:col>
      <xdr:colOff>38100</xdr:colOff>
      <xdr:row>53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495300</xdr:colOff>
      <xdr:row>55</xdr:row>
      <xdr:rowOff>14287</xdr:rowOff>
    </xdr:from>
    <xdr:to>
      <xdr:col>12</xdr:col>
      <xdr:colOff>38100</xdr:colOff>
      <xdr:row>68</xdr:row>
      <xdr:rowOff>157162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495300</xdr:colOff>
      <xdr:row>76</xdr:row>
      <xdr:rowOff>14287</xdr:rowOff>
    </xdr:from>
    <xdr:to>
      <xdr:col>12</xdr:col>
      <xdr:colOff>38100</xdr:colOff>
      <xdr:row>89</xdr:row>
      <xdr:rowOff>157162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590550</xdr:colOff>
      <xdr:row>99</xdr:row>
      <xdr:rowOff>147637</xdr:rowOff>
    </xdr:from>
    <xdr:to>
      <xdr:col>12</xdr:col>
      <xdr:colOff>133350</xdr:colOff>
      <xdr:row>113</xdr:row>
      <xdr:rowOff>90487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495300</xdr:colOff>
      <xdr:row>119</xdr:row>
      <xdr:rowOff>76200</xdr:rowOff>
    </xdr:from>
    <xdr:to>
      <xdr:col>9</xdr:col>
      <xdr:colOff>28575</xdr:colOff>
      <xdr:row>133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504825</xdr:colOff>
      <xdr:row>152</xdr:row>
      <xdr:rowOff>14287</xdr:rowOff>
    </xdr:from>
    <xdr:to>
      <xdr:col>9</xdr:col>
      <xdr:colOff>38100</xdr:colOff>
      <xdr:row>165</xdr:row>
      <xdr:rowOff>157162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704850</xdr:colOff>
      <xdr:row>183</xdr:row>
      <xdr:rowOff>195262</xdr:rowOff>
    </xdr:from>
    <xdr:to>
      <xdr:col>9</xdr:col>
      <xdr:colOff>238125</xdr:colOff>
      <xdr:row>197</xdr:row>
      <xdr:rowOff>138112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790575</xdr:colOff>
      <xdr:row>216</xdr:row>
      <xdr:rowOff>176212</xdr:rowOff>
    </xdr:from>
    <xdr:to>
      <xdr:col>9</xdr:col>
      <xdr:colOff>323850</xdr:colOff>
      <xdr:row>230</xdr:row>
      <xdr:rowOff>119062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4"/>
  <sheetViews>
    <sheetView tabSelected="1" topLeftCell="A200" workbookViewId="0">
      <selection activeCell="F238" sqref="F238"/>
    </sheetView>
  </sheetViews>
  <sheetFormatPr defaultColWidth="11" defaultRowHeight="15.75" x14ac:dyDescent="0.25"/>
  <cols>
    <col min="1" max="1" width="15.875" bestFit="1" customWidth="1"/>
    <col min="2" max="2" width="11.125" bestFit="1" customWidth="1"/>
    <col min="3" max="3" width="13" bestFit="1" customWidth="1"/>
    <col min="4" max="4" width="11.125" bestFit="1" customWidth="1"/>
  </cols>
  <sheetData>
    <row r="1" spans="1:4" x14ac:dyDescent="0.25">
      <c r="A1" t="s">
        <v>2</v>
      </c>
      <c r="B1" t="s">
        <v>1</v>
      </c>
      <c r="C1" t="s">
        <v>3</v>
      </c>
      <c r="D1" t="s">
        <v>0</v>
      </c>
    </row>
    <row r="2" spans="1:4" x14ac:dyDescent="0.25">
      <c r="A2">
        <v>0</v>
      </c>
      <c r="B2">
        <v>200000</v>
      </c>
      <c r="C2">
        <f>1/B2</f>
        <v>5.0000000000000004E-6</v>
      </c>
      <c r="D2">
        <v>0</v>
      </c>
    </row>
    <row r="3" spans="1:4" x14ac:dyDescent="0.25">
      <c r="A3">
        <v>0.1</v>
      </c>
      <c r="B3">
        <v>3688</v>
      </c>
      <c r="C3">
        <f>1/B3</f>
        <v>2.7114967462039046E-4</v>
      </c>
      <c r="D3">
        <v>0.94</v>
      </c>
    </row>
    <row r="4" spans="1:4" x14ac:dyDescent="0.25">
      <c r="A4">
        <v>1.1000000000000001</v>
      </c>
      <c r="B4">
        <v>360</v>
      </c>
      <c r="C4">
        <f t="shared" ref="C4:C9" si="0">1/B4</f>
        <v>2.7777777777777779E-3</v>
      </c>
      <c r="D4">
        <f t="shared" ref="D4:D9" si="1">D3+5</f>
        <v>5.9399999999999995</v>
      </c>
    </row>
    <row r="5" spans="1:4" x14ac:dyDescent="0.25">
      <c r="A5">
        <v>1.91</v>
      </c>
      <c r="B5">
        <v>161</v>
      </c>
      <c r="C5">
        <f t="shared" si="0"/>
        <v>6.2111801242236021E-3</v>
      </c>
      <c r="D5">
        <f t="shared" si="1"/>
        <v>10.94</v>
      </c>
    </row>
    <row r="6" spans="1:4" x14ac:dyDescent="0.25">
      <c r="A6">
        <v>2.2999999999999998</v>
      </c>
      <c r="B6">
        <v>118</v>
      </c>
      <c r="C6">
        <f t="shared" si="0"/>
        <v>8.4745762711864406E-3</v>
      </c>
      <c r="D6">
        <f t="shared" si="1"/>
        <v>15.94</v>
      </c>
    </row>
    <row r="7" spans="1:4" x14ac:dyDescent="0.25">
      <c r="A7">
        <v>2.5499999999999998</v>
      </c>
      <c r="B7">
        <v>96</v>
      </c>
      <c r="C7">
        <f t="shared" si="0"/>
        <v>1.0416666666666666E-2</v>
      </c>
      <c r="D7">
        <f t="shared" si="1"/>
        <v>20.939999999999998</v>
      </c>
    </row>
    <row r="8" spans="1:4" x14ac:dyDescent="0.25">
      <c r="A8">
        <v>2.75</v>
      </c>
      <c r="B8">
        <v>82</v>
      </c>
      <c r="C8">
        <f t="shared" si="0"/>
        <v>1.2195121951219513E-2</v>
      </c>
      <c r="D8">
        <f t="shared" si="1"/>
        <v>25.939999999999998</v>
      </c>
    </row>
    <row r="9" spans="1:4" x14ac:dyDescent="0.25">
      <c r="A9">
        <v>2.86</v>
      </c>
      <c r="B9">
        <v>74</v>
      </c>
      <c r="C9">
        <f t="shared" si="0"/>
        <v>1.3513513513513514E-2</v>
      </c>
      <c r="D9">
        <f t="shared" si="1"/>
        <v>30.939999999999998</v>
      </c>
    </row>
    <row r="12" spans="1:4" x14ac:dyDescent="0.25">
      <c r="A12" t="s">
        <v>4</v>
      </c>
    </row>
    <row r="13" spans="1:4" x14ac:dyDescent="0.25">
      <c r="A13" t="s">
        <v>2</v>
      </c>
      <c r="B13" t="s">
        <v>1</v>
      </c>
      <c r="C13" t="s">
        <v>3</v>
      </c>
      <c r="D13" t="s">
        <v>0</v>
      </c>
    </row>
    <row r="14" spans="1:4" x14ac:dyDescent="0.25">
      <c r="A14">
        <v>0</v>
      </c>
      <c r="B14">
        <v>200000</v>
      </c>
      <c r="C14">
        <f>1/B14</f>
        <v>5.0000000000000004E-6</v>
      </c>
      <c r="D14">
        <v>0</v>
      </c>
    </row>
    <row r="15" spans="1:4" x14ac:dyDescent="0.25">
      <c r="A15">
        <v>0.4</v>
      </c>
      <c r="B15">
        <v>1178</v>
      </c>
      <c r="C15">
        <f>1/B15</f>
        <v>8.4889643463497452E-4</v>
      </c>
      <c r="D15">
        <v>0.94</v>
      </c>
    </row>
    <row r="16" spans="1:4" x14ac:dyDescent="0.25">
      <c r="A16">
        <v>1.55</v>
      </c>
      <c r="B16">
        <v>221.7</v>
      </c>
      <c r="C16">
        <f>1/B16</f>
        <v>4.5105999097880024E-3</v>
      </c>
      <c r="D16">
        <f t="shared" ref="D16:D30" si="2">D15+5</f>
        <v>5.9399999999999995</v>
      </c>
    </row>
    <row r="17" spans="1:4" x14ac:dyDescent="0.25">
      <c r="A17">
        <v>2.06</v>
      </c>
      <c r="B17">
        <v>140.69999999999999</v>
      </c>
      <c r="C17">
        <f t="shared" ref="C17:C21" si="3">1/B17</f>
        <v>7.1073205401563618E-3</v>
      </c>
      <c r="D17">
        <f t="shared" si="2"/>
        <v>10.94</v>
      </c>
    </row>
    <row r="18" spans="1:4" x14ac:dyDescent="0.25">
      <c r="A18">
        <v>2.4300000000000002</v>
      </c>
      <c r="B18">
        <v>106.25</v>
      </c>
      <c r="C18">
        <f t="shared" si="3"/>
        <v>9.4117647058823521E-3</v>
      </c>
      <c r="D18">
        <f t="shared" si="2"/>
        <v>15.94</v>
      </c>
    </row>
    <row r="19" spans="1:4" x14ac:dyDescent="0.25">
      <c r="A19">
        <v>2.67</v>
      </c>
      <c r="B19">
        <v>86.68</v>
      </c>
      <c r="C19">
        <f t="shared" si="3"/>
        <v>1.1536686663590217E-2</v>
      </c>
      <c r="D19">
        <f t="shared" si="2"/>
        <v>20.939999999999998</v>
      </c>
    </row>
    <row r="20" spans="1:4" x14ac:dyDescent="0.25">
      <c r="A20">
        <v>2.85</v>
      </c>
      <c r="B20">
        <v>74.569999999999993</v>
      </c>
      <c r="C20">
        <f t="shared" si="3"/>
        <v>1.3410218586562963E-2</v>
      </c>
      <c r="D20">
        <f t="shared" si="2"/>
        <v>25.939999999999998</v>
      </c>
    </row>
    <row r="21" spans="1:4" x14ac:dyDescent="0.25">
      <c r="A21">
        <v>3.04</v>
      </c>
      <c r="B21">
        <v>63.42</v>
      </c>
      <c r="C21">
        <f t="shared" si="3"/>
        <v>1.5767896562598548E-2</v>
      </c>
      <c r="D21">
        <f t="shared" si="2"/>
        <v>30.939999999999998</v>
      </c>
    </row>
    <row r="22" spans="1:4" x14ac:dyDescent="0.25">
      <c r="A22">
        <v>3.17</v>
      </c>
      <c r="B22">
        <v>57.38</v>
      </c>
      <c r="C22">
        <f t="shared" ref="C22:C25" si="4">1/B22</f>
        <v>1.7427675148135237E-2</v>
      </c>
      <c r="D22">
        <f t="shared" si="2"/>
        <v>35.94</v>
      </c>
    </row>
    <row r="23" spans="1:4" x14ac:dyDescent="0.25">
      <c r="A23">
        <v>3.28</v>
      </c>
      <c r="B23">
        <v>52.46</v>
      </c>
      <c r="C23">
        <f t="shared" si="4"/>
        <v>1.9062142584826535E-2</v>
      </c>
      <c r="D23">
        <f t="shared" si="2"/>
        <v>40.94</v>
      </c>
    </row>
    <row r="24" spans="1:4" x14ac:dyDescent="0.25">
      <c r="A24">
        <v>3.35</v>
      </c>
      <c r="B24">
        <v>49.13</v>
      </c>
      <c r="C24">
        <f t="shared" si="4"/>
        <v>2.0354162426216162E-2</v>
      </c>
      <c r="D24">
        <f t="shared" si="2"/>
        <v>45.94</v>
      </c>
    </row>
    <row r="25" spans="1:4" x14ac:dyDescent="0.25">
      <c r="A25">
        <v>3.44</v>
      </c>
      <c r="B25">
        <v>45.31</v>
      </c>
      <c r="C25">
        <f t="shared" si="4"/>
        <v>2.2070183182520412E-2</v>
      </c>
      <c r="D25">
        <f t="shared" si="2"/>
        <v>50.94</v>
      </c>
    </row>
    <row r="26" spans="1:4" x14ac:dyDescent="0.25">
      <c r="A26">
        <v>3.49</v>
      </c>
      <c r="B26">
        <v>43.08</v>
      </c>
      <c r="C26">
        <f t="shared" ref="C26:C27" si="5">1/B26</f>
        <v>2.3212627669452184E-2</v>
      </c>
      <c r="D26">
        <f t="shared" si="2"/>
        <v>55.94</v>
      </c>
    </row>
    <row r="27" spans="1:4" x14ac:dyDescent="0.25">
      <c r="A27">
        <v>3.55</v>
      </c>
      <c r="B27">
        <v>40.72</v>
      </c>
      <c r="C27">
        <f t="shared" si="5"/>
        <v>2.4557956777996073E-2</v>
      </c>
      <c r="D27">
        <f t="shared" si="2"/>
        <v>60.94</v>
      </c>
    </row>
    <row r="28" spans="1:4" x14ac:dyDescent="0.25">
      <c r="A28">
        <v>3.62</v>
      </c>
      <c r="B28">
        <v>38.99</v>
      </c>
      <c r="C28">
        <f t="shared" ref="C28" si="6">1/B28</f>
        <v>2.5647601949217745E-2</v>
      </c>
      <c r="D28">
        <f t="shared" si="2"/>
        <v>65.94</v>
      </c>
    </row>
    <row r="29" spans="1:4" x14ac:dyDescent="0.25">
      <c r="A29">
        <v>3.64</v>
      </c>
      <c r="B29">
        <v>37.130000000000003</v>
      </c>
      <c r="C29">
        <f t="shared" ref="C29:C30" si="7">1/B29</f>
        <v>2.6932399676811204E-2</v>
      </c>
      <c r="D29">
        <f t="shared" si="2"/>
        <v>70.94</v>
      </c>
    </row>
    <row r="30" spans="1:4" x14ac:dyDescent="0.25">
      <c r="A30">
        <v>3.68</v>
      </c>
      <c r="B30">
        <v>35.68</v>
      </c>
      <c r="C30">
        <f t="shared" si="7"/>
        <v>2.8026905829596414E-2</v>
      </c>
      <c r="D30">
        <f t="shared" si="2"/>
        <v>75.94</v>
      </c>
    </row>
    <row r="36" spans="1:3" x14ac:dyDescent="0.25">
      <c r="A36" s="1" t="s">
        <v>5</v>
      </c>
    </row>
    <row r="37" spans="1:3" x14ac:dyDescent="0.25">
      <c r="A37" s="1" t="s">
        <v>6</v>
      </c>
    </row>
    <row r="38" spans="1:3" x14ac:dyDescent="0.25">
      <c r="A38" t="s">
        <v>1</v>
      </c>
      <c r="B38" t="s">
        <v>3</v>
      </c>
      <c r="C38" t="s">
        <v>7</v>
      </c>
    </row>
    <row r="39" spans="1:3" x14ac:dyDescent="0.25">
      <c r="A39">
        <v>200000</v>
      </c>
      <c r="B39">
        <f>1/A39</f>
        <v>5.0000000000000004E-6</v>
      </c>
      <c r="C39">
        <v>0</v>
      </c>
    </row>
    <row r="40" spans="1:3" x14ac:dyDescent="0.25">
      <c r="A40">
        <v>1550</v>
      </c>
      <c r="B40">
        <f>1/A40</f>
        <v>6.4516129032258064E-4</v>
      </c>
      <c r="C40">
        <v>1.29</v>
      </c>
    </row>
    <row r="41" spans="1:3" x14ac:dyDescent="0.25">
      <c r="A41">
        <v>239.87</v>
      </c>
      <c r="B41">
        <f t="shared" ref="B41:B55" si="8">1/A41</f>
        <v>4.1689248342852382E-3</v>
      </c>
      <c r="C41">
        <f>C40+5</f>
        <v>6.29</v>
      </c>
    </row>
    <row r="42" spans="1:3" x14ac:dyDescent="0.25">
      <c r="A42">
        <v>130.93</v>
      </c>
      <c r="B42">
        <f t="shared" si="8"/>
        <v>7.6376689834262582E-3</v>
      </c>
      <c r="C42">
        <f>C41+5</f>
        <v>11.29</v>
      </c>
    </row>
    <row r="43" spans="1:3" x14ac:dyDescent="0.25">
      <c r="A43">
        <v>97.87</v>
      </c>
      <c r="B43">
        <f t="shared" si="8"/>
        <v>1.0217635639113109E-2</v>
      </c>
      <c r="C43">
        <f>C42+5</f>
        <v>16.29</v>
      </c>
    </row>
    <row r="44" spans="1:3" x14ac:dyDescent="0.25">
      <c r="A44">
        <v>78.53</v>
      </c>
      <c r="B44">
        <f t="shared" si="8"/>
        <v>1.2733987011333249E-2</v>
      </c>
      <c r="C44">
        <f>C43+5</f>
        <v>21.29</v>
      </c>
    </row>
    <row r="45" spans="1:3" x14ac:dyDescent="0.25">
      <c r="A45">
        <v>66.61</v>
      </c>
      <c r="B45">
        <f t="shared" si="8"/>
        <v>1.5012760846719712E-2</v>
      </c>
      <c r="C45">
        <f>C44+5</f>
        <v>26.29</v>
      </c>
    </row>
    <row r="46" spans="1:3" x14ac:dyDescent="0.25">
      <c r="A46">
        <v>57.38</v>
      </c>
      <c r="B46">
        <f t="shared" si="8"/>
        <v>1.7427675148135237E-2</v>
      </c>
      <c r="C46">
        <f>C45+5.289</f>
        <v>31.579000000000001</v>
      </c>
    </row>
    <row r="47" spans="1:3" x14ac:dyDescent="0.25">
      <c r="A47">
        <v>52.69</v>
      </c>
      <c r="B47">
        <f t="shared" si="8"/>
        <v>1.8978933383943825E-2</v>
      </c>
      <c r="C47">
        <f>C46+5</f>
        <v>36.579000000000001</v>
      </c>
    </row>
    <row r="48" spans="1:3" x14ac:dyDescent="0.25">
      <c r="A48">
        <v>49.34</v>
      </c>
      <c r="B48">
        <f t="shared" si="8"/>
        <v>2.0267531414673693E-2</v>
      </c>
      <c r="C48">
        <f>C47+5</f>
        <v>41.579000000000001</v>
      </c>
    </row>
    <row r="49" spans="1:3" x14ac:dyDescent="0.25">
      <c r="A49">
        <v>45.73</v>
      </c>
      <c r="B49">
        <f t="shared" si="8"/>
        <v>2.1867483052700636E-2</v>
      </c>
      <c r="C49">
        <f>C48+5</f>
        <v>46.579000000000001</v>
      </c>
    </row>
    <row r="50" spans="1:3" x14ac:dyDescent="0.25">
      <c r="A50">
        <v>43.88</v>
      </c>
      <c r="B50">
        <f t="shared" si="8"/>
        <v>2.2789425706472195E-2</v>
      </c>
      <c r="C50">
        <f>C49+5</f>
        <v>51.579000000000001</v>
      </c>
    </row>
    <row r="51" spans="1:3" x14ac:dyDescent="0.25">
      <c r="A51">
        <v>40.33</v>
      </c>
      <c r="B51">
        <f t="shared" si="8"/>
        <v>2.4795437639474338E-2</v>
      </c>
      <c r="C51">
        <f>C50+5.205</f>
        <v>56.783999999999999</v>
      </c>
    </row>
    <row r="52" spans="1:3" x14ac:dyDescent="0.25">
      <c r="A52">
        <v>38.81</v>
      </c>
      <c r="B52">
        <f t="shared" si="8"/>
        <v>2.5766555011594947E-2</v>
      </c>
      <c r="C52">
        <f>C51+5</f>
        <v>61.783999999999999</v>
      </c>
    </row>
    <row r="53" spans="1:3" x14ac:dyDescent="0.25">
      <c r="A53">
        <v>38.06</v>
      </c>
      <c r="B53">
        <f t="shared" si="8"/>
        <v>2.6274303730951128E-2</v>
      </c>
      <c r="C53">
        <f>C52+5</f>
        <v>66.783999999999992</v>
      </c>
    </row>
    <row r="54" spans="1:3" x14ac:dyDescent="0.25">
      <c r="A54">
        <v>37.32</v>
      </c>
      <c r="B54">
        <f t="shared" si="8"/>
        <v>2.6795284030010719E-2</v>
      </c>
      <c r="C54">
        <f>C53+5</f>
        <v>71.783999999999992</v>
      </c>
    </row>
    <row r="55" spans="1:3" x14ac:dyDescent="0.25">
      <c r="A55">
        <v>35.14</v>
      </c>
      <c r="B55">
        <f t="shared" si="8"/>
        <v>2.8457598178713715E-2</v>
      </c>
      <c r="C55">
        <f>C54+5</f>
        <v>76.783999999999992</v>
      </c>
    </row>
    <row r="57" spans="1:3" x14ac:dyDescent="0.25">
      <c r="A57" s="1" t="s">
        <v>8</v>
      </c>
    </row>
    <row r="58" spans="1:3" x14ac:dyDescent="0.25">
      <c r="A58" t="s">
        <v>1</v>
      </c>
      <c r="B58" t="s">
        <v>3</v>
      </c>
      <c r="C58" t="s">
        <v>7</v>
      </c>
    </row>
    <row r="59" spans="1:3" x14ac:dyDescent="0.25">
      <c r="A59">
        <v>200000</v>
      </c>
      <c r="B59">
        <f>1/A59</f>
        <v>5.0000000000000004E-6</v>
      </c>
      <c r="C59">
        <v>0</v>
      </c>
    </row>
    <row r="60" spans="1:3" x14ac:dyDescent="0.25">
      <c r="A60">
        <v>1382.61</v>
      </c>
      <c r="B60">
        <f>1/A60</f>
        <v>7.232697579216121E-4</v>
      </c>
      <c r="C60">
        <v>1.29</v>
      </c>
    </row>
    <row r="61" spans="1:3" x14ac:dyDescent="0.25">
      <c r="A61">
        <v>216.72</v>
      </c>
      <c r="B61">
        <f t="shared" ref="B61:B75" si="9">1/A61</f>
        <v>4.6142488002953123E-3</v>
      </c>
      <c r="C61">
        <f>C60+5</f>
        <v>6.29</v>
      </c>
    </row>
    <row r="62" spans="1:3" x14ac:dyDescent="0.25">
      <c r="A62">
        <v>126.33</v>
      </c>
      <c r="B62">
        <f t="shared" si="9"/>
        <v>7.9157761418507094E-3</v>
      </c>
      <c r="C62">
        <f>C61+5</f>
        <v>11.29</v>
      </c>
    </row>
    <row r="63" spans="1:3" x14ac:dyDescent="0.25">
      <c r="A63">
        <v>93.02</v>
      </c>
      <c r="B63">
        <f t="shared" si="9"/>
        <v>1.0750376263169211E-2</v>
      </c>
      <c r="C63">
        <f>C62+5</f>
        <v>16.29</v>
      </c>
    </row>
    <row r="64" spans="1:3" x14ac:dyDescent="0.25">
      <c r="A64">
        <v>78.53</v>
      </c>
      <c r="B64">
        <f t="shared" si="9"/>
        <v>1.2733987011333249E-2</v>
      </c>
      <c r="C64">
        <f>C63+5</f>
        <v>21.29</v>
      </c>
    </row>
    <row r="65" spans="1:3" x14ac:dyDescent="0.25">
      <c r="A65">
        <v>63.98</v>
      </c>
      <c r="B65">
        <f t="shared" si="9"/>
        <v>1.5629884338855895E-2</v>
      </c>
      <c r="C65">
        <f>C64+5</f>
        <v>26.29</v>
      </c>
    </row>
    <row r="66" spans="1:3" x14ac:dyDescent="0.25">
      <c r="A66">
        <v>56.18</v>
      </c>
      <c r="B66">
        <f t="shared" si="9"/>
        <v>1.77999288002848E-2</v>
      </c>
      <c r="C66">
        <f>C65+5.289</f>
        <v>31.579000000000001</v>
      </c>
    </row>
    <row r="67" spans="1:3" x14ac:dyDescent="0.25">
      <c r="A67">
        <v>49.78</v>
      </c>
      <c r="B67">
        <f t="shared" si="9"/>
        <v>2.0088388911209322E-2</v>
      </c>
      <c r="C67">
        <f>C66+5</f>
        <v>36.579000000000001</v>
      </c>
    </row>
    <row r="68" spans="1:3" x14ac:dyDescent="0.25">
      <c r="A68">
        <v>46.56</v>
      </c>
      <c r="B68">
        <f t="shared" si="9"/>
        <v>2.147766323024055E-2</v>
      </c>
      <c r="C68">
        <f>C67+5</f>
        <v>41.579000000000001</v>
      </c>
    </row>
    <row r="69" spans="1:3" x14ac:dyDescent="0.25">
      <c r="A69">
        <v>43.48</v>
      </c>
      <c r="B69">
        <f t="shared" si="9"/>
        <v>2.2999080036798531E-2</v>
      </c>
      <c r="C69">
        <f>C68+5</f>
        <v>46.579000000000001</v>
      </c>
    </row>
    <row r="70" spans="1:3" x14ac:dyDescent="0.25">
      <c r="A70">
        <v>41.49</v>
      </c>
      <c r="B70">
        <f t="shared" si="9"/>
        <v>2.4102193299590263E-2</v>
      </c>
      <c r="C70">
        <f>C69+5</f>
        <v>51.579000000000001</v>
      </c>
    </row>
    <row r="71" spans="1:3" x14ac:dyDescent="0.25">
      <c r="A71">
        <v>37.5</v>
      </c>
      <c r="B71">
        <f t="shared" si="9"/>
        <v>2.6666666666666668E-2</v>
      </c>
      <c r="C71">
        <f>C70+5.205</f>
        <v>56.783999999999999</v>
      </c>
    </row>
    <row r="72" spans="1:3" x14ac:dyDescent="0.25">
      <c r="A72">
        <v>35.5</v>
      </c>
      <c r="B72">
        <f t="shared" si="9"/>
        <v>2.8169014084507043E-2</v>
      </c>
      <c r="C72">
        <f>C71+5</f>
        <v>61.783999999999999</v>
      </c>
    </row>
    <row r="73" spans="1:3" x14ac:dyDescent="0.25">
      <c r="A73">
        <v>34.08</v>
      </c>
      <c r="B73">
        <f t="shared" si="9"/>
        <v>2.9342723004694836E-2</v>
      </c>
      <c r="C73">
        <f>C72+5</f>
        <v>66.783999999999992</v>
      </c>
    </row>
    <row r="74" spans="1:3" x14ac:dyDescent="0.25">
      <c r="A74">
        <v>32.86</v>
      </c>
      <c r="B74">
        <f t="shared" si="9"/>
        <v>3.0432136335970784E-2</v>
      </c>
      <c r="C74">
        <f>C73+5</f>
        <v>71.783999999999992</v>
      </c>
    </row>
    <row r="75" spans="1:3" x14ac:dyDescent="0.25">
      <c r="A75">
        <v>31.66</v>
      </c>
      <c r="B75">
        <f t="shared" si="9"/>
        <v>3.1585596967782688E-2</v>
      </c>
      <c r="C75">
        <f>C74+5</f>
        <v>76.783999999999992</v>
      </c>
    </row>
    <row r="77" spans="1:3" x14ac:dyDescent="0.25">
      <c r="A77" s="1" t="s">
        <v>9</v>
      </c>
    </row>
    <row r="78" spans="1:3" x14ac:dyDescent="0.25">
      <c r="A78" t="s">
        <v>1</v>
      </c>
      <c r="B78" t="s">
        <v>3</v>
      </c>
      <c r="C78" t="s">
        <v>7</v>
      </c>
    </row>
    <row r="79" spans="1:3" x14ac:dyDescent="0.25">
      <c r="A79">
        <v>10130</v>
      </c>
      <c r="B79">
        <f>1/A79</f>
        <v>9.871668311944718E-5</v>
      </c>
      <c r="C79">
        <v>0</v>
      </c>
    </row>
    <row r="80" spans="1:3" x14ac:dyDescent="0.25">
      <c r="A80">
        <v>1075.8599999999999</v>
      </c>
      <c r="B80">
        <f>1/A80</f>
        <v>9.2948896696596218E-4</v>
      </c>
      <c r="C80">
        <v>1.29</v>
      </c>
    </row>
    <row r="81" spans="1:3" x14ac:dyDescent="0.25">
      <c r="A81">
        <v>172.82</v>
      </c>
      <c r="B81">
        <f t="shared" ref="B81:B95" si="10">1/A81</f>
        <v>5.7863673185973852E-3</v>
      </c>
      <c r="C81">
        <f>C80+5</f>
        <v>6.29</v>
      </c>
    </row>
    <row r="82" spans="1:3" x14ac:dyDescent="0.25">
      <c r="A82">
        <v>103.33</v>
      </c>
      <c r="B82">
        <f t="shared" si="10"/>
        <v>9.6777315397270879E-3</v>
      </c>
      <c r="C82">
        <f>C81+5</f>
        <v>11.29</v>
      </c>
    </row>
    <row r="83" spans="1:3" x14ac:dyDescent="0.25">
      <c r="A83">
        <v>76.08</v>
      </c>
      <c r="B83">
        <f t="shared" si="10"/>
        <v>1.3144058885383806E-2</v>
      </c>
      <c r="C83">
        <f>C82+5</f>
        <v>16.29</v>
      </c>
    </row>
    <row r="84" spans="1:3" x14ac:dyDescent="0.25">
      <c r="A84">
        <v>61.87</v>
      </c>
      <c r="B84">
        <f t="shared" si="10"/>
        <v>1.6162922256343949E-2</v>
      </c>
      <c r="C84">
        <f>C83+5</f>
        <v>21.29</v>
      </c>
    </row>
    <row r="85" spans="1:3" x14ac:dyDescent="0.25">
      <c r="A85">
        <v>52.46</v>
      </c>
      <c r="B85">
        <f t="shared" si="10"/>
        <v>1.9062142584826535E-2</v>
      </c>
      <c r="C85">
        <f>C84+5</f>
        <v>26.29</v>
      </c>
    </row>
    <row r="86" spans="1:3" x14ac:dyDescent="0.25">
      <c r="A86">
        <v>44.49</v>
      </c>
      <c r="B86">
        <f t="shared" si="10"/>
        <v>2.247696111485727E-2</v>
      </c>
      <c r="C86">
        <f>C85+5.289</f>
        <v>31.579000000000001</v>
      </c>
    </row>
    <row r="87" spans="1:3" x14ac:dyDescent="0.25">
      <c r="A87">
        <v>40.909999999999997</v>
      </c>
      <c r="B87">
        <f t="shared" si="10"/>
        <v>2.4443901246638967E-2</v>
      </c>
      <c r="C87">
        <f>C86+5</f>
        <v>36.579000000000001</v>
      </c>
    </row>
    <row r="88" spans="1:3" x14ac:dyDescent="0.25">
      <c r="A88">
        <v>37.130000000000003</v>
      </c>
      <c r="B88">
        <f t="shared" si="10"/>
        <v>2.6932399676811204E-2</v>
      </c>
      <c r="C88">
        <f>C87+5</f>
        <v>41.579000000000001</v>
      </c>
    </row>
    <row r="89" spans="1:3" x14ac:dyDescent="0.25">
      <c r="A89">
        <v>35.32</v>
      </c>
      <c r="B89">
        <f t="shared" si="10"/>
        <v>2.8312570781426953E-2</v>
      </c>
      <c r="C89">
        <f>C88+5</f>
        <v>46.579000000000001</v>
      </c>
    </row>
    <row r="90" spans="1:3" x14ac:dyDescent="0.25">
      <c r="A90">
        <v>33.200000000000003</v>
      </c>
      <c r="B90">
        <f t="shared" si="10"/>
        <v>3.012048192771084E-2</v>
      </c>
      <c r="C90">
        <f>C89+5</f>
        <v>51.579000000000001</v>
      </c>
    </row>
    <row r="91" spans="1:3" x14ac:dyDescent="0.25">
      <c r="A91">
        <v>30.99</v>
      </c>
      <c r="B91">
        <f t="shared" si="10"/>
        <v>3.2268473701193935E-2</v>
      </c>
      <c r="C91">
        <f>C90+5.205</f>
        <v>56.783999999999999</v>
      </c>
    </row>
    <row r="92" spans="1:3" x14ac:dyDescent="0.25">
      <c r="A92">
        <v>29.82</v>
      </c>
      <c r="B92">
        <f t="shared" si="10"/>
        <v>3.35345405767941E-2</v>
      </c>
      <c r="C92">
        <f>C91+5</f>
        <v>61.783999999999999</v>
      </c>
    </row>
    <row r="93" spans="1:3" x14ac:dyDescent="0.25">
      <c r="A93">
        <v>29.17</v>
      </c>
      <c r="B93">
        <f t="shared" si="10"/>
        <v>3.4281796366129581E-2</v>
      </c>
      <c r="C93">
        <f>C92+5</f>
        <v>66.783999999999992</v>
      </c>
    </row>
    <row r="94" spans="1:3" x14ac:dyDescent="0.25">
      <c r="A94">
        <v>29.66</v>
      </c>
      <c r="B94">
        <f t="shared" si="10"/>
        <v>3.3715441672285906E-2</v>
      </c>
      <c r="C94">
        <f>C93+5</f>
        <v>71.783999999999992</v>
      </c>
    </row>
    <row r="95" spans="1:3" x14ac:dyDescent="0.25">
      <c r="A95">
        <v>27.72</v>
      </c>
      <c r="B95">
        <f t="shared" si="10"/>
        <v>3.6075036075036079E-2</v>
      </c>
      <c r="C95">
        <f>C94+5</f>
        <v>76.783999999999992</v>
      </c>
    </row>
    <row r="97" spans="1:3" x14ac:dyDescent="0.25">
      <c r="A97" s="1" t="s">
        <v>10</v>
      </c>
    </row>
    <row r="98" spans="1:3" x14ac:dyDescent="0.25">
      <c r="A98" t="s">
        <v>1</v>
      </c>
      <c r="B98" t="s">
        <v>3</v>
      </c>
      <c r="C98" t="s">
        <v>7</v>
      </c>
    </row>
    <row r="99" spans="1:3" x14ac:dyDescent="0.25">
      <c r="A99">
        <v>10130</v>
      </c>
      <c r="B99">
        <f>1/A99</f>
        <v>9.871668311944718E-5</v>
      </c>
      <c r="C99">
        <v>0</v>
      </c>
    </row>
    <row r="100" spans="1:3" x14ac:dyDescent="0.25">
      <c r="A100">
        <v>1089.53</v>
      </c>
      <c r="B100">
        <f>1/A100</f>
        <v>9.1782695290629907E-4</v>
      </c>
      <c r="C100">
        <v>1.29</v>
      </c>
    </row>
    <row r="101" spans="1:3" x14ac:dyDescent="0.25">
      <c r="A101">
        <v>177.24</v>
      </c>
      <c r="B101">
        <f t="shared" ref="B101:B115" si="11">1/A101</f>
        <v>5.6420672534416606E-3</v>
      </c>
      <c r="C101">
        <f>C100+5</f>
        <v>6.29</v>
      </c>
    </row>
    <row r="102" spans="1:3" x14ac:dyDescent="0.25">
      <c r="A102">
        <v>102.17</v>
      </c>
      <c r="B102">
        <f t="shared" si="11"/>
        <v>9.7876088871488697E-3</v>
      </c>
      <c r="C102">
        <f>C101+5</f>
        <v>11.29</v>
      </c>
    </row>
    <row r="103" spans="1:3" x14ac:dyDescent="0.25">
      <c r="A103">
        <v>77.599999999999994</v>
      </c>
      <c r="B103">
        <f t="shared" si="11"/>
        <v>1.2886597938144331E-2</v>
      </c>
      <c r="C103">
        <f>C102+5</f>
        <v>16.29</v>
      </c>
    </row>
    <row r="104" spans="1:3" x14ac:dyDescent="0.25">
      <c r="A104">
        <v>62.9</v>
      </c>
      <c r="B104">
        <f t="shared" si="11"/>
        <v>1.5898251192368838E-2</v>
      </c>
      <c r="C104">
        <f>C103+5</f>
        <v>21.29</v>
      </c>
    </row>
    <row r="105" spans="1:3" x14ac:dyDescent="0.25">
      <c r="A105">
        <v>52.91</v>
      </c>
      <c r="B105">
        <f t="shared" si="11"/>
        <v>1.8900018900018901E-2</v>
      </c>
      <c r="C105">
        <f>C104+5</f>
        <v>26.29</v>
      </c>
    </row>
    <row r="106" spans="1:3" x14ac:dyDescent="0.25">
      <c r="A106">
        <v>45.31</v>
      </c>
      <c r="B106">
        <f t="shared" si="11"/>
        <v>2.2070183182520412E-2</v>
      </c>
      <c r="C106">
        <f>C105+5.289</f>
        <v>31.579000000000001</v>
      </c>
    </row>
    <row r="107" spans="1:3" x14ac:dyDescent="0.25">
      <c r="A107">
        <v>40.520000000000003</v>
      </c>
      <c r="B107">
        <f t="shared" si="11"/>
        <v>2.4679170779861793E-2</v>
      </c>
      <c r="C107">
        <f>C106+5</f>
        <v>36.579000000000001</v>
      </c>
    </row>
    <row r="108" spans="1:3" x14ac:dyDescent="0.25">
      <c r="A108">
        <v>37.32</v>
      </c>
      <c r="B108">
        <f t="shared" si="11"/>
        <v>2.6795284030010719E-2</v>
      </c>
      <c r="C108">
        <f>C107+5</f>
        <v>41.579000000000001</v>
      </c>
    </row>
    <row r="109" spans="1:3" x14ac:dyDescent="0.25">
      <c r="A109">
        <v>34.78</v>
      </c>
      <c r="B109">
        <f t="shared" si="11"/>
        <v>2.8752156411730879E-2</v>
      </c>
      <c r="C109">
        <f>C108+5</f>
        <v>46.579000000000001</v>
      </c>
    </row>
    <row r="110" spans="1:3" x14ac:dyDescent="0.25">
      <c r="A110">
        <v>33.03</v>
      </c>
      <c r="B110">
        <f t="shared" si="11"/>
        <v>3.0275507114744173E-2</v>
      </c>
      <c r="C110">
        <f>C109+5</f>
        <v>51.579000000000001</v>
      </c>
    </row>
    <row r="111" spans="1:3" x14ac:dyDescent="0.25">
      <c r="A111">
        <v>30.32</v>
      </c>
      <c r="B111">
        <f t="shared" si="11"/>
        <v>3.2981530343007916E-2</v>
      </c>
      <c r="C111">
        <f>C110+5.205</f>
        <v>56.783999999999999</v>
      </c>
    </row>
    <row r="112" spans="1:3" x14ac:dyDescent="0.25">
      <c r="A112">
        <v>28.68</v>
      </c>
      <c r="B112">
        <f t="shared" si="11"/>
        <v>3.4867503486750349E-2</v>
      </c>
      <c r="C112">
        <f>C111+5</f>
        <v>61.783999999999999</v>
      </c>
    </row>
    <row r="113" spans="1:3" x14ac:dyDescent="0.25">
      <c r="A113">
        <v>27.56</v>
      </c>
      <c r="B113">
        <f t="shared" si="11"/>
        <v>3.6284470246734396E-2</v>
      </c>
      <c r="C113">
        <f>C112+5</f>
        <v>66.783999999999992</v>
      </c>
    </row>
    <row r="114" spans="1:3" x14ac:dyDescent="0.25">
      <c r="A114">
        <v>26.3</v>
      </c>
      <c r="B114">
        <f t="shared" si="11"/>
        <v>3.8022813688212927E-2</v>
      </c>
      <c r="C114">
        <f>C113+5</f>
        <v>71.783999999999992</v>
      </c>
    </row>
    <row r="115" spans="1:3" x14ac:dyDescent="0.25">
      <c r="A115">
        <v>25.52</v>
      </c>
      <c r="B115">
        <f t="shared" si="11"/>
        <v>3.918495297805643E-2</v>
      </c>
      <c r="C115">
        <f>C114+5</f>
        <v>76.783999999999992</v>
      </c>
    </row>
    <row r="118" spans="1:3" x14ac:dyDescent="0.25">
      <c r="A118" s="1" t="s">
        <v>11</v>
      </c>
    </row>
    <row r="119" spans="1:3" x14ac:dyDescent="0.25">
      <c r="A119" s="1" t="s">
        <v>6</v>
      </c>
    </row>
    <row r="120" spans="1:3" x14ac:dyDescent="0.25">
      <c r="A120" t="s">
        <v>1</v>
      </c>
      <c r="B120" t="s">
        <v>3</v>
      </c>
      <c r="C120" t="s">
        <v>7</v>
      </c>
    </row>
    <row r="121" spans="1:3" x14ac:dyDescent="0.25">
      <c r="A121">
        <v>2335.71</v>
      </c>
      <c r="B121">
        <f>1/A121</f>
        <v>4.2813534214435864E-4</v>
      </c>
      <c r="C121">
        <v>0</v>
      </c>
    </row>
    <row r="122" spans="1:3" x14ac:dyDescent="0.25">
      <c r="A122">
        <v>2031.25</v>
      </c>
      <c r="B122">
        <f>1/A122</f>
        <v>4.9230769230769228E-4</v>
      </c>
      <c r="C122">
        <v>0.47</v>
      </c>
    </row>
    <row r="123" spans="1:3" x14ac:dyDescent="0.25">
      <c r="A123">
        <v>1523.81</v>
      </c>
      <c r="B123">
        <f>1/A123</f>
        <v>6.5624979492193906E-4</v>
      </c>
      <c r="C123">
        <v>0.95</v>
      </c>
    </row>
    <row r="124" spans="1:3" x14ac:dyDescent="0.25">
      <c r="A124">
        <v>1340.85</v>
      </c>
      <c r="B124">
        <f t="shared" ref="B124:B137" si="12">1/A124</f>
        <v>7.4579557743222589E-4</v>
      </c>
      <c r="C124">
        <v>1.51</v>
      </c>
    </row>
    <row r="125" spans="1:3" x14ac:dyDescent="0.25">
      <c r="A125">
        <v>1024.18</v>
      </c>
      <c r="B125">
        <f t="shared" si="12"/>
        <v>9.7639086879259499E-4</v>
      </c>
      <c r="C125">
        <f>C124+0.48</f>
        <v>1.99</v>
      </c>
    </row>
    <row r="126" spans="1:3" x14ac:dyDescent="0.25">
      <c r="A126">
        <v>874.29</v>
      </c>
      <c r="B126">
        <f t="shared" si="12"/>
        <v>1.1437852428827964E-3</v>
      </c>
      <c r="C126">
        <f>C125+0.48</f>
        <v>2.4699999999999998</v>
      </c>
    </row>
    <row r="127" spans="1:3" x14ac:dyDescent="0.25">
      <c r="A127">
        <v>774.36</v>
      </c>
      <c r="B127">
        <f t="shared" si="12"/>
        <v>1.2913890180277906E-3</v>
      </c>
      <c r="C127">
        <f>C126+0.47</f>
        <v>2.9399999999999995</v>
      </c>
    </row>
    <row r="128" spans="1:3" x14ac:dyDescent="0.25">
      <c r="A128">
        <v>699.22</v>
      </c>
      <c r="B128">
        <f t="shared" si="12"/>
        <v>1.4301650410457366E-3</v>
      </c>
      <c r="C128">
        <f>C127+0.49</f>
        <v>3.4299999999999997</v>
      </c>
    </row>
    <row r="129" spans="1:3" x14ac:dyDescent="0.25">
      <c r="A129">
        <v>635.97</v>
      </c>
      <c r="B129">
        <f t="shared" si="12"/>
        <v>1.5724012138937371E-3</v>
      </c>
      <c r="C129">
        <f>C128+0.5</f>
        <v>3.9299999999999997</v>
      </c>
    </row>
    <row r="130" spans="1:3" x14ac:dyDescent="0.25">
      <c r="A130">
        <v>573.03</v>
      </c>
      <c r="B130">
        <f t="shared" si="12"/>
        <v>1.7451093310995934E-3</v>
      </c>
      <c r="C130">
        <f>C129+0.49</f>
        <v>4.42</v>
      </c>
    </row>
    <row r="131" spans="1:3" x14ac:dyDescent="0.25">
      <c r="A131">
        <v>539.38</v>
      </c>
      <c r="B131">
        <f t="shared" si="12"/>
        <v>1.8539804961251807E-3</v>
      </c>
      <c r="C131">
        <f>C130+0.49</f>
        <v>4.91</v>
      </c>
    </row>
    <row r="132" spans="1:3" x14ac:dyDescent="0.25">
      <c r="A132">
        <v>508.93</v>
      </c>
      <c r="B132">
        <f t="shared" si="12"/>
        <v>1.9649067651739925E-3</v>
      </c>
      <c r="C132">
        <f>C131+0.5</f>
        <v>5.41</v>
      </c>
    </row>
    <row r="133" spans="1:3" x14ac:dyDescent="0.25">
      <c r="A133">
        <v>484.57</v>
      </c>
      <c r="B133">
        <f t="shared" si="12"/>
        <v>2.0636853292609943E-3</v>
      </c>
      <c r="C133">
        <f>C132+0.49</f>
        <v>5.9</v>
      </c>
    </row>
    <row r="134" spans="1:3" x14ac:dyDescent="0.25">
      <c r="A134">
        <v>455.98</v>
      </c>
      <c r="B134">
        <f t="shared" si="12"/>
        <v>2.1930786438001666E-3</v>
      </c>
      <c r="C134">
        <f>C133+0.49</f>
        <v>6.3900000000000006</v>
      </c>
    </row>
    <row r="135" spans="1:3" x14ac:dyDescent="0.25">
      <c r="A135">
        <v>421.94</v>
      </c>
      <c r="B135">
        <f t="shared" si="12"/>
        <v>2.370005214011471E-3</v>
      </c>
      <c r="C135">
        <f>C134+0.55</f>
        <v>6.94</v>
      </c>
    </row>
    <row r="136" spans="1:3" x14ac:dyDescent="0.25">
      <c r="A136">
        <v>403.94</v>
      </c>
      <c r="B136">
        <f t="shared" si="12"/>
        <v>2.475615190374808E-3</v>
      </c>
      <c r="C136">
        <f>C135+0.5</f>
        <v>7.44</v>
      </c>
    </row>
    <row r="137" spans="1:3" x14ac:dyDescent="0.25">
      <c r="A137">
        <v>382.55</v>
      </c>
      <c r="B137">
        <f t="shared" si="12"/>
        <v>2.6140373807345446E-3</v>
      </c>
      <c r="C137">
        <f>C136+0.49</f>
        <v>7.9300000000000006</v>
      </c>
    </row>
    <row r="138" spans="1:3" x14ac:dyDescent="0.25">
      <c r="A138">
        <v>365</v>
      </c>
      <c r="B138">
        <f>1/A138</f>
        <v>2.7397260273972603E-3</v>
      </c>
      <c r="C138">
        <f>C137+0.5</f>
        <v>8.43</v>
      </c>
    </row>
    <row r="139" spans="1:3" x14ac:dyDescent="0.25">
      <c r="A139">
        <v>340.95</v>
      </c>
      <c r="B139">
        <f t="shared" ref="B139:B142" si="13">1/A139</f>
        <v>2.9329813755682652E-3</v>
      </c>
      <c r="C139">
        <f>C138+0.5</f>
        <v>8.93</v>
      </c>
    </row>
    <row r="140" spans="1:3" x14ac:dyDescent="0.25">
      <c r="A140">
        <v>326.25</v>
      </c>
      <c r="B140">
        <f t="shared" si="13"/>
        <v>3.0651340996168583E-3</v>
      </c>
      <c r="C140">
        <f>C139+0.49</f>
        <v>9.42</v>
      </c>
    </row>
    <row r="141" spans="1:3" x14ac:dyDescent="0.25">
      <c r="A141">
        <v>310.83999999999997</v>
      </c>
      <c r="B141">
        <f t="shared" si="13"/>
        <v>3.2170891777120064E-3</v>
      </c>
      <c r="C141">
        <f>C140+0.5</f>
        <v>9.92</v>
      </c>
    </row>
    <row r="142" spans="1:3" x14ac:dyDescent="0.25">
      <c r="A142">
        <v>251.55</v>
      </c>
      <c r="B142">
        <f t="shared" si="13"/>
        <v>3.9753528125621145E-3</v>
      </c>
      <c r="C142">
        <f>C141+5</f>
        <v>14.92</v>
      </c>
    </row>
    <row r="143" spans="1:3" x14ac:dyDescent="0.25">
      <c r="A143">
        <v>193.97</v>
      </c>
      <c r="B143">
        <f t="shared" ref="B143:B147" si="14">1/A143</f>
        <v>5.1554364076919108E-3</v>
      </c>
      <c r="C143">
        <f>C142+5</f>
        <v>19.920000000000002</v>
      </c>
    </row>
    <row r="144" spans="1:3" x14ac:dyDescent="0.25">
      <c r="A144">
        <v>155.11000000000001</v>
      </c>
      <c r="B144">
        <f t="shared" si="14"/>
        <v>6.447037586229127E-3</v>
      </c>
      <c r="C144">
        <f>C143+5</f>
        <v>24.92</v>
      </c>
    </row>
    <row r="145" spans="1:3" x14ac:dyDescent="0.25">
      <c r="A145">
        <v>119.06</v>
      </c>
      <c r="B145">
        <f t="shared" si="14"/>
        <v>8.3991264908449513E-3</v>
      </c>
      <c r="C145">
        <f t="shared" ref="C145:C147" si="15">C144+5</f>
        <v>29.92</v>
      </c>
    </row>
    <row r="146" spans="1:3" x14ac:dyDescent="0.25">
      <c r="A146">
        <v>104.19</v>
      </c>
      <c r="B146">
        <f t="shared" si="14"/>
        <v>9.5978500815817255E-3</v>
      </c>
      <c r="C146">
        <f t="shared" si="15"/>
        <v>34.92</v>
      </c>
    </row>
    <row r="147" spans="1:3" x14ac:dyDescent="0.25">
      <c r="A147">
        <v>92.66</v>
      </c>
      <c r="B147">
        <f t="shared" si="14"/>
        <v>1.0792143319663286E-2</v>
      </c>
      <c r="C147">
        <f t="shared" si="15"/>
        <v>39.92</v>
      </c>
    </row>
    <row r="148" spans="1:3" x14ac:dyDescent="0.25">
      <c r="A148">
        <v>83.33</v>
      </c>
      <c r="B148">
        <f t="shared" ref="B148:B149" si="16">1/A148</f>
        <v>1.2000480019200769E-2</v>
      </c>
      <c r="C148">
        <f t="shared" ref="C148:C149" si="17">C147+5</f>
        <v>44.92</v>
      </c>
    </row>
    <row r="149" spans="1:3" x14ac:dyDescent="0.25">
      <c r="A149">
        <v>77.91</v>
      </c>
      <c r="B149">
        <f t="shared" si="16"/>
        <v>1.283532280836863E-2</v>
      </c>
      <c r="C149">
        <f t="shared" si="17"/>
        <v>49.92</v>
      </c>
    </row>
    <row r="151" spans="1:3" x14ac:dyDescent="0.25">
      <c r="A151" s="1" t="s">
        <v>8</v>
      </c>
    </row>
    <row r="152" spans="1:3" x14ac:dyDescent="0.25">
      <c r="A152" t="s">
        <v>1</v>
      </c>
      <c r="B152" t="s">
        <v>3</v>
      </c>
      <c r="C152" t="s">
        <v>7</v>
      </c>
    </row>
    <row r="153" spans="1:3" x14ac:dyDescent="0.25">
      <c r="A153">
        <v>16663.79</v>
      </c>
      <c r="B153">
        <f>1/A153</f>
        <v>6.0010357787754166E-5</v>
      </c>
      <c r="C153">
        <v>0</v>
      </c>
    </row>
    <row r="154" spans="1:3" x14ac:dyDescent="0.25">
      <c r="A154">
        <v>1404</v>
      </c>
      <c r="B154">
        <f>1/A154</f>
        <v>7.1225071225071229E-4</v>
      </c>
      <c r="C154">
        <v>0.5</v>
      </c>
    </row>
    <row r="155" spans="1:3" x14ac:dyDescent="0.25">
      <c r="A155">
        <v>1117.8599999999999</v>
      </c>
      <c r="B155">
        <f>1/A155</f>
        <v>8.9456640366414406E-4</v>
      </c>
      <c r="C155">
        <f>C154+0.97</f>
        <v>1.47</v>
      </c>
    </row>
    <row r="156" spans="1:3" x14ac:dyDescent="0.25">
      <c r="A156">
        <v>933.33</v>
      </c>
      <c r="B156">
        <f t="shared" ref="B156:B162" si="18">1/A156</f>
        <v>1.0714323979728498E-3</v>
      </c>
      <c r="C156">
        <f>C155+0.42</f>
        <v>1.89</v>
      </c>
    </row>
    <row r="157" spans="1:3" x14ac:dyDescent="0.25">
      <c r="A157">
        <v>781.9</v>
      </c>
      <c r="B157">
        <f t="shared" si="18"/>
        <v>1.278935925310142E-3</v>
      </c>
      <c r="C157">
        <f>C156+0.49</f>
        <v>2.38</v>
      </c>
    </row>
    <row r="158" spans="1:3" x14ac:dyDescent="0.25">
      <c r="A158">
        <v>646.72</v>
      </c>
      <c r="B158">
        <f t="shared" si="18"/>
        <v>1.5462642256308758E-3</v>
      </c>
      <c r="C158">
        <f>C157+0.5</f>
        <v>2.88</v>
      </c>
    </row>
    <row r="159" spans="1:3" x14ac:dyDescent="0.25">
      <c r="A159">
        <v>568.63</v>
      </c>
      <c r="B159">
        <f t="shared" si="18"/>
        <v>1.758612806218455E-3</v>
      </c>
      <c r="C159">
        <f>C158+0.49</f>
        <v>3.37</v>
      </c>
    </row>
    <row r="160" spans="1:3" x14ac:dyDescent="0.25">
      <c r="A160">
        <v>501.76</v>
      </c>
      <c r="B160">
        <f t="shared" si="18"/>
        <v>1.9929846938775511E-3</v>
      </c>
      <c r="C160">
        <f>C159+0.48</f>
        <v>3.85</v>
      </c>
    </row>
    <row r="161" spans="1:3" x14ac:dyDescent="0.25">
      <c r="A161">
        <v>441.27</v>
      </c>
      <c r="B161">
        <f t="shared" si="18"/>
        <v>2.2661862351848077E-3</v>
      </c>
      <c r="C161">
        <f>C160+0.48</f>
        <v>4.33</v>
      </c>
    </row>
    <row r="162" spans="1:3" x14ac:dyDescent="0.25">
      <c r="A162">
        <v>414.07</v>
      </c>
      <c r="B162">
        <f t="shared" si="18"/>
        <v>2.4150505953099716E-3</v>
      </c>
      <c r="C162">
        <f>C161+0.5</f>
        <v>4.83</v>
      </c>
    </row>
    <row r="163" spans="1:3" x14ac:dyDescent="0.25">
      <c r="A163">
        <v>387.14</v>
      </c>
      <c r="B163">
        <f t="shared" ref="B163:B178" si="19">1/A163</f>
        <v>2.583044893320246E-3</v>
      </c>
      <c r="C163">
        <f>C162+0.5</f>
        <v>5.33</v>
      </c>
    </row>
    <row r="164" spans="1:3" x14ac:dyDescent="0.25">
      <c r="A164">
        <v>365</v>
      </c>
      <c r="B164">
        <f t="shared" si="19"/>
        <v>2.7397260273972603E-3</v>
      </c>
      <c r="C164">
        <f>C163+0.49</f>
        <v>5.82</v>
      </c>
    </row>
    <row r="165" spans="1:3" x14ac:dyDescent="0.25">
      <c r="A165">
        <v>346.72</v>
      </c>
      <c r="B165">
        <f t="shared" si="19"/>
        <v>2.8841716658975542E-3</v>
      </c>
      <c r="C165">
        <f>C164+0.48</f>
        <v>6.3000000000000007</v>
      </c>
    </row>
    <row r="166" spans="1:3" x14ac:dyDescent="0.25">
      <c r="A166">
        <v>326.25</v>
      </c>
      <c r="B166">
        <f t="shared" si="19"/>
        <v>3.0651340996168583E-3</v>
      </c>
      <c r="C166">
        <f>C165+0.49</f>
        <v>6.7900000000000009</v>
      </c>
    </row>
    <row r="167" spans="1:3" x14ac:dyDescent="0.25">
      <c r="A167">
        <v>301.18</v>
      </c>
      <c r="B167">
        <f t="shared" si="19"/>
        <v>3.3202735905438607E-3</v>
      </c>
      <c r="C167">
        <f>C166+0.53</f>
        <v>7.3200000000000012</v>
      </c>
    </row>
    <row r="168" spans="1:3" x14ac:dyDescent="0.25">
      <c r="A168">
        <v>286.5</v>
      </c>
      <c r="B168">
        <f t="shared" si="19"/>
        <v>3.4904013961605585E-3</v>
      </c>
      <c r="C168">
        <f>C167+0.47</f>
        <v>7.7900000000000009</v>
      </c>
    </row>
    <row r="169" spans="1:3" x14ac:dyDescent="0.25">
      <c r="A169">
        <v>273.2</v>
      </c>
      <c r="B169">
        <f t="shared" si="19"/>
        <v>3.6603221083455345E-3</v>
      </c>
      <c r="C169">
        <f>C168+0.5</f>
        <v>8.2900000000000009</v>
      </c>
    </row>
    <row r="170" spans="1:3" x14ac:dyDescent="0.25">
      <c r="A170">
        <v>257.69</v>
      </c>
      <c r="B170">
        <f t="shared" si="19"/>
        <v>3.8806317668516437E-3</v>
      </c>
      <c r="C170">
        <f>C169+0.47</f>
        <v>8.7600000000000016</v>
      </c>
    </row>
    <row r="171" spans="1:3" x14ac:dyDescent="0.25">
      <c r="A171">
        <v>243.29</v>
      </c>
      <c r="B171">
        <f t="shared" si="19"/>
        <v>4.1103210160713553E-3</v>
      </c>
      <c r="C171">
        <f>C170+0.5</f>
        <v>9.2600000000000016</v>
      </c>
    </row>
    <row r="172" spans="1:3" x14ac:dyDescent="0.25">
      <c r="A172">
        <v>227.88</v>
      </c>
      <c r="B172">
        <f t="shared" si="19"/>
        <v>4.3882745304546257E-3</v>
      </c>
      <c r="C172">
        <f>C171+0.49</f>
        <v>9.7500000000000018</v>
      </c>
    </row>
    <row r="173" spans="1:3" x14ac:dyDescent="0.25">
      <c r="A173">
        <v>175</v>
      </c>
      <c r="B173">
        <f t="shared" si="19"/>
        <v>5.7142857142857143E-3</v>
      </c>
      <c r="C173">
        <f>15</f>
        <v>15</v>
      </c>
    </row>
    <row r="174" spans="1:3" x14ac:dyDescent="0.25">
      <c r="A174">
        <v>134.63</v>
      </c>
      <c r="B174">
        <f t="shared" si="19"/>
        <v>7.4277649855158589E-3</v>
      </c>
      <c r="C174">
        <f>C173+5</f>
        <v>20</v>
      </c>
    </row>
    <row r="175" spans="1:3" x14ac:dyDescent="0.25">
      <c r="A175">
        <v>104</v>
      </c>
      <c r="B175">
        <f t="shared" si="19"/>
        <v>9.6153846153846159E-3</v>
      </c>
      <c r="C175">
        <f>C174+5</f>
        <v>25</v>
      </c>
    </row>
    <row r="176" spans="1:3" x14ac:dyDescent="0.25">
      <c r="A176">
        <v>86</v>
      </c>
      <c r="B176">
        <f t="shared" si="19"/>
        <v>1.1627906976744186E-2</v>
      </c>
      <c r="C176">
        <f t="shared" ref="C176:C178" si="20">C175+5</f>
        <v>30</v>
      </c>
    </row>
    <row r="177" spans="1:3" x14ac:dyDescent="0.25">
      <c r="A177">
        <v>84</v>
      </c>
      <c r="B177">
        <f t="shared" si="19"/>
        <v>1.1904761904761904E-2</v>
      </c>
      <c r="C177">
        <f t="shared" si="20"/>
        <v>35</v>
      </c>
    </row>
    <row r="178" spans="1:3" x14ac:dyDescent="0.25">
      <c r="A178">
        <v>76.38</v>
      </c>
      <c r="B178">
        <f t="shared" si="19"/>
        <v>1.3092432573972244E-2</v>
      </c>
      <c r="C178">
        <f t="shared" si="20"/>
        <v>40</v>
      </c>
    </row>
    <row r="179" spans="1:3" x14ac:dyDescent="0.25">
      <c r="A179">
        <v>70.22</v>
      </c>
      <c r="B179">
        <f t="shared" ref="B179:B180" si="21">1/A179</f>
        <v>1.4240956992309883E-2</v>
      </c>
      <c r="C179">
        <f t="shared" ref="C179:C180" si="22">C178+5</f>
        <v>45</v>
      </c>
    </row>
    <row r="180" spans="1:3" x14ac:dyDescent="0.25">
      <c r="A180">
        <v>66.34</v>
      </c>
      <c r="B180">
        <f t="shared" si="21"/>
        <v>1.507386192342478E-2</v>
      </c>
      <c r="C180">
        <f t="shared" si="22"/>
        <v>50</v>
      </c>
    </row>
    <row r="183" spans="1:3" x14ac:dyDescent="0.25">
      <c r="A183" s="1" t="s">
        <v>9</v>
      </c>
    </row>
    <row r="184" spans="1:3" x14ac:dyDescent="0.25">
      <c r="A184" t="s">
        <v>1</v>
      </c>
      <c r="B184" t="s">
        <v>3</v>
      </c>
      <c r="C184" t="s">
        <v>7</v>
      </c>
    </row>
    <row r="185" spans="1:3" x14ac:dyDescent="0.25">
      <c r="A185">
        <v>1361</v>
      </c>
      <c r="B185">
        <f>1/A185</f>
        <v>7.347538574577516E-4</v>
      </c>
      <c r="C185">
        <v>0</v>
      </c>
    </row>
    <row r="186" spans="1:3" x14ac:dyDescent="0.25">
      <c r="A186">
        <v>1024</v>
      </c>
      <c r="B186">
        <f>1/A186</f>
        <v>9.765625E-4</v>
      </c>
      <c r="C186">
        <v>0.5</v>
      </c>
    </row>
    <row r="187" spans="1:3" x14ac:dyDescent="0.25">
      <c r="A187">
        <v>847</v>
      </c>
      <c r="B187">
        <f>1/A187</f>
        <v>1.1806375442739079E-3</v>
      </c>
      <c r="C187">
        <f>C186+0.97</f>
        <v>1.47</v>
      </c>
    </row>
    <row r="188" spans="1:3" x14ac:dyDescent="0.25">
      <c r="A188">
        <v>711</v>
      </c>
      <c r="B188">
        <f t="shared" ref="B188:B193" si="23">1/A188</f>
        <v>1.4064697609001407E-3</v>
      </c>
      <c r="C188">
        <f>C187+0.42</f>
        <v>1.89</v>
      </c>
    </row>
    <row r="189" spans="1:3" x14ac:dyDescent="0.25">
      <c r="A189">
        <v>595</v>
      </c>
      <c r="B189">
        <f t="shared" si="23"/>
        <v>1.6806722689075631E-3</v>
      </c>
      <c r="C189">
        <f>C188+0.5</f>
        <v>2.3899999999999997</v>
      </c>
    </row>
    <row r="190" spans="1:3" x14ac:dyDescent="0.25">
      <c r="A190">
        <v>523</v>
      </c>
      <c r="B190">
        <f t="shared" si="23"/>
        <v>1.9120458891013384E-3</v>
      </c>
      <c r="C190">
        <f>C189+0.49</f>
        <v>2.88</v>
      </c>
    </row>
    <row r="191" spans="1:3" x14ac:dyDescent="0.25">
      <c r="A191">
        <v>468</v>
      </c>
      <c r="B191">
        <f t="shared" si="23"/>
        <v>2.136752136752137E-3</v>
      </c>
      <c r="C191">
        <f>C190+0.5</f>
        <v>3.38</v>
      </c>
    </row>
    <row r="192" spans="1:3" x14ac:dyDescent="0.25">
      <c r="A192">
        <v>430</v>
      </c>
      <c r="B192">
        <f t="shared" si="23"/>
        <v>2.3255813953488372E-3</v>
      </c>
      <c r="C192">
        <f>C191+0.49</f>
        <v>3.87</v>
      </c>
    </row>
    <row r="193" spans="1:3" x14ac:dyDescent="0.25">
      <c r="A193">
        <v>408</v>
      </c>
      <c r="B193">
        <f t="shared" si="23"/>
        <v>2.4509803921568627E-3</v>
      </c>
      <c r="C193">
        <f>C192+0.49</f>
        <v>4.3600000000000003</v>
      </c>
    </row>
    <row r="194" spans="1:3" x14ac:dyDescent="0.25">
      <c r="A194">
        <v>380</v>
      </c>
      <c r="B194">
        <f t="shared" ref="B194:B204" si="24">1/A194</f>
        <v>2.631578947368421E-3</v>
      </c>
      <c r="C194">
        <f>C193+0.48</f>
        <v>4.84</v>
      </c>
    </row>
    <row r="195" spans="1:3" x14ac:dyDescent="0.25">
      <c r="A195">
        <v>365</v>
      </c>
      <c r="B195">
        <f t="shared" si="24"/>
        <v>2.7397260273972603E-3</v>
      </c>
      <c r="C195">
        <f>C194+0.5</f>
        <v>5.34</v>
      </c>
    </row>
    <row r="196" spans="1:3" x14ac:dyDescent="0.25">
      <c r="A196">
        <v>344</v>
      </c>
      <c r="B196">
        <f t="shared" si="24"/>
        <v>2.9069767441860465E-3</v>
      </c>
      <c r="C196">
        <f>C195+0.48</f>
        <v>5.82</v>
      </c>
    </row>
    <row r="197" spans="1:3" x14ac:dyDescent="0.25">
      <c r="A197">
        <v>333</v>
      </c>
      <c r="B197">
        <f t="shared" si="24"/>
        <v>3.003003003003003E-3</v>
      </c>
      <c r="C197">
        <f>C196+0.48</f>
        <v>6.3000000000000007</v>
      </c>
    </row>
    <row r="198" spans="1:3" x14ac:dyDescent="0.25">
      <c r="A198">
        <v>320</v>
      </c>
      <c r="B198">
        <f t="shared" si="24"/>
        <v>3.1250000000000002E-3</v>
      </c>
      <c r="C198">
        <f>C197+0.49</f>
        <v>6.7900000000000009</v>
      </c>
    </row>
    <row r="199" spans="1:3" x14ac:dyDescent="0.25">
      <c r="A199">
        <v>302</v>
      </c>
      <c r="B199">
        <f t="shared" si="24"/>
        <v>3.3112582781456954E-3</v>
      </c>
      <c r="C199">
        <f>C198+0.55</f>
        <v>7.3400000000000007</v>
      </c>
    </row>
    <row r="200" spans="1:3" x14ac:dyDescent="0.25">
      <c r="A200">
        <v>288</v>
      </c>
      <c r="B200">
        <f t="shared" si="24"/>
        <v>3.472222222222222E-3</v>
      </c>
      <c r="C200">
        <f>C199+0.49</f>
        <v>7.830000000000001</v>
      </c>
    </row>
    <row r="201" spans="1:3" x14ac:dyDescent="0.25">
      <c r="A201">
        <v>280</v>
      </c>
      <c r="B201">
        <f t="shared" si="24"/>
        <v>3.5714285714285713E-3</v>
      </c>
      <c r="C201">
        <f>C200+0.5</f>
        <v>8.3300000000000018</v>
      </c>
    </row>
    <row r="202" spans="1:3" x14ac:dyDescent="0.25">
      <c r="A202">
        <v>272</v>
      </c>
      <c r="B202">
        <f t="shared" si="24"/>
        <v>3.6764705882352941E-3</v>
      </c>
      <c r="C202">
        <f>C201+0.47</f>
        <v>8.8000000000000025</v>
      </c>
    </row>
    <row r="203" spans="1:3" x14ac:dyDescent="0.25">
      <c r="A203">
        <v>264</v>
      </c>
      <c r="B203">
        <f t="shared" si="24"/>
        <v>3.787878787878788E-3</v>
      </c>
      <c r="C203">
        <f>C202+0.49</f>
        <v>9.2900000000000027</v>
      </c>
    </row>
    <row r="204" spans="1:3" x14ac:dyDescent="0.25">
      <c r="A204">
        <v>256</v>
      </c>
      <c r="B204">
        <f t="shared" si="24"/>
        <v>3.90625E-3</v>
      </c>
      <c r="C204">
        <f>C203+0.47</f>
        <v>9.7600000000000033</v>
      </c>
    </row>
    <row r="205" spans="1:3" x14ac:dyDescent="0.25">
      <c r="A205">
        <v>200</v>
      </c>
      <c r="B205">
        <f t="shared" ref="B205:B206" si="25">1/A205</f>
        <v>5.0000000000000001E-3</v>
      </c>
      <c r="C205">
        <f>15</f>
        <v>15</v>
      </c>
    </row>
    <row r="206" spans="1:3" x14ac:dyDescent="0.25">
      <c r="A206">
        <v>181</v>
      </c>
      <c r="B206">
        <f t="shared" si="25"/>
        <v>5.5248618784530384E-3</v>
      </c>
      <c r="C206">
        <f>C205+5</f>
        <v>20</v>
      </c>
    </row>
    <row r="207" spans="1:3" x14ac:dyDescent="0.25">
      <c r="A207">
        <v>159</v>
      </c>
      <c r="B207">
        <f t="shared" ref="B207:B212" si="26">1/A207</f>
        <v>6.2893081761006293E-3</v>
      </c>
      <c r="C207">
        <f t="shared" ref="C207:C212" si="27">C206+5</f>
        <v>25</v>
      </c>
    </row>
    <row r="208" spans="1:3" x14ac:dyDescent="0.25">
      <c r="A208">
        <v>138</v>
      </c>
      <c r="B208">
        <f t="shared" si="26"/>
        <v>7.246376811594203E-3</v>
      </c>
      <c r="C208">
        <f t="shared" si="27"/>
        <v>30</v>
      </c>
    </row>
    <row r="209" spans="1:3" x14ac:dyDescent="0.25">
      <c r="A209">
        <v>127</v>
      </c>
      <c r="B209">
        <f t="shared" si="26"/>
        <v>7.874015748031496E-3</v>
      </c>
      <c r="C209">
        <f t="shared" si="27"/>
        <v>35</v>
      </c>
    </row>
    <row r="210" spans="1:3" x14ac:dyDescent="0.25">
      <c r="A210">
        <v>118</v>
      </c>
      <c r="B210">
        <f t="shared" si="26"/>
        <v>8.4745762711864406E-3</v>
      </c>
      <c r="C210">
        <f t="shared" si="27"/>
        <v>40</v>
      </c>
    </row>
    <row r="211" spans="1:3" x14ac:dyDescent="0.25">
      <c r="A211">
        <v>111</v>
      </c>
      <c r="B211">
        <f t="shared" si="26"/>
        <v>9.0090090090090089E-3</v>
      </c>
      <c r="C211">
        <f t="shared" si="27"/>
        <v>45</v>
      </c>
    </row>
    <row r="212" spans="1:3" x14ac:dyDescent="0.25">
      <c r="A212">
        <v>104</v>
      </c>
      <c r="B212">
        <f t="shared" si="26"/>
        <v>9.6153846153846159E-3</v>
      </c>
      <c r="C212">
        <f t="shared" si="27"/>
        <v>50</v>
      </c>
    </row>
    <row r="215" spans="1:3" x14ac:dyDescent="0.25">
      <c r="A215" s="1" t="s">
        <v>10</v>
      </c>
    </row>
    <row r="216" spans="1:3" x14ac:dyDescent="0.25">
      <c r="A216" t="s">
        <v>1</v>
      </c>
      <c r="B216" t="s">
        <v>3</v>
      </c>
      <c r="C216" t="s">
        <v>7</v>
      </c>
    </row>
    <row r="217" spans="1:3" x14ac:dyDescent="0.25">
      <c r="A217">
        <v>8825</v>
      </c>
      <c r="B217">
        <f>1/A217</f>
        <v>1.1331444759206799E-4</v>
      </c>
      <c r="C217">
        <v>0</v>
      </c>
    </row>
    <row r="218" spans="1:3" x14ac:dyDescent="0.25">
      <c r="A218">
        <v>7207.14</v>
      </c>
      <c r="B218">
        <f>1/A218</f>
        <v>1.387512938558152E-4</v>
      </c>
      <c r="C218">
        <v>0.48</v>
      </c>
    </row>
    <row r="219" spans="1:3" x14ac:dyDescent="0.25">
      <c r="A219">
        <v>7207.14</v>
      </c>
      <c r="B219">
        <f>1/A219</f>
        <v>1.387512938558152E-4</v>
      </c>
      <c r="C219">
        <f>C218+0.97</f>
        <v>1.45</v>
      </c>
    </row>
    <row r="220" spans="1:3" x14ac:dyDescent="0.25">
      <c r="A220">
        <v>7207.14</v>
      </c>
      <c r="B220">
        <f t="shared" ref="B220:B227" si="28">1/A220</f>
        <v>1.387512938558152E-4</v>
      </c>
      <c r="C220">
        <f>C219+0.42</f>
        <v>1.8699999999999999</v>
      </c>
    </row>
    <row r="221" spans="1:3" x14ac:dyDescent="0.25">
      <c r="A221">
        <v>6720</v>
      </c>
      <c r="B221">
        <f t="shared" si="28"/>
        <v>1.4880952380952382E-4</v>
      </c>
      <c r="C221">
        <f>C220+0.48</f>
        <v>2.3499999999999996</v>
      </c>
    </row>
    <row r="222" spans="1:3" x14ac:dyDescent="0.25">
      <c r="A222">
        <v>5917.65</v>
      </c>
      <c r="B222">
        <f t="shared" si="28"/>
        <v>1.689859995099406E-4</v>
      </c>
      <c r="C222">
        <f>C221+0.48</f>
        <v>2.8299999999999996</v>
      </c>
    </row>
    <row r="223" spans="1:3" x14ac:dyDescent="0.25">
      <c r="A223">
        <v>4550</v>
      </c>
      <c r="B223">
        <f t="shared" si="28"/>
        <v>2.1978021978021978E-4</v>
      </c>
      <c r="C223">
        <f>C222+0.48</f>
        <v>3.3099999999999996</v>
      </c>
    </row>
    <row r="224" spans="1:3" x14ac:dyDescent="0.25">
      <c r="A224">
        <v>3000</v>
      </c>
      <c r="B224">
        <f t="shared" si="28"/>
        <v>3.3333333333333332E-4</v>
      </c>
      <c r="C224">
        <f>C223+0.47</f>
        <v>3.7799999999999994</v>
      </c>
    </row>
    <row r="225" spans="1:3" x14ac:dyDescent="0.25">
      <c r="A225">
        <v>2173</v>
      </c>
      <c r="B225">
        <f t="shared" si="28"/>
        <v>4.6019328117809482E-4</v>
      </c>
      <c r="C225">
        <f>C224+0.5</f>
        <v>4.2799999999999994</v>
      </c>
    </row>
    <row r="226" spans="1:3" x14ac:dyDescent="0.25">
      <c r="A226">
        <v>1550</v>
      </c>
      <c r="B226">
        <f t="shared" si="28"/>
        <v>6.4516129032258064E-4</v>
      </c>
      <c r="C226">
        <f>C225+0.47</f>
        <v>4.7499999999999991</v>
      </c>
    </row>
    <row r="227" spans="1:3" x14ac:dyDescent="0.25">
      <c r="A227">
        <v>1340</v>
      </c>
      <c r="B227">
        <f t="shared" si="28"/>
        <v>7.4626865671641792E-4</v>
      </c>
      <c r="C227">
        <f>C226+0.49</f>
        <v>5.2399999999999993</v>
      </c>
    </row>
    <row r="228" spans="1:3" x14ac:dyDescent="0.25">
      <c r="A228">
        <v>954</v>
      </c>
      <c r="B228">
        <f t="shared" ref="B228:B236" si="29">1/A228</f>
        <v>1.0482180293501049E-3</v>
      </c>
      <c r="C228">
        <f>C227+0.49</f>
        <v>5.7299999999999995</v>
      </c>
    </row>
    <row r="229" spans="1:3" x14ac:dyDescent="0.25">
      <c r="A229">
        <v>856</v>
      </c>
      <c r="B229">
        <f t="shared" si="29"/>
        <v>1.1682242990654205E-3</v>
      </c>
      <c r="C229">
        <f>C228+0.49</f>
        <v>6.22</v>
      </c>
    </row>
    <row r="230" spans="1:3" x14ac:dyDescent="0.25">
      <c r="A230">
        <v>745</v>
      </c>
      <c r="B230">
        <f t="shared" si="29"/>
        <v>1.3422818791946308E-3</v>
      </c>
      <c r="C230">
        <f>C229+0.5</f>
        <v>6.72</v>
      </c>
    </row>
    <row r="231" spans="1:3" x14ac:dyDescent="0.25">
      <c r="A231">
        <v>699</v>
      </c>
      <c r="B231">
        <f t="shared" si="29"/>
        <v>1.4306151645207439E-3</v>
      </c>
      <c r="C231">
        <f>C230+0.52</f>
        <v>7.24</v>
      </c>
    </row>
    <row r="232" spans="1:3" x14ac:dyDescent="0.25">
      <c r="A232">
        <v>630</v>
      </c>
      <c r="B232">
        <f t="shared" si="29"/>
        <v>1.5873015873015873E-3</v>
      </c>
      <c r="C232">
        <f>C231+0.49</f>
        <v>7.73</v>
      </c>
    </row>
    <row r="233" spans="1:3" x14ac:dyDescent="0.25">
      <c r="A233">
        <v>577</v>
      </c>
      <c r="B233">
        <f t="shared" si="29"/>
        <v>1.7331022530329288E-3</v>
      </c>
      <c r="C233">
        <f>C232+0.5</f>
        <v>8.23</v>
      </c>
    </row>
    <row r="234" spans="1:3" x14ac:dyDescent="0.25">
      <c r="A234">
        <v>520</v>
      </c>
      <c r="B234">
        <f t="shared" si="29"/>
        <v>1.9230769230769232E-3</v>
      </c>
      <c r="C234">
        <f>C233+0.49</f>
        <v>8.7200000000000006</v>
      </c>
    </row>
    <row r="235" spans="1:3" x14ac:dyDescent="0.25">
      <c r="A235">
        <v>501</v>
      </c>
      <c r="B235">
        <f t="shared" si="29"/>
        <v>1.996007984031936E-3</v>
      </c>
      <c r="C235">
        <f>C234+0.5</f>
        <v>9.2200000000000006</v>
      </c>
    </row>
    <row r="236" spans="1:3" x14ac:dyDescent="0.25">
      <c r="A236">
        <v>459</v>
      </c>
      <c r="B236">
        <f t="shared" si="29"/>
        <v>2.1786492374727671E-3</v>
      </c>
      <c r="C236">
        <f>C235+0.49</f>
        <v>9.7100000000000009</v>
      </c>
    </row>
    <row r="237" spans="1:3" x14ac:dyDescent="0.25">
      <c r="A237">
        <v>274</v>
      </c>
      <c r="B237">
        <f t="shared" ref="B237:B238" si="30">1/A237</f>
        <v>3.6496350364963502E-3</v>
      </c>
      <c r="C237">
        <v>15</v>
      </c>
    </row>
    <row r="238" spans="1:3" x14ac:dyDescent="0.25">
      <c r="A238">
        <v>210</v>
      </c>
      <c r="B238">
        <f t="shared" si="30"/>
        <v>4.7619047619047623E-3</v>
      </c>
      <c r="C238">
        <f>C237+5</f>
        <v>20</v>
      </c>
    </row>
    <row r="239" spans="1:3" x14ac:dyDescent="0.25">
      <c r="A239">
        <v>180</v>
      </c>
      <c r="B239">
        <f t="shared" ref="B239:B244" si="31">1/A239</f>
        <v>5.5555555555555558E-3</v>
      </c>
      <c r="C239">
        <f t="shared" ref="C239:C244" si="32">C238+5</f>
        <v>25</v>
      </c>
    </row>
    <row r="240" spans="1:3" x14ac:dyDescent="0.25">
      <c r="A240">
        <v>150</v>
      </c>
      <c r="B240">
        <f t="shared" si="31"/>
        <v>6.6666666666666671E-3</v>
      </c>
      <c r="C240">
        <f t="shared" si="32"/>
        <v>30</v>
      </c>
    </row>
    <row r="241" spans="1:3" x14ac:dyDescent="0.25">
      <c r="A241">
        <v>135</v>
      </c>
      <c r="B241">
        <f t="shared" si="31"/>
        <v>7.4074074074074077E-3</v>
      </c>
      <c r="C241">
        <f t="shared" si="32"/>
        <v>35</v>
      </c>
    </row>
    <row r="242" spans="1:3" x14ac:dyDescent="0.25">
      <c r="A242">
        <v>125</v>
      </c>
      <c r="B242">
        <f t="shared" si="31"/>
        <v>8.0000000000000002E-3</v>
      </c>
      <c r="C242">
        <f t="shared" si="32"/>
        <v>40</v>
      </c>
    </row>
    <row r="243" spans="1:3" x14ac:dyDescent="0.25">
      <c r="A243">
        <v>113</v>
      </c>
      <c r="B243">
        <f t="shared" si="31"/>
        <v>8.8495575221238937E-3</v>
      </c>
      <c r="C243">
        <f t="shared" si="32"/>
        <v>45</v>
      </c>
    </row>
    <row r="244" spans="1:3" x14ac:dyDescent="0.25">
      <c r="A244">
        <v>105</v>
      </c>
      <c r="B244">
        <f t="shared" si="31"/>
        <v>9.5238095238095247E-3</v>
      </c>
      <c r="C244">
        <f t="shared" si="32"/>
        <v>50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Joshua George</cp:lastModifiedBy>
  <dcterms:created xsi:type="dcterms:W3CDTF">2017-02-21T00:10:14Z</dcterms:created>
  <dcterms:modified xsi:type="dcterms:W3CDTF">2017-04-28T04:40:13Z</dcterms:modified>
</cp:coreProperties>
</file>