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66925"/>
  <mc:AlternateContent xmlns:mc="http://schemas.openxmlformats.org/markup-compatibility/2006">
    <mc:Choice Requires="x15">
      <x15ac:absPath xmlns:x15ac="http://schemas.microsoft.com/office/spreadsheetml/2010/11/ac" url="C:\Users\Connor\Desktop\Gov 1005 Data\actual_final_project\raw_data\"/>
    </mc:Choice>
  </mc:AlternateContent>
  <xr:revisionPtr revIDLastSave="0" documentId="8_{B082C113-E7B4-44CF-B690-1F6381D24906}" xr6:coauthVersionLast="45" xr6:coauthVersionMax="45" xr10:uidLastSave="{00000000-0000-0000-0000-000000000000}"/>
  <bookViews>
    <workbookView xWindow="-108" yWindow="-108" windowWidth="23256" windowHeight="12576" firstSheet="4" activeTab="4" xr2:uid="{00000000-000D-0000-FFFF-FFFF00000000}"/>
  </bookViews>
  <sheets>
    <sheet name="Table 1 check-review" sheetId="3" state="hidden" r:id="rId1"/>
    <sheet name="Table 1 raw" sheetId="2" state="hidden" r:id="rId2"/>
    <sheet name="Table 2 check-review" sheetId="4" state="hidden" r:id="rId3"/>
    <sheet name="Table 2 Raw" sheetId="8" state="hidden" r:id="rId4"/>
    <sheet name="Table 3 Schools by Type" sheetId="14" r:id="rId5"/>
    <sheet name="Table 3 check-review" sheetId="5" state="hidden" r:id="rId6"/>
    <sheet name="Table 3 raw" sheetId="9" state="hidden" r:id="rId7"/>
    <sheet name="Table 3 raw response rate" sheetId="10" state="hidden" r:id="rId8"/>
    <sheet name="table 4 new check-review" sheetId="16" state="hidden" r:id="rId9"/>
    <sheet name="Table 4 new raw" sheetId="17" state="hidden" r:id="rId10"/>
    <sheet name="Table 4" sheetId="6" state="hidden" r:id="rId11"/>
    <sheet name="Table 4 raw" sheetId="11" state="hidden" r:id="rId12"/>
  </sheets>
  <definedNames>
    <definedName name="_xlnm._FilterDatabase" localSheetId="5" hidden="1">'Table 3 check-review'!$R$3:$S$95</definedName>
    <definedName name="_xlnm._FilterDatabase" localSheetId="6" hidden="1">'Table 3 raw'!$A$1:$V$58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4" i="5" l="1"/>
  <c r="K72" i="5"/>
  <c r="R72" i="5" s="1"/>
  <c r="L70" i="5"/>
  <c r="S70" i="5" s="1"/>
  <c r="K70" i="5"/>
  <c r="R70" i="5" s="1"/>
  <c r="S69" i="5"/>
  <c r="R69" i="5"/>
  <c r="S75" i="5"/>
  <c r="R75" i="5"/>
  <c r="S73" i="5"/>
  <c r="R73" i="5"/>
  <c r="S72" i="5"/>
  <c r="S71" i="5"/>
  <c r="R71" i="5"/>
  <c r="L6" i="5"/>
  <c r="S6" i="5" s="1"/>
  <c r="K6" i="5"/>
  <c r="R6" i="5" s="1"/>
  <c r="O8" i="9" l="1"/>
  <c r="L2" i="9"/>
  <c r="L3" i="9"/>
  <c r="L4" i="9"/>
  <c r="L5" i="9"/>
  <c r="L6" i="9"/>
  <c r="L7" i="9"/>
  <c r="L8" i="9"/>
  <c r="N8" i="9"/>
  <c r="N10" i="9" s="1"/>
  <c r="P8" i="9"/>
  <c r="P10" i="9" s="1"/>
  <c r="Q8" i="9"/>
  <c r="Q10" i="9" s="1"/>
  <c r="R8" i="9"/>
  <c r="R10" i="9" s="1"/>
  <c r="S8" i="9"/>
  <c r="S10" i="9" s="1"/>
  <c r="T8" i="9"/>
  <c r="U8" i="9"/>
  <c r="U10" i="9" s="1"/>
  <c r="V8" i="9"/>
  <c r="V10" i="9" s="1"/>
  <c r="L9" i="9"/>
  <c r="L10" i="9"/>
  <c r="O10" i="9"/>
  <c r="T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AB26" i="2" l="1"/>
  <c r="AC26" i="2"/>
  <c r="AD26" i="2"/>
  <c r="AE26" i="2"/>
  <c r="AF26" i="2"/>
  <c r="AB27" i="2"/>
  <c r="AC27" i="2"/>
  <c r="AD27" i="2"/>
  <c r="AE27" i="2"/>
  <c r="AF27" i="2"/>
  <c r="AB28" i="2"/>
  <c r="AC28" i="2"/>
  <c r="AD28" i="2"/>
  <c r="AE28" i="2"/>
  <c r="AF28" i="2"/>
  <c r="AC25" i="2"/>
  <c r="AD25" i="2"/>
  <c r="AE25" i="2"/>
  <c r="AF25" i="2"/>
  <c r="AB25" i="2"/>
  <c r="AB8" i="2"/>
  <c r="AC8" i="2"/>
  <c r="AD8" i="2"/>
  <c r="AE8" i="2"/>
  <c r="AF8" i="2"/>
  <c r="AB9" i="2"/>
  <c r="AC9" i="2"/>
  <c r="AD9" i="2"/>
  <c r="AE9" i="2"/>
  <c r="AF9" i="2"/>
  <c r="AB10" i="2"/>
  <c r="AC10" i="2"/>
  <c r="AD10" i="2"/>
  <c r="AE10" i="2"/>
  <c r="AF10" i="2"/>
  <c r="AB11" i="2"/>
  <c r="AC11" i="2"/>
  <c r="AD11" i="2"/>
  <c r="AE11" i="2"/>
  <c r="AF11" i="2"/>
  <c r="AB12" i="2"/>
  <c r="AC12" i="2"/>
  <c r="AD12" i="2"/>
  <c r="AE12" i="2"/>
  <c r="AF12" i="2"/>
  <c r="AF7" i="2"/>
  <c r="AE7" i="2"/>
  <c r="AD7" i="2"/>
  <c r="AC7" i="2"/>
  <c r="AB7" i="2"/>
  <c r="H21" i="3" l="1"/>
  <c r="H19" i="3"/>
  <c r="H16" i="3"/>
  <c r="H15" i="3"/>
  <c r="H14" i="3"/>
  <c r="H13" i="3"/>
  <c r="H11" i="3"/>
  <c r="H10" i="3"/>
  <c r="H9" i="3"/>
  <c r="H8" i="3"/>
  <c r="H7" i="3"/>
  <c r="H6" i="3"/>
  <c r="N21" i="3"/>
  <c r="N19" i="3"/>
  <c r="N16" i="3"/>
  <c r="N15" i="3"/>
  <c r="N14" i="3"/>
  <c r="N13" i="3"/>
  <c r="N11" i="3"/>
  <c r="N10" i="3"/>
  <c r="N9" i="3"/>
  <c r="N8" i="3"/>
  <c r="N7" i="3"/>
  <c r="N6" i="3"/>
  <c r="H65" i="3" l="1"/>
  <c r="F25" i="4" l="1"/>
  <c r="H25" i="4"/>
  <c r="H4" i="4" l="1"/>
  <c r="F4" i="4"/>
  <c r="E4" i="4"/>
  <c r="H66" i="3" l="1"/>
  <c r="M5" i="16"/>
  <c r="L5" i="16"/>
  <c r="K5" i="16"/>
  <c r="J5" i="16"/>
  <c r="I5" i="16"/>
  <c r="H5" i="16"/>
  <c r="G5" i="16"/>
  <c r="F5" i="16"/>
  <c r="D5" i="16"/>
  <c r="B5" i="16"/>
  <c r="B71" i="16"/>
  <c r="C71" i="16"/>
  <c r="D71" i="16"/>
  <c r="E71" i="16"/>
  <c r="F71" i="16"/>
  <c r="G71" i="16"/>
  <c r="H71" i="16"/>
  <c r="I71" i="16"/>
  <c r="J71" i="16"/>
  <c r="K71" i="16"/>
  <c r="L71" i="16"/>
  <c r="M71" i="16"/>
  <c r="B73" i="16"/>
  <c r="C73" i="16"/>
  <c r="D73" i="16"/>
  <c r="E73" i="16"/>
  <c r="F73" i="16"/>
  <c r="G73" i="16"/>
  <c r="H73" i="16"/>
  <c r="I73" i="16"/>
  <c r="J73" i="16"/>
  <c r="K73" i="16"/>
  <c r="L73" i="16"/>
  <c r="M73" i="16"/>
  <c r="B75" i="16"/>
  <c r="C75" i="16"/>
  <c r="D75" i="16"/>
  <c r="E75" i="16"/>
  <c r="F75" i="16"/>
  <c r="G75" i="16"/>
  <c r="H75" i="16"/>
  <c r="I75" i="16"/>
  <c r="J75" i="16"/>
  <c r="K75" i="16"/>
  <c r="L75" i="16"/>
  <c r="M75" i="16"/>
  <c r="B76" i="16"/>
  <c r="C76" i="16"/>
  <c r="D76" i="16"/>
  <c r="E76" i="16"/>
  <c r="F76" i="16"/>
  <c r="G76" i="16"/>
  <c r="H76" i="16"/>
  <c r="I76" i="16"/>
  <c r="J76" i="16"/>
  <c r="K76" i="16"/>
  <c r="L76" i="16"/>
  <c r="M76" i="16"/>
  <c r="B62" i="16"/>
  <c r="C62" i="16"/>
  <c r="D62" i="16"/>
  <c r="E62" i="16"/>
  <c r="F62" i="16"/>
  <c r="G62" i="16"/>
  <c r="H62" i="16"/>
  <c r="I62" i="16"/>
  <c r="J62" i="16"/>
  <c r="K62" i="16"/>
  <c r="L62" i="16"/>
  <c r="M62" i="16"/>
  <c r="B63" i="16"/>
  <c r="C63" i="16"/>
  <c r="D63" i="16"/>
  <c r="E63" i="16"/>
  <c r="F63" i="16"/>
  <c r="G63" i="16"/>
  <c r="H63" i="16"/>
  <c r="I63" i="16"/>
  <c r="J63" i="16"/>
  <c r="K63" i="16"/>
  <c r="L63" i="16"/>
  <c r="M63" i="16"/>
  <c r="B64" i="16"/>
  <c r="C64" i="16"/>
  <c r="D64" i="16"/>
  <c r="E64" i="16"/>
  <c r="F64" i="16"/>
  <c r="G64" i="16"/>
  <c r="H64" i="16"/>
  <c r="I64" i="16"/>
  <c r="J64" i="16"/>
  <c r="K64" i="16"/>
  <c r="L64" i="16"/>
  <c r="M64" i="16"/>
  <c r="B65" i="16"/>
  <c r="C65" i="16"/>
  <c r="D65" i="16"/>
  <c r="E65" i="16"/>
  <c r="F65" i="16"/>
  <c r="G65" i="16"/>
  <c r="H65" i="16"/>
  <c r="I65" i="16"/>
  <c r="J65" i="16"/>
  <c r="K65" i="16"/>
  <c r="L65" i="16"/>
  <c r="M65" i="16"/>
  <c r="B66" i="16"/>
  <c r="C66" i="16"/>
  <c r="D66" i="16"/>
  <c r="E66" i="16"/>
  <c r="F66" i="16"/>
  <c r="G66" i="16"/>
  <c r="H66" i="16"/>
  <c r="I66" i="16"/>
  <c r="J66" i="16"/>
  <c r="K66" i="16"/>
  <c r="L66" i="16"/>
  <c r="M66" i="16"/>
  <c r="B56" i="16"/>
  <c r="C56" i="16"/>
  <c r="D56" i="16"/>
  <c r="E56" i="16"/>
  <c r="F56" i="16"/>
  <c r="G56" i="16"/>
  <c r="H56" i="16"/>
  <c r="I56" i="16"/>
  <c r="J56" i="16"/>
  <c r="K56" i="16"/>
  <c r="L56" i="16"/>
  <c r="M56" i="16"/>
  <c r="B57" i="16"/>
  <c r="C57" i="16"/>
  <c r="D57" i="16"/>
  <c r="E57" i="16"/>
  <c r="F57" i="16"/>
  <c r="G57" i="16"/>
  <c r="H57" i="16"/>
  <c r="I57" i="16"/>
  <c r="J57" i="16"/>
  <c r="K57" i="16"/>
  <c r="L57" i="16"/>
  <c r="M57" i="16"/>
  <c r="B58" i="16"/>
  <c r="C58" i="16"/>
  <c r="D58" i="16"/>
  <c r="E58" i="16"/>
  <c r="F58" i="16"/>
  <c r="G58" i="16"/>
  <c r="H58" i="16"/>
  <c r="I58" i="16"/>
  <c r="J58" i="16"/>
  <c r="K58" i="16"/>
  <c r="L58" i="16"/>
  <c r="M58" i="16"/>
  <c r="B59" i="16"/>
  <c r="C59" i="16"/>
  <c r="D59" i="16"/>
  <c r="E59" i="16"/>
  <c r="F59" i="16"/>
  <c r="G59" i="16"/>
  <c r="H59" i="16"/>
  <c r="I59" i="16"/>
  <c r="J59" i="16"/>
  <c r="K59" i="16"/>
  <c r="L59" i="16"/>
  <c r="M59" i="16"/>
  <c r="B61" i="16"/>
  <c r="C61" i="16"/>
  <c r="D61" i="16"/>
  <c r="E61" i="16"/>
  <c r="F61" i="16"/>
  <c r="G61" i="16"/>
  <c r="H61" i="16"/>
  <c r="I61" i="16"/>
  <c r="J61" i="16"/>
  <c r="K61" i="16"/>
  <c r="L61" i="16"/>
  <c r="M61" i="16"/>
  <c r="B50" i="16"/>
  <c r="C50" i="16"/>
  <c r="D50" i="16"/>
  <c r="E50" i="16"/>
  <c r="F50" i="16"/>
  <c r="G50" i="16"/>
  <c r="H50" i="16"/>
  <c r="I50" i="16"/>
  <c r="J50" i="16"/>
  <c r="K50" i="16"/>
  <c r="L50" i="16"/>
  <c r="M50" i="16"/>
  <c r="B51" i="16"/>
  <c r="C51" i="16"/>
  <c r="D51" i="16"/>
  <c r="E51" i="16"/>
  <c r="F51" i="16"/>
  <c r="G51" i="16"/>
  <c r="H51" i="16"/>
  <c r="I51" i="16"/>
  <c r="J51" i="16"/>
  <c r="K51" i="16"/>
  <c r="L51" i="16"/>
  <c r="M51" i="16"/>
  <c r="B52" i="16"/>
  <c r="C52" i="16"/>
  <c r="D52" i="16"/>
  <c r="E52" i="16"/>
  <c r="F52" i="16"/>
  <c r="G52" i="16"/>
  <c r="H52" i="16"/>
  <c r="I52" i="16"/>
  <c r="J52" i="16"/>
  <c r="K52" i="16"/>
  <c r="L52" i="16"/>
  <c r="M52" i="16"/>
  <c r="B53" i="16"/>
  <c r="C53" i="16"/>
  <c r="D53" i="16"/>
  <c r="E53" i="16"/>
  <c r="F53" i="16"/>
  <c r="G53" i="16"/>
  <c r="H53" i="16"/>
  <c r="I53" i="16"/>
  <c r="J53" i="16"/>
  <c r="K53" i="16"/>
  <c r="L53" i="16"/>
  <c r="M53" i="16"/>
  <c r="B55" i="16"/>
  <c r="C55" i="16"/>
  <c r="D55" i="16"/>
  <c r="E55" i="16"/>
  <c r="F55" i="16"/>
  <c r="G55" i="16"/>
  <c r="H55" i="16"/>
  <c r="I55" i="16"/>
  <c r="J55" i="16"/>
  <c r="K55" i="16"/>
  <c r="L55" i="16"/>
  <c r="M55" i="16"/>
  <c r="B44" i="16"/>
  <c r="C44" i="16"/>
  <c r="D44" i="16"/>
  <c r="E44" i="16"/>
  <c r="F44" i="16"/>
  <c r="G44" i="16"/>
  <c r="H44" i="16"/>
  <c r="I44" i="16"/>
  <c r="J44" i="16"/>
  <c r="K44" i="16"/>
  <c r="L44" i="16"/>
  <c r="M44" i="16"/>
  <c r="B45" i="16"/>
  <c r="C45" i="16"/>
  <c r="D45" i="16"/>
  <c r="E45" i="16"/>
  <c r="F45" i="16"/>
  <c r="G45" i="16"/>
  <c r="H45" i="16"/>
  <c r="I45" i="16"/>
  <c r="J45" i="16"/>
  <c r="K45" i="16"/>
  <c r="L45" i="16"/>
  <c r="M45" i="16"/>
  <c r="B46" i="16"/>
  <c r="C46" i="16"/>
  <c r="D46" i="16"/>
  <c r="E46" i="16"/>
  <c r="F46" i="16"/>
  <c r="G46" i="16"/>
  <c r="H46" i="16"/>
  <c r="I46" i="16"/>
  <c r="J46" i="16"/>
  <c r="K46" i="16"/>
  <c r="L46" i="16"/>
  <c r="M46" i="16"/>
  <c r="B47" i="16"/>
  <c r="C47" i="16"/>
  <c r="D47" i="16"/>
  <c r="E47" i="16"/>
  <c r="F47" i="16"/>
  <c r="G47" i="16"/>
  <c r="H47" i="16"/>
  <c r="I47" i="16"/>
  <c r="J47" i="16"/>
  <c r="K47" i="16"/>
  <c r="L47" i="16"/>
  <c r="M47" i="16"/>
  <c r="B49" i="16"/>
  <c r="C49" i="16"/>
  <c r="D49" i="16"/>
  <c r="E49" i="16"/>
  <c r="F49" i="16"/>
  <c r="G49" i="16"/>
  <c r="H49" i="16"/>
  <c r="I49" i="16"/>
  <c r="J49" i="16"/>
  <c r="K49" i="16"/>
  <c r="L49" i="16"/>
  <c r="M49" i="16"/>
  <c r="B38" i="16"/>
  <c r="C38" i="16"/>
  <c r="D38" i="16"/>
  <c r="E38" i="16"/>
  <c r="F38" i="16"/>
  <c r="G38" i="16"/>
  <c r="H38" i="16"/>
  <c r="I38" i="16"/>
  <c r="J38" i="16"/>
  <c r="K38" i="16"/>
  <c r="L38" i="16"/>
  <c r="M38" i="16"/>
  <c r="B39" i="16"/>
  <c r="C39" i="16"/>
  <c r="D39" i="16"/>
  <c r="E39" i="16"/>
  <c r="F39" i="16"/>
  <c r="G39" i="16"/>
  <c r="H39" i="16"/>
  <c r="I39" i="16"/>
  <c r="J39" i="16"/>
  <c r="K39" i="16"/>
  <c r="L39" i="16"/>
  <c r="M39" i="16"/>
  <c r="B40" i="16"/>
  <c r="C40" i="16"/>
  <c r="D40" i="16"/>
  <c r="E40" i="16"/>
  <c r="F40" i="16"/>
  <c r="G40" i="16"/>
  <c r="H40" i="16"/>
  <c r="I40" i="16"/>
  <c r="J40" i="16"/>
  <c r="K40" i="16"/>
  <c r="L40" i="16"/>
  <c r="M40" i="16"/>
  <c r="B41" i="16"/>
  <c r="C41" i="16"/>
  <c r="D41" i="16"/>
  <c r="E41" i="16"/>
  <c r="F41" i="16"/>
  <c r="G41" i="16"/>
  <c r="H41" i="16"/>
  <c r="I41" i="16"/>
  <c r="J41" i="16"/>
  <c r="K41" i="16"/>
  <c r="L41" i="16"/>
  <c r="M41" i="16"/>
  <c r="B43" i="16"/>
  <c r="C43" i="16"/>
  <c r="D43" i="16"/>
  <c r="E43" i="16"/>
  <c r="F43" i="16"/>
  <c r="G43" i="16"/>
  <c r="H43" i="16"/>
  <c r="I43" i="16"/>
  <c r="J43" i="16"/>
  <c r="K43" i="16"/>
  <c r="L43" i="16"/>
  <c r="M43" i="16"/>
  <c r="B32" i="16"/>
  <c r="C32" i="16"/>
  <c r="D32" i="16"/>
  <c r="E32" i="16"/>
  <c r="F32" i="16"/>
  <c r="G32" i="16"/>
  <c r="H32" i="16"/>
  <c r="I32" i="16"/>
  <c r="J32" i="16"/>
  <c r="K32" i="16"/>
  <c r="L32" i="16"/>
  <c r="M32" i="16"/>
  <c r="B33" i="16"/>
  <c r="C33" i="16"/>
  <c r="D33" i="16"/>
  <c r="E33" i="16"/>
  <c r="F33" i="16"/>
  <c r="G33" i="16"/>
  <c r="H33" i="16"/>
  <c r="I33" i="16"/>
  <c r="J33" i="16"/>
  <c r="K33" i="16"/>
  <c r="L33" i="16"/>
  <c r="M33" i="16"/>
  <c r="B34" i="16"/>
  <c r="C34" i="16"/>
  <c r="D34" i="16"/>
  <c r="E34" i="16"/>
  <c r="F34" i="16"/>
  <c r="G34" i="16"/>
  <c r="H34" i="16"/>
  <c r="I34" i="16"/>
  <c r="J34" i="16"/>
  <c r="K34" i="16"/>
  <c r="L34" i="16"/>
  <c r="M34" i="16"/>
  <c r="B35" i="16"/>
  <c r="C35" i="16"/>
  <c r="D35" i="16"/>
  <c r="E35" i="16"/>
  <c r="F35" i="16"/>
  <c r="G35" i="16"/>
  <c r="H35" i="16"/>
  <c r="I35" i="16"/>
  <c r="J35" i="16"/>
  <c r="K35" i="16"/>
  <c r="L35" i="16"/>
  <c r="M35" i="16"/>
  <c r="B37" i="16"/>
  <c r="C37" i="16"/>
  <c r="D37" i="16"/>
  <c r="E37" i="16"/>
  <c r="F37" i="16"/>
  <c r="G37" i="16"/>
  <c r="H37" i="16"/>
  <c r="I37" i="16"/>
  <c r="J37" i="16"/>
  <c r="K37" i="16"/>
  <c r="L37" i="16"/>
  <c r="M37" i="16"/>
  <c r="B26" i="16"/>
  <c r="C26" i="16"/>
  <c r="D26" i="16"/>
  <c r="E26" i="16"/>
  <c r="F26" i="16"/>
  <c r="G26" i="16"/>
  <c r="H26" i="16"/>
  <c r="I26" i="16"/>
  <c r="J26" i="16"/>
  <c r="K26" i="16"/>
  <c r="L26" i="16"/>
  <c r="M26" i="16"/>
  <c r="B27" i="16"/>
  <c r="C27" i="16"/>
  <c r="D27" i="16"/>
  <c r="E27" i="16"/>
  <c r="F27" i="16"/>
  <c r="G27" i="16"/>
  <c r="H27" i="16"/>
  <c r="I27" i="16"/>
  <c r="J27" i="16"/>
  <c r="K27" i="16"/>
  <c r="L27" i="16"/>
  <c r="M27" i="16"/>
  <c r="B28" i="16"/>
  <c r="C28" i="16"/>
  <c r="D28" i="16"/>
  <c r="E28" i="16"/>
  <c r="F28" i="16"/>
  <c r="G28" i="16"/>
  <c r="H28" i="16"/>
  <c r="I28" i="16"/>
  <c r="J28" i="16"/>
  <c r="K28" i="16"/>
  <c r="L28" i="16"/>
  <c r="M28" i="16"/>
  <c r="B29" i="16"/>
  <c r="C29" i="16"/>
  <c r="D29" i="16"/>
  <c r="E29" i="16"/>
  <c r="F29" i="16"/>
  <c r="G29" i="16"/>
  <c r="H29" i="16"/>
  <c r="I29" i="16"/>
  <c r="J29" i="16"/>
  <c r="K29" i="16"/>
  <c r="L29" i="16"/>
  <c r="M29" i="16"/>
  <c r="B31" i="16"/>
  <c r="C31" i="16"/>
  <c r="D31" i="16"/>
  <c r="E31" i="16"/>
  <c r="F31" i="16"/>
  <c r="G31" i="16"/>
  <c r="H31" i="16"/>
  <c r="I31" i="16"/>
  <c r="J31" i="16"/>
  <c r="K31" i="16"/>
  <c r="L31" i="16"/>
  <c r="M31" i="16"/>
  <c r="B20" i="16"/>
  <c r="C20" i="16"/>
  <c r="D20" i="16"/>
  <c r="E20" i="16"/>
  <c r="F20" i="16"/>
  <c r="G20" i="16"/>
  <c r="H20" i="16"/>
  <c r="I20" i="16"/>
  <c r="J20" i="16"/>
  <c r="K20" i="16"/>
  <c r="L20" i="16"/>
  <c r="M20" i="16"/>
  <c r="B21" i="16"/>
  <c r="C21" i="16"/>
  <c r="D21" i="16"/>
  <c r="E21" i="16"/>
  <c r="F21" i="16"/>
  <c r="G21" i="16"/>
  <c r="H21" i="16"/>
  <c r="I21" i="16"/>
  <c r="J21" i="16"/>
  <c r="K21" i="16"/>
  <c r="L21" i="16"/>
  <c r="M21" i="16"/>
  <c r="B22" i="16"/>
  <c r="C22" i="16"/>
  <c r="D22" i="16"/>
  <c r="E22" i="16"/>
  <c r="F22" i="16"/>
  <c r="G22" i="16"/>
  <c r="H22" i="16"/>
  <c r="I22" i="16"/>
  <c r="J22" i="16"/>
  <c r="K22" i="16"/>
  <c r="L22" i="16"/>
  <c r="M22" i="16"/>
  <c r="B23" i="16"/>
  <c r="C23" i="16"/>
  <c r="D23" i="16"/>
  <c r="E23" i="16"/>
  <c r="F23" i="16"/>
  <c r="G23" i="16"/>
  <c r="H23" i="16"/>
  <c r="I23" i="16"/>
  <c r="J23" i="16"/>
  <c r="K23" i="16"/>
  <c r="L23" i="16"/>
  <c r="M23" i="16"/>
  <c r="B25" i="16"/>
  <c r="C25" i="16"/>
  <c r="D25" i="16"/>
  <c r="E25" i="16"/>
  <c r="F25" i="16"/>
  <c r="G25" i="16"/>
  <c r="H25" i="16"/>
  <c r="I25" i="16"/>
  <c r="J25" i="16"/>
  <c r="K25" i="16"/>
  <c r="L25" i="16"/>
  <c r="M25" i="16"/>
  <c r="B19" i="16"/>
  <c r="C19" i="16"/>
  <c r="D19" i="16"/>
  <c r="E19" i="16"/>
  <c r="F19" i="16"/>
  <c r="G19" i="16"/>
  <c r="H19" i="16"/>
  <c r="I19" i="16"/>
  <c r="J19" i="16"/>
  <c r="K19" i="16"/>
  <c r="L19" i="16"/>
  <c r="M19" i="16"/>
  <c r="B14" i="16"/>
  <c r="C14" i="16"/>
  <c r="D14" i="16"/>
  <c r="E14" i="16"/>
  <c r="F14" i="16"/>
  <c r="G14" i="16"/>
  <c r="H14" i="16"/>
  <c r="I14" i="16"/>
  <c r="J14" i="16"/>
  <c r="K14" i="16"/>
  <c r="L14" i="16"/>
  <c r="M14" i="16"/>
  <c r="B15" i="16"/>
  <c r="C15" i="16"/>
  <c r="D15" i="16"/>
  <c r="E15" i="16"/>
  <c r="F15" i="16"/>
  <c r="G15" i="16"/>
  <c r="H15" i="16"/>
  <c r="I15" i="16"/>
  <c r="J15" i="16"/>
  <c r="K15" i="16"/>
  <c r="L15" i="16"/>
  <c r="M15" i="16"/>
  <c r="B16" i="16"/>
  <c r="C16" i="16"/>
  <c r="D16" i="16"/>
  <c r="E16" i="16"/>
  <c r="F16" i="16"/>
  <c r="G16" i="16"/>
  <c r="H16" i="16"/>
  <c r="I16" i="16"/>
  <c r="J16" i="16"/>
  <c r="K16" i="16"/>
  <c r="L16" i="16"/>
  <c r="M16" i="16"/>
  <c r="B17" i="16"/>
  <c r="C17" i="16"/>
  <c r="D17" i="16"/>
  <c r="E17" i="16"/>
  <c r="F17" i="16"/>
  <c r="G17" i="16"/>
  <c r="H17" i="16"/>
  <c r="I17" i="16"/>
  <c r="J17" i="16"/>
  <c r="K17" i="16"/>
  <c r="L17" i="16"/>
  <c r="M17" i="16"/>
  <c r="B8" i="16"/>
  <c r="C8" i="16"/>
  <c r="D8" i="16"/>
  <c r="E8" i="16"/>
  <c r="F8" i="16"/>
  <c r="G8" i="16"/>
  <c r="H8" i="16"/>
  <c r="I8" i="16"/>
  <c r="J8" i="16"/>
  <c r="K8" i="16"/>
  <c r="L8" i="16"/>
  <c r="M8" i="16"/>
  <c r="B9" i="16"/>
  <c r="C9" i="16"/>
  <c r="D9" i="16"/>
  <c r="E9" i="16"/>
  <c r="F9" i="16"/>
  <c r="G9" i="16"/>
  <c r="H9" i="16"/>
  <c r="I9" i="16"/>
  <c r="J9" i="16"/>
  <c r="K9" i="16"/>
  <c r="L9" i="16"/>
  <c r="M9" i="16"/>
  <c r="B10" i="16"/>
  <c r="C10" i="16"/>
  <c r="D10" i="16"/>
  <c r="E10" i="16"/>
  <c r="F10" i="16"/>
  <c r="G10" i="16"/>
  <c r="H10" i="16"/>
  <c r="I10" i="16"/>
  <c r="J10" i="16"/>
  <c r="K10" i="16"/>
  <c r="L10" i="16"/>
  <c r="M10" i="16"/>
  <c r="B11" i="16"/>
  <c r="C11" i="16"/>
  <c r="D11" i="16"/>
  <c r="E11" i="16"/>
  <c r="F11" i="16"/>
  <c r="G11" i="16"/>
  <c r="H11" i="16"/>
  <c r="I11" i="16"/>
  <c r="J11" i="16"/>
  <c r="K11" i="16"/>
  <c r="L11" i="16"/>
  <c r="M11" i="16"/>
  <c r="B13" i="16"/>
  <c r="C13" i="16"/>
  <c r="D13" i="16"/>
  <c r="E13" i="16"/>
  <c r="F13" i="16"/>
  <c r="G13" i="16"/>
  <c r="H13" i="16"/>
  <c r="I13" i="16"/>
  <c r="J13" i="16"/>
  <c r="K13" i="16"/>
  <c r="L13" i="16"/>
  <c r="M13" i="16"/>
  <c r="M7" i="16"/>
  <c r="L7" i="16"/>
  <c r="K7" i="16"/>
  <c r="J7" i="16"/>
  <c r="I7" i="16"/>
  <c r="H7" i="16"/>
  <c r="G7" i="16"/>
  <c r="F7" i="16"/>
  <c r="D7" i="16"/>
  <c r="B7" i="16"/>
  <c r="E5" i="16" l="1"/>
  <c r="C5" i="16"/>
  <c r="E7" i="16"/>
  <c r="C7" i="16"/>
  <c r="B69" i="5"/>
  <c r="D69" i="5"/>
  <c r="E69" i="5"/>
  <c r="AL69" i="5" s="1"/>
  <c r="F69" i="5"/>
  <c r="AM69" i="5" s="1"/>
  <c r="G69" i="5"/>
  <c r="B70" i="5"/>
  <c r="AI70" i="5" s="1"/>
  <c r="D70" i="5"/>
  <c r="AK70" i="5" s="1"/>
  <c r="E70" i="5"/>
  <c r="F70" i="5"/>
  <c r="G70" i="5"/>
  <c r="AN70" i="5" s="1"/>
  <c r="J70" i="5"/>
  <c r="AQ70" i="5" s="1"/>
  <c r="B71" i="5"/>
  <c r="AI71" i="5" s="1"/>
  <c r="D71" i="5"/>
  <c r="E71" i="5"/>
  <c r="AL71" i="5" s="1"/>
  <c r="F71" i="5"/>
  <c r="AM71" i="5" s="1"/>
  <c r="G71" i="5"/>
  <c r="I71" i="5"/>
  <c r="B72" i="5"/>
  <c r="AI72" i="5" s="1"/>
  <c r="D72" i="5"/>
  <c r="AK72" i="5" s="1"/>
  <c r="E72" i="5"/>
  <c r="AL72" i="5" s="1"/>
  <c r="F72" i="5"/>
  <c r="AM72" i="5" s="1"/>
  <c r="G72" i="5"/>
  <c r="AN72" i="5" s="1"/>
  <c r="B74" i="5"/>
  <c r="AI74" i="5" s="1"/>
  <c r="D74" i="5"/>
  <c r="E74" i="5"/>
  <c r="AL74" i="5" s="1"/>
  <c r="F74" i="5"/>
  <c r="AM74" i="5" s="1"/>
  <c r="G74" i="5"/>
  <c r="AN74" i="5" s="1"/>
  <c r="K74" i="5"/>
  <c r="R74" i="5" s="1"/>
  <c r="L74" i="5"/>
  <c r="B75" i="5"/>
  <c r="AI73" i="5" s="1"/>
  <c r="D75" i="5"/>
  <c r="AK73" i="5" s="1"/>
  <c r="E75" i="5"/>
  <c r="F75" i="5"/>
  <c r="AM73" i="5" s="1"/>
  <c r="G75" i="5"/>
  <c r="J75" i="5"/>
  <c r="AQ73" i="5" s="1"/>
  <c r="H60" i="3"/>
  <c r="I15" i="3"/>
  <c r="I60" i="3" s="1"/>
  <c r="J15" i="3"/>
  <c r="J60" i="3" s="1"/>
  <c r="K15" i="3"/>
  <c r="L15" i="3"/>
  <c r="L60" i="3" s="1"/>
  <c r="M15" i="3"/>
  <c r="M60" i="3" s="1"/>
  <c r="H61" i="3"/>
  <c r="I16" i="3"/>
  <c r="I61" i="3" s="1"/>
  <c r="J16" i="3"/>
  <c r="K16" i="3"/>
  <c r="K61" i="3" s="1"/>
  <c r="L16" i="3"/>
  <c r="L61" i="3" s="1"/>
  <c r="M16" i="3"/>
  <c r="M61" i="3" s="1"/>
  <c r="B15" i="3"/>
  <c r="B60" i="3" s="1"/>
  <c r="C15" i="3"/>
  <c r="C60" i="3" s="1"/>
  <c r="D15" i="3"/>
  <c r="D60" i="3" s="1"/>
  <c r="E15" i="3"/>
  <c r="F15" i="3"/>
  <c r="F60" i="3" s="1"/>
  <c r="B16" i="3"/>
  <c r="B61" i="3" s="1"/>
  <c r="C16" i="3"/>
  <c r="C61" i="3" s="1"/>
  <c r="D16" i="3"/>
  <c r="E16" i="3"/>
  <c r="E61" i="3" s="1"/>
  <c r="F16" i="3"/>
  <c r="F61" i="3" s="1"/>
  <c r="N53" i="3"/>
  <c r="N54" i="3"/>
  <c r="M8" i="3"/>
  <c r="M53" i="3" s="1"/>
  <c r="M9" i="3"/>
  <c r="M10" i="3"/>
  <c r="M55" i="3" s="1"/>
  <c r="M11" i="3"/>
  <c r="L8" i="3"/>
  <c r="L53" i="3" s="1"/>
  <c r="L9" i="3"/>
  <c r="L54" i="3" s="1"/>
  <c r="L10" i="3"/>
  <c r="L55" i="3" s="1"/>
  <c r="L11" i="3"/>
  <c r="L56" i="3" s="1"/>
  <c r="K8" i="3"/>
  <c r="K53" i="3" s="1"/>
  <c r="K9" i="3"/>
  <c r="K54" i="3" s="1"/>
  <c r="K10" i="3"/>
  <c r="K55" i="3" s="1"/>
  <c r="K11" i="3"/>
  <c r="J8" i="3"/>
  <c r="J53" i="3" s="1"/>
  <c r="J9" i="3"/>
  <c r="J54" i="3" s="1"/>
  <c r="J10" i="3"/>
  <c r="J55" i="3" s="1"/>
  <c r="J11" i="3"/>
  <c r="I8" i="3"/>
  <c r="I53" i="3" s="1"/>
  <c r="I9" i="3"/>
  <c r="I54" i="3" s="1"/>
  <c r="I10" i="3"/>
  <c r="I55" i="3" s="1"/>
  <c r="I11" i="3"/>
  <c r="H53" i="3"/>
  <c r="H54" i="3"/>
  <c r="F8" i="3"/>
  <c r="F53" i="3" s="1"/>
  <c r="F9" i="3"/>
  <c r="F54" i="3" s="1"/>
  <c r="F10" i="3"/>
  <c r="F55" i="3" s="1"/>
  <c r="F11" i="3"/>
  <c r="F56" i="3" s="1"/>
  <c r="E8" i="3"/>
  <c r="E53" i="3" s="1"/>
  <c r="E9" i="3"/>
  <c r="E54" i="3" s="1"/>
  <c r="E10" i="3"/>
  <c r="E11" i="3"/>
  <c r="E56" i="3" s="1"/>
  <c r="D8" i="3"/>
  <c r="D53" i="3" s="1"/>
  <c r="D9" i="3"/>
  <c r="D54" i="3" s="1"/>
  <c r="D10" i="3"/>
  <c r="D55" i="3" s="1"/>
  <c r="D11" i="3"/>
  <c r="C8" i="3"/>
  <c r="C53" i="3" s="1"/>
  <c r="C9" i="3"/>
  <c r="C54" i="3" s="1"/>
  <c r="C10" i="3"/>
  <c r="C55" i="3" s="1"/>
  <c r="C11" i="3"/>
  <c r="B8" i="3"/>
  <c r="B53" i="3" s="1"/>
  <c r="B9" i="3"/>
  <c r="B54" i="3" s="1"/>
  <c r="B10" i="3"/>
  <c r="B55" i="3" s="1"/>
  <c r="B11" i="3"/>
  <c r="B56" i="3" s="1"/>
  <c r="C69" i="4"/>
  <c r="S69" i="4" s="1"/>
  <c r="C70" i="4"/>
  <c r="E70" i="4"/>
  <c r="T70" i="4" s="1"/>
  <c r="C71" i="4"/>
  <c r="S71" i="4" s="1"/>
  <c r="C72" i="4"/>
  <c r="S72" i="4" s="1"/>
  <c r="E72" i="4"/>
  <c r="F72" i="4"/>
  <c r="H72" i="4"/>
  <c r="C74" i="4"/>
  <c r="S74" i="4" s="1"/>
  <c r="E74" i="4"/>
  <c r="F74" i="4"/>
  <c r="U74" i="4" s="1"/>
  <c r="H74" i="4"/>
  <c r="V74" i="4" s="1"/>
  <c r="C75" i="4"/>
  <c r="S75" i="4" s="1"/>
  <c r="E75" i="4"/>
  <c r="F75" i="4"/>
  <c r="H75" i="4"/>
  <c r="V75" i="4" s="1"/>
  <c r="B71" i="4"/>
  <c r="R71" i="4" s="1"/>
  <c r="B70" i="4"/>
  <c r="B69" i="4"/>
  <c r="P70" i="6"/>
  <c r="P71" i="6"/>
  <c r="AX71" i="6" s="1"/>
  <c r="P72" i="6"/>
  <c r="AX72" i="6" s="1"/>
  <c r="P74" i="6"/>
  <c r="AX74" i="6" s="1"/>
  <c r="P75" i="6"/>
  <c r="O70" i="6"/>
  <c r="AW70" i="6" s="1"/>
  <c r="O71" i="6"/>
  <c r="O72" i="6"/>
  <c r="O74" i="6"/>
  <c r="O75" i="6"/>
  <c r="AW75" i="6" s="1"/>
  <c r="M70" i="6"/>
  <c r="AU70" i="6" s="1"/>
  <c r="M71" i="6"/>
  <c r="AU71" i="6" s="1"/>
  <c r="M72" i="6"/>
  <c r="AU72" i="6" s="1"/>
  <c r="M74" i="6"/>
  <c r="AU74" i="6" s="1"/>
  <c r="M75" i="6"/>
  <c r="L70" i="6"/>
  <c r="L71" i="6"/>
  <c r="AT71" i="6" s="1"/>
  <c r="L72" i="6"/>
  <c r="AT72" i="6" s="1"/>
  <c r="L74" i="6"/>
  <c r="AT74" i="6" s="1"/>
  <c r="L75" i="6"/>
  <c r="AT75" i="6" s="1"/>
  <c r="J70" i="6"/>
  <c r="AR70" i="6" s="1"/>
  <c r="J71" i="6"/>
  <c r="AR71" i="6" s="1"/>
  <c r="J72" i="6"/>
  <c r="J74" i="6"/>
  <c r="J75" i="6"/>
  <c r="AR75" i="6" s="1"/>
  <c r="I70" i="6"/>
  <c r="AQ70" i="6" s="1"/>
  <c r="I71" i="6"/>
  <c r="I72" i="6"/>
  <c r="I74" i="6"/>
  <c r="AQ74" i="6" s="1"/>
  <c r="I75" i="6"/>
  <c r="AQ75" i="6" s="1"/>
  <c r="G70" i="6"/>
  <c r="G71" i="6"/>
  <c r="G72" i="6"/>
  <c r="G74" i="6"/>
  <c r="AO74" i="6" s="1"/>
  <c r="G75" i="6"/>
  <c r="AO75" i="6" s="1"/>
  <c r="F70" i="6"/>
  <c r="AN70" i="6" s="1"/>
  <c r="F71" i="6"/>
  <c r="AN71" i="6" s="1"/>
  <c r="F72" i="6"/>
  <c r="AN72" i="6" s="1"/>
  <c r="F74" i="6"/>
  <c r="F75" i="6"/>
  <c r="D70" i="6"/>
  <c r="D71" i="6"/>
  <c r="AL71" i="6" s="1"/>
  <c r="D72" i="6"/>
  <c r="D74" i="6"/>
  <c r="AL74" i="6" s="1"/>
  <c r="D75" i="6"/>
  <c r="AL75" i="6" s="1"/>
  <c r="B70" i="6"/>
  <c r="AJ70" i="6" s="1"/>
  <c r="B71" i="6"/>
  <c r="B72" i="6"/>
  <c r="B74" i="6"/>
  <c r="AJ74" i="6" s="1"/>
  <c r="B75" i="6"/>
  <c r="AJ75" i="6" s="1"/>
  <c r="P4" i="6"/>
  <c r="O4" i="6"/>
  <c r="AW4" i="6" s="1"/>
  <c r="M4" i="6"/>
  <c r="AU4" i="6" s="1"/>
  <c r="L4" i="6"/>
  <c r="AT4" i="6" s="1"/>
  <c r="J4" i="6"/>
  <c r="I4" i="6"/>
  <c r="G4" i="6"/>
  <c r="F4" i="6"/>
  <c r="AN4" i="6" s="1"/>
  <c r="D4" i="6"/>
  <c r="B4" i="6"/>
  <c r="R68" i="11"/>
  <c r="R69" i="11"/>
  <c r="R66" i="11"/>
  <c r="R65" i="11"/>
  <c r="Q74" i="6" s="1"/>
  <c r="R64" i="11"/>
  <c r="Q72" i="6" s="1"/>
  <c r="R63" i="11"/>
  <c r="Q69" i="6" s="1"/>
  <c r="R62" i="11"/>
  <c r="Q65" i="6" s="1"/>
  <c r="R60" i="11"/>
  <c r="R59" i="11"/>
  <c r="Q63" i="6" s="1"/>
  <c r="R58" i="11"/>
  <c r="Q62" i="6" s="1"/>
  <c r="R57" i="11"/>
  <c r="R56" i="11"/>
  <c r="Q60" i="6" s="1"/>
  <c r="R54" i="11"/>
  <c r="Q58" i="6" s="1"/>
  <c r="R53" i="11"/>
  <c r="Q57" i="6" s="1"/>
  <c r="R52" i="11"/>
  <c r="R51" i="11"/>
  <c r="Q55" i="6" s="1"/>
  <c r="R50" i="11"/>
  <c r="Q54" i="6" s="1"/>
  <c r="R48" i="11"/>
  <c r="Q52" i="6" s="1"/>
  <c r="R47" i="11"/>
  <c r="R46" i="11"/>
  <c r="Q50" i="6" s="1"/>
  <c r="R45" i="11"/>
  <c r="Q49" i="6" s="1"/>
  <c r="R44" i="11"/>
  <c r="Q48" i="6" s="1"/>
  <c r="R42" i="11"/>
  <c r="Q46" i="6" s="1"/>
  <c r="R41" i="11"/>
  <c r="Q45" i="6" s="1"/>
  <c r="R40" i="11"/>
  <c r="Q44" i="6" s="1"/>
  <c r="R39" i="11"/>
  <c r="Q43" i="6" s="1"/>
  <c r="R38" i="11"/>
  <c r="R36" i="11"/>
  <c r="Q40" i="6" s="1"/>
  <c r="R35" i="11"/>
  <c r="Q39" i="6" s="1"/>
  <c r="R34" i="11"/>
  <c r="Q38" i="6" s="1"/>
  <c r="R33" i="11"/>
  <c r="Q37" i="6" s="1"/>
  <c r="R32" i="11"/>
  <c r="Q36" i="6" s="1"/>
  <c r="R30" i="11"/>
  <c r="Q34" i="6" s="1"/>
  <c r="R29" i="11"/>
  <c r="Q33" i="6" s="1"/>
  <c r="R28" i="11"/>
  <c r="R27" i="11"/>
  <c r="R26" i="11"/>
  <c r="Q30" i="6" s="1"/>
  <c r="R21" i="11"/>
  <c r="Q25" i="6" s="1"/>
  <c r="R22" i="11"/>
  <c r="R23" i="11"/>
  <c r="Q27" i="6" s="1"/>
  <c r="R24" i="11"/>
  <c r="Q28" i="6" s="1"/>
  <c r="R15" i="11"/>
  <c r="Q19" i="6" s="1"/>
  <c r="R16" i="11"/>
  <c r="R17" i="11"/>
  <c r="Q21" i="6" s="1"/>
  <c r="R18" i="11"/>
  <c r="Q22" i="6" s="1"/>
  <c r="R9" i="11"/>
  <c r="Q13" i="6" s="1"/>
  <c r="R10" i="11"/>
  <c r="Q14" i="6" s="1"/>
  <c r="R11" i="11"/>
  <c r="Q15" i="6" s="1"/>
  <c r="R12" i="11"/>
  <c r="Q16" i="6" s="1"/>
  <c r="R20" i="11"/>
  <c r="Q24" i="6" s="1"/>
  <c r="R14" i="11"/>
  <c r="R8" i="11"/>
  <c r="Q12" i="6" s="1"/>
  <c r="R6" i="11"/>
  <c r="Q10" i="6" s="1"/>
  <c r="R5" i="11"/>
  <c r="Q9" i="6" s="1"/>
  <c r="R4" i="11"/>
  <c r="Q8" i="6" s="1"/>
  <c r="R3" i="11"/>
  <c r="Q7" i="6" s="1"/>
  <c r="R2" i="11"/>
  <c r="Q6" i="6" s="1"/>
  <c r="T75" i="5"/>
  <c r="T72" i="5"/>
  <c r="T69" i="5"/>
  <c r="T71" i="5"/>
  <c r="T65" i="5"/>
  <c r="T64" i="5"/>
  <c r="T63" i="5"/>
  <c r="T61" i="5"/>
  <c r="T60" i="5"/>
  <c r="T58" i="5"/>
  <c r="T56" i="5"/>
  <c r="T55" i="5"/>
  <c r="T54" i="5"/>
  <c r="T51" i="5"/>
  <c r="T50" i="5"/>
  <c r="T49" i="5"/>
  <c r="T46" i="5"/>
  <c r="T45" i="5"/>
  <c r="T44" i="5"/>
  <c r="T42" i="5"/>
  <c r="T40" i="5"/>
  <c r="T39" i="5"/>
  <c r="T37" i="5"/>
  <c r="T36" i="5"/>
  <c r="T34" i="5"/>
  <c r="T32" i="5"/>
  <c r="T31" i="5"/>
  <c r="T30" i="5"/>
  <c r="T27" i="5"/>
  <c r="T26" i="5"/>
  <c r="T25" i="5"/>
  <c r="T22" i="5"/>
  <c r="T21" i="5"/>
  <c r="T20" i="5"/>
  <c r="T18" i="5"/>
  <c r="T16" i="5"/>
  <c r="T15" i="5"/>
  <c r="T13" i="5"/>
  <c r="T12" i="5"/>
  <c r="T10" i="5"/>
  <c r="T8" i="5"/>
  <c r="T7" i="5"/>
  <c r="T6" i="5"/>
  <c r="M14" i="3"/>
  <c r="M59" i="3" s="1"/>
  <c r="L14" i="3"/>
  <c r="K14" i="3"/>
  <c r="K59" i="3" s="1"/>
  <c r="J14" i="3"/>
  <c r="J59" i="3" s="1"/>
  <c r="M13" i="3"/>
  <c r="M58" i="3" s="1"/>
  <c r="L13" i="3"/>
  <c r="L58" i="3" s="1"/>
  <c r="K13" i="3"/>
  <c r="K58" i="3" s="1"/>
  <c r="J13" i="3"/>
  <c r="J58" i="3" s="1"/>
  <c r="M7" i="3"/>
  <c r="M52" i="3" s="1"/>
  <c r="L7" i="3"/>
  <c r="L52" i="3" s="1"/>
  <c r="K7" i="3"/>
  <c r="K52" i="3" s="1"/>
  <c r="J7" i="3"/>
  <c r="J52" i="3" s="1"/>
  <c r="N51" i="3"/>
  <c r="M6" i="3"/>
  <c r="L6" i="3"/>
  <c r="L51" i="3" s="1"/>
  <c r="K6" i="3"/>
  <c r="J6" i="3"/>
  <c r="I14" i="3"/>
  <c r="H59" i="3"/>
  <c r="F14" i="3"/>
  <c r="F59" i="3" s="1"/>
  <c r="E14" i="3"/>
  <c r="D14" i="3"/>
  <c r="F13" i="3"/>
  <c r="F58" i="3" s="1"/>
  <c r="E13" i="3"/>
  <c r="E58" i="3" s="1"/>
  <c r="D13" i="3"/>
  <c r="F7" i="3"/>
  <c r="E7" i="3"/>
  <c r="D7" i="3"/>
  <c r="D52" i="3" s="1"/>
  <c r="F6" i="3"/>
  <c r="E6" i="3"/>
  <c r="D6" i="3"/>
  <c r="D51" i="3" s="1"/>
  <c r="C14" i="3"/>
  <c r="C59" i="3" s="1"/>
  <c r="C7" i="3"/>
  <c r="B14" i="3"/>
  <c r="B59" i="3" s="1"/>
  <c r="I13" i="3"/>
  <c r="H58" i="3"/>
  <c r="R73" i="4"/>
  <c r="S73" i="4"/>
  <c r="T73" i="4"/>
  <c r="U73" i="4"/>
  <c r="V73" i="4"/>
  <c r="I6" i="5"/>
  <c r="AP6" i="5" s="1"/>
  <c r="AQ8" i="5"/>
  <c r="J61" i="3"/>
  <c r="I65" i="3"/>
  <c r="J65" i="3"/>
  <c r="K65" i="3"/>
  <c r="L65" i="3"/>
  <c r="M65" i="3"/>
  <c r="N65" i="3"/>
  <c r="N64" i="3"/>
  <c r="M21" i="3"/>
  <c r="M66" i="3" s="1"/>
  <c r="L21" i="3"/>
  <c r="K21" i="3"/>
  <c r="J21" i="3"/>
  <c r="J66" i="3" s="1"/>
  <c r="J19" i="3"/>
  <c r="J64" i="3" s="1"/>
  <c r="I21" i="3"/>
  <c r="M19" i="3"/>
  <c r="M64" i="3" s="1"/>
  <c r="L19" i="3"/>
  <c r="L64" i="3" s="1"/>
  <c r="K19" i="3"/>
  <c r="K64" i="3" s="1"/>
  <c r="I19" i="3"/>
  <c r="I64" i="3" s="1"/>
  <c r="H64" i="3"/>
  <c r="N61" i="3"/>
  <c r="N60" i="3"/>
  <c r="K60" i="3"/>
  <c r="N59" i="3"/>
  <c r="L59" i="3"/>
  <c r="I59" i="3"/>
  <c r="N58" i="3"/>
  <c r="H51" i="3"/>
  <c r="N56" i="3"/>
  <c r="M56" i="3"/>
  <c r="K56" i="3"/>
  <c r="J56" i="3"/>
  <c r="I56" i="3"/>
  <c r="H56" i="3"/>
  <c r="N55" i="3"/>
  <c r="H55" i="3"/>
  <c r="M54" i="3"/>
  <c r="N52" i="3"/>
  <c r="I7" i="3"/>
  <c r="I52" i="3" s="1"/>
  <c r="H52" i="3"/>
  <c r="I6" i="3"/>
  <c r="I51" i="3" s="1"/>
  <c r="V4" i="4"/>
  <c r="U4" i="4"/>
  <c r="T4" i="4"/>
  <c r="AX73" i="6"/>
  <c r="AX70" i="6"/>
  <c r="AW73" i="6"/>
  <c r="AW71" i="6"/>
  <c r="AU73" i="6"/>
  <c r="AT73" i="6"/>
  <c r="AT70" i="6"/>
  <c r="AR73" i="6"/>
  <c r="AQ73" i="6"/>
  <c r="AQ71" i="6"/>
  <c r="AO73" i="6"/>
  <c r="AO71" i="6"/>
  <c r="AO70" i="6"/>
  <c r="AN73" i="6"/>
  <c r="AL73" i="6"/>
  <c r="AL70" i="6"/>
  <c r="AJ73" i="6"/>
  <c r="AJ71" i="6"/>
  <c r="AQ4" i="6"/>
  <c r="AO4" i="6"/>
  <c r="AR4" i="6"/>
  <c r="AX4" i="6"/>
  <c r="AL4" i="6"/>
  <c r="AJ4" i="6"/>
  <c r="B65" i="6"/>
  <c r="D65" i="6"/>
  <c r="F65" i="6"/>
  <c r="G65" i="6"/>
  <c r="I65" i="6"/>
  <c r="J65" i="6"/>
  <c r="L65" i="6"/>
  <c r="M65" i="6"/>
  <c r="O65" i="6"/>
  <c r="P65" i="6"/>
  <c r="AJ69" i="6"/>
  <c r="AL69" i="6"/>
  <c r="AN69" i="6"/>
  <c r="AO69" i="6"/>
  <c r="AQ69" i="6"/>
  <c r="AR69" i="6"/>
  <c r="AT69" i="6"/>
  <c r="AU69" i="6"/>
  <c r="AW69" i="6"/>
  <c r="AX69" i="6"/>
  <c r="AJ72" i="6"/>
  <c r="AL72" i="6"/>
  <c r="AO72" i="6"/>
  <c r="AQ72" i="6"/>
  <c r="AR72" i="6"/>
  <c r="AW72" i="6"/>
  <c r="AN74" i="6"/>
  <c r="AR74" i="6"/>
  <c r="AW74" i="6"/>
  <c r="AN75" i="6"/>
  <c r="AU75" i="6"/>
  <c r="AX75" i="6"/>
  <c r="D64" i="6"/>
  <c r="AL64" i="6" s="1"/>
  <c r="B64" i="6"/>
  <c r="AJ64" i="6"/>
  <c r="D63" i="6"/>
  <c r="AL63" i="6"/>
  <c r="B63" i="6"/>
  <c r="AJ63" i="6" s="1"/>
  <c r="D62" i="6"/>
  <c r="AL62" i="6" s="1"/>
  <c r="B62" i="6"/>
  <c r="AJ62" i="6"/>
  <c r="D61" i="6"/>
  <c r="AL61" i="6"/>
  <c r="B61" i="6"/>
  <c r="AJ61" i="6" s="1"/>
  <c r="D60" i="6"/>
  <c r="AL60" i="6" s="1"/>
  <c r="B60" i="6"/>
  <c r="AJ60" i="6"/>
  <c r="D58" i="6"/>
  <c r="AL58" i="6"/>
  <c r="B58" i="6"/>
  <c r="AJ58" i="6" s="1"/>
  <c r="D57" i="6"/>
  <c r="AL57" i="6" s="1"/>
  <c r="B57" i="6"/>
  <c r="AJ57" i="6"/>
  <c r="D56" i="6"/>
  <c r="AL56" i="6"/>
  <c r="B56" i="6"/>
  <c r="AJ56" i="6" s="1"/>
  <c r="D55" i="6"/>
  <c r="AL55" i="6" s="1"/>
  <c r="B55" i="6"/>
  <c r="AJ55" i="6" s="1"/>
  <c r="D54" i="6"/>
  <c r="AL54" i="6" s="1"/>
  <c r="B54" i="6"/>
  <c r="AJ54" i="6" s="1"/>
  <c r="D52" i="6"/>
  <c r="AL52" i="6"/>
  <c r="B52" i="6"/>
  <c r="AJ52" i="6" s="1"/>
  <c r="D51" i="6"/>
  <c r="AL51" i="6" s="1"/>
  <c r="B51" i="6"/>
  <c r="AJ51" i="6" s="1"/>
  <c r="D50" i="6"/>
  <c r="AL50" i="6" s="1"/>
  <c r="B50" i="6"/>
  <c r="AJ50" i="6" s="1"/>
  <c r="D49" i="6"/>
  <c r="AL49" i="6"/>
  <c r="B49" i="6"/>
  <c r="AJ49" i="6" s="1"/>
  <c r="D48" i="6"/>
  <c r="AL48" i="6" s="1"/>
  <c r="B48" i="6"/>
  <c r="AJ48" i="6" s="1"/>
  <c r="D46" i="6"/>
  <c r="AL46" i="6"/>
  <c r="B46" i="6"/>
  <c r="AJ46" i="6" s="1"/>
  <c r="D45" i="6"/>
  <c r="AL45" i="6"/>
  <c r="B45" i="6"/>
  <c r="AJ45" i="6" s="1"/>
  <c r="D44" i="6"/>
  <c r="AL44" i="6" s="1"/>
  <c r="B44" i="6"/>
  <c r="AJ44" i="6" s="1"/>
  <c r="D43" i="6"/>
  <c r="AL43" i="6"/>
  <c r="B43" i="6"/>
  <c r="AJ43" i="6" s="1"/>
  <c r="D42" i="6"/>
  <c r="AL42" i="6" s="1"/>
  <c r="B42" i="6"/>
  <c r="AJ42" i="6" s="1"/>
  <c r="D40" i="6"/>
  <c r="AL40" i="6" s="1"/>
  <c r="B40" i="6"/>
  <c r="AJ40" i="6" s="1"/>
  <c r="D39" i="6"/>
  <c r="AL39" i="6"/>
  <c r="B39" i="6"/>
  <c r="AJ39" i="6" s="1"/>
  <c r="D38" i="6"/>
  <c r="AL38" i="6" s="1"/>
  <c r="B38" i="6"/>
  <c r="AJ38" i="6" s="1"/>
  <c r="D37" i="6"/>
  <c r="AL37" i="6"/>
  <c r="B37" i="6"/>
  <c r="AJ37" i="6" s="1"/>
  <c r="D36" i="6"/>
  <c r="AL36" i="6"/>
  <c r="B36" i="6"/>
  <c r="AJ36" i="6" s="1"/>
  <c r="D34" i="6"/>
  <c r="AL34" i="6" s="1"/>
  <c r="B34" i="6"/>
  <c r="AJ34" i="6" s="1"/>
  <c r="D33" i="6"/>
  <c r="AL33" i="6" s="1"/>
  <c r="B33" i="6"/>
  <c r="AJ33" i="6" s="1"/>
  <c r="D32" i="6"/>
  <c r="AL32" i="6" s="1"/>
  <c r="B32" i="6"/>
  <c r="AJ32" i="6"/>
  <c r="D31" i="6"/>
  <c r="AL31" i="6" s="1"/>
  <c r="B31" i="6"/>
  <c r="AJ31" i="6" s="1"/>
  <c r="D30" i="6"/>
  <c r="AL30" i="6" s="1"/>
  <c r="B30" i="6"/>
  <c r="AJ30" i="6"/>
  <c r="D28" i="6"/>
  <c r="AL28" i="6" s="1"/>
  <c r="B28" i="6"/>
  <c r="AJ28" i="6" s="1"/>
  <c r="D27" i="6"/>
  <c r="AL27" i="6" s="1"/>
  <c r="B27" i="6"/>
  <c r="AJ27" i="6" s="1"/>
  <c r="D26" i="6"/>
  <c r="AL26" i="6" s="1"/>
  <c r="B26" i="6"/>
  <c r="AJ26" i="6"/>
  <c r="D25" i="6"/>
  <c r="AL25" i="6" s="1"/>
  <c r="B25" i="6"/>
  <c r="AJ25" i="6" s="1"/>
  <c r="D24" i="6"/>
  <c r="AL24" i="6" s="1"/>
  <c r="B24" i="6"/>
  <c r="AJ24" i="6" s="1"/>
  <c r="D22" i="6"/>
  <c r="AL22" i="6"/>
  <c r="B22" i="6"/>
  <c r="AJ22" i="6" s="1"/>
  <c r="D21" i="6"/>
  <c r="AL21" i="6" s="1"/>
  <c r="B21" i="6"/>
  <c r="AJ21" i="6" s="1"/>
  <c r="D20" i="6"/>
  <c r="AL20" i="6" s="1"/>
  <c r="B20" i="6"/>
  <c r="AJ20" i="6" s="1"/>
  <c r="D19" i="6"/>
  <c r="AL19" i="6" s="1"/>
  <c r="B19" i="6"/>
  <c r="AJ19" i="6" s="1"/>
  <c r="D18" i="6"/>
  <c r="AL18" i="6" s="1"/>
  <c r="B18" i="6"/>
  <c r="AJ18" i="6" s="1"/>
  <c r="D16" i="6"/>
  <c r="AL16" i="6" s="1"/>
  <c r="B16" i="6"/>
  <c r="AJ16" i="6" s="1"/>
  <c r="D15" i="6"/>
  <c r="AL15" i="6" s="1"/>
  <c r="B15" i="6"/>
  <c r="AJ15" i="6"/>
  <c r="D14" i="6"/>
  <c r="AL14" i="6" s="1"/>
  <c r="B14" i="6"/>
  <c r="AJ14" i="6" s="1"/>
  <c r="D13" i="6"/>
  <c r="AL13" i="6" s="1"/>
  <c r="B13" i="6"/>
  <c r="AJ13" i="6" s="1"/>
  <c r="D12" i="6"/>
  <c r="AL12" i="6" s="1"/>
  <c r="B12" i="6"/>
  <c r="AJ12" i="6"/>
  <c r="B7" i="6"/>
  <c r="AJ7" i="6" s="1"/>
  <c r="D7" i="6"/>
  <c r="AL7" i="6" s="1"/>
  <c r="B8" i="6"/>
  <c r="AJ8" i="6" s="1"/>
  <c r="D8" i="6"/>
  <c r="AL8" i="6"/>
  <c r="B9" i="6"/>
  <c r="AJ9" i="6" s="1"/>
  <c r="D9" i="6"/>
  <c r="AL9" i="6" s="1"/>
  <c r="B10" i="6"/>
  <c r="AJ10" i="6" s="1"/>
  <c r="D10" i="6"/>
  <c r="AL10" i="6" s="1"/>
  <c r="F7" i="6"/>
  <c r="AN7" i="6" s="1"/>
  <c r="G7" i="6"/>
  <c r="AO7" i="6"/>
  <c r="I7" i="6"/>
  <c r="AQ7" i="6" s="1"/>
  <c r="J7" i="6"/>
  <c r="AR7" i="6" s="1"/>
  <c r="L7" i="6"/>
  <c r="AT7" i="6" s="1"/>
  <c r="M7" i="6"/>
  <c r="AU7" i="6" s="1"/>
  <c r="O7" i="6"/>
  <c r="AW7" i="6" s="1"/>
  <c r="P7" i="6"/>
  <c r="AX7" i="6"/>
  <c r="F8" i="6"/>
  <c r="AN8" i="6" s="1"/>
  <c r="G8" i="6"/>
  <c r="AO8" i="6" s="1"/>
  <c r="I8" i="6"/>
  <c r="AQ8" i="6" s="1"/>
  <c r="J8" i="6"/>
  <c r="AR8" i="6" s="1"/>
  <c r="L8" i="6"/>
  <c r="AT8" i="6" s="1"/>
  <c r="M8" i="6"/>
  <c r="AU8" i="6" s="1"/>
  <c r="O8" i="6"/>
  <c r="AW8" i="6" s="1"/>
  <c r="P8" i="6"/>
  <c r="AX8" i="6" s="1"/>
  <c r="F9" i="6"/>
  <c r="AN9" i="6" s="1"/>
  <c r="G9" i="6"/>
  <c r="AO9" i="6" s="1"/>
  <c r="I9" i="6"/>
  <c r="AQ9" i="6" s="1"/>
  <c r="J9" i="6"/>
  <c r="AR9" i="6"/>
  <c r="L9" i="6"/>
  <c r="AT9" i="6" s="1"/>
  <c r="M9" i="6"/>
  <c r="AU9" i="6" s="1"/>
  <c r="O9" i="6"/>
  <c r="AW9" i="6" s="1"/>
  <c r="P9" i="6"/>
  <c r="AX9" i="6" s="1"/>
  <c r="F10" i="6"/>
  <c r="AN10" i="6" s="1"/>
  <c r="G10" i="6"/>
  <c r="AO10" i="6"/>
  <c r="I10" i="6"/>
  <c r="AQ10" i="6" s="1"/>
  <c r="J10" i="6"/>
  <c r="AR10" i="6" s="1"/>
  <c r="L10" i="6"/>
  <c r="AT10" i="6" s="1"/>
  <c r="M10" i="6"/>
  <c r="AU10" i="6" s="1"/>
  <c r="O10" i="6"/>
  <c r="AW10" i="6" s="1"/>
  <c r="P10" i="6"/>
  <c r="AX10" i="6"/>
  <c r="F12" i="6"/>
  <c r="AN12" i="6" s="1"/>
  <c r="G12" i="6"/>
  <c r="AO12" i="6" s="1"/>
  <c r="I12" i="6"/>
  <c r="AQ12" i="6" s="1"/>
  <c r="J12" i="6"/>
  <c r="AR12" i="6" s="1"/>
  <c r="L12" i="6"/>
  <c r="AT12" i="6" s="1"/>
  <c r="M12" i="6"/>
  <c r="AU12" i="6" s="1"/>
  <c r="O12" i="6"/>
  <c r="AW12" i="6" s="1"/>
  <c r="P12" i="6"/>
  <c r="AX12" i="6" s="1"/>
  <c r="F13" i="6"/>
  <c r="AN13" i="6" s="1"/>
  <c r="G13" i="6"/>
  <c r="AO13" i="6" s="1"/>
  <c r="I13" i="6"/>
  <c r="AQ13" i="6" s="1"/>
  <c r="J13" i="6"/>
  <c r="AR13" i="6"/>
  <c r="L13" i="6"/>
  <c r="AT13" i="6" s="1"/>
  <c r="M13" i="6"/>
  <c r="AU13" i="6" s="1"/>
  <c r="O13" i="6"/>
  <c r="AW13" i="6" s="1"/>
  <c r="P13" i="6"/>
  <c r="AX13" i="6" s="1"/>
  <c r="F14" i="6"/>
  <c r="AN14" i="6" s="1"/>
  <c r="G14" i="6"/>
  <c r="AO14" i="6"/>
  <c r="I14" i="6"/>
  <c r="AQ14" i="6" s="1"/>
  <c r="J14" i="6"/>
  <c r="AR14" i="6" s="1"/>
  <c r="L14" i="6"/>
  <c r="AT14" i="6" s="1"/>
  <c r="M14" i="6"/>
  <c r="AU14" i="6" s="1"/>
  <c r="O14" i="6"/>
  <c r="AW14" i="6" s="1"/>
  <c r="P14" i="6"/>
  <c r="AX14" i="6"/>
  <c r="F15" i="6"/>
  <c r="AN15" i="6" s="1"/>
  <c r="G15" i="6"/>
  <c r="AO15" i="6" s="1"/>
  <c r="I15" i="6"/>
  <c r="AQ15" i="6" s="1"/>
  <c r="J15" i="6"/>
  <c r="AR15" i="6" s="1"/>
  <c r="L15" i="6"/>
  <c r="AT15" i="6" s="1"/>
  <c r="M15" i="6"/>
  <c r="AU15" i="6" s="1"/>
  <c r="O15" i="6"/>
  <c r="AW15" i="6" s="1"/>
  <c r="P15" i="6"/>
  <c r="AX15" i="6" s="1"/>
  <c r="F16" i="6"/>
  <c r="AN16" i="6" s="1"/>
  <c r="G16" i="6"/>
  <c r="AO16" i="6" s="1"/>
  <c r="I16" i="6"/>
  <c r="AQ16" i="6" s="1"/>
  <c r="J16" i="6"/>
  <c r="AR16" i="6" s="1"/>
  <c r="L16" i="6"/>
  <c r="AT16" i="6" s="1"/>
  <c r="M16" i="6"/>
  <c r="AU16" i="6" s="1"/>
  <c r="O16" i="6"/>
  <c r="AW16" i="6" s="1"/>
  <c r="P16" i="6"/>
  <c r="AX16" i="6" s="1"/>
  <c r="F18" i="6"/>
  <c r="AN18" i="6" s="1"/>
  <c r="G18" i="6"/>
  <c r="AO18" i="6" s="1"/>
  <c r="I18" i="6"/>
  <c r="AQ18" i="6" s="1"/>
  <c r="J18" i="6"/>
  <c r="AR18" i="6" s="1"/>
  <c r="L18" i="6"/>
  <c r="AT18" i="6" s="1"/>
  <c r="M18" i="6"/>
  <c r="AU18" i="6" s="1"/>
  <c r="O18" i="6"/>
  <c r="AW18" i="6" s="1"/>
  <c r="P18" i="6"/>
  <c r="AX18" i="6" s="1"/>
  <c r="F19" i="6"/>
  <c r="AN19" i="6" s="1"/>
  <c r="G19" i="6"/>
  <c r="AO19" i="6" s="1"/>
  <c r="I19" i="6"/>
  <c r="AQ19" i="6" s="1"/>
  <c r="J19" i="6"/>
  <c r="AR19" i="6"/>
  <c r="L19" i="6"/>
  <c r="AT19" i="6" s="1"/>
  <c r="M19" i="6"/>
  <c r="AU19" i="6" s="1"/>
  <c r="O19" i="6"/>
  <c r="AW19" i="6" s="1"/>
  <c r="P19" i="6"/>
  <c r="AX19" i="6" s="1"/>
  <c r="F20" i="6"/>
  <c r="AN20" i="6" s="1"/>
  <c r="G20" i="6"/>
  <c r="AO20" i="6"/>
  <c r="I20" i="6"/>
  <c r="AQ20" i="6" s="1"/>
  <c r="J20" i="6"/>
  <c r="AR20" i="6" s="1"/>
  <c r="L20" i="6"/>
  <c r="AT20" i="6" s="1"/>
  <c r="M20" i="6"/>
  <c r="AU20" i="6" s="1"/>
  <c r="O20" i="6"/>
  <c r="AW20" i="6" s="1"/>
  <c r="P20" i="6"/>
  <c r="AX20" i="6"/>
  <c r="F21" i="6"/>
  <c r="AN21" i="6" s="1"/>
  <c r="G21" i="6"/>
  <c r="AO21" i="6" s="1"/>
  <c r="I21" i="6"/>
  <c r="AQ21" i="6" s="1"/>
  <c r="J21" i="6"/>
  <c r="AR21" i="6" s="1"/>
  <c r="L21" i="6"/>
  <c r="AT21" i="6" s="1"/>
  <c r="M21" i="6"/>
  <c r="AU21" i="6" s="1"/>
  <c r="O21" i="6"/>
  <c r="AW21" i="6" s="1"/>
  <c r="P21" i="6"/>
  <c r="AX21" i="6" s="1"/>
  <c r="F22" i="6"/>
  <c r="AN22" i="6" s="1"/>
  <c r="G22" i="6"/>
  <c r="AO22" i="6" s="1"/>
  <c r="I22" i="6"/>
  <c r="AQ22" i="6" s="1"/>
  <c r="J22" i="6"/>
  <c r="AR22" i="6" s="1"/>
  <c r="L22" i="6"/>
  <c r="AT22" i="6" s="1"/>
  <c r="M22" i="6"/>
  <c r="AU22" i="6" s="1"/>
  <c r="O22" i="6"/>
  <c r="AW22" i="6" s="1"/>
  <c r="P22" i="6"/>
  <c r="AX22" i="6" s="1"/>
  <c r="F24" i="6"/>
  <c r="AN24" i="6" s="1"/>
  <c r="G24" i="6"/>
  <c r="AO24" i="6" s="1"/>
  <c r="I24" i="6"/>
  <c r="AQ24" i="6" s="1"/>
  <c r="J24" i="6"/>
  <c r="AR24" i="6" s="1"/>
  <c r="L24" i="6"/>
  <c r="AT24" i="6" s="1"/>
  <c r="M24" i="6"/>
  <c r="AU24" i="6" s="1"/>
  <c r="O24" i="6"/>
  <c r="AW24" i="6" s="1"/>
  <c r="P24" i="6"/>
  <c r="AX24" i="6" s="1"/>
  <c r="F25" i="6"/>
  <c r="AN25" i="6"/>
  <c r="G25" i="6"/>
  <c r="AO25" i="6" s="1"/>
  <c r="I25" i="6"/>
  <c r="AQ25" i="6" s="1"/>
  <c r="J25" i="6"/>
  <c r="AR25" i="6" s="1"/>
  <c r="L25" i="6"/>
  <c r="AT25" i="6" s="1"/>
  <c r="M25" i="6"/>
  <c r="AU25" i="6" s="1"/>
  <c r="O25" i="6"/>
  <c r="AW25" i="6" s="1"/>
  <c r="P25" i="6"/>
  <c r="AX25" i="6" s="1"/>
  <c r="F26" i="6"/>
  <c r="AN26" i="6"/>
  <c r="G26" i="6"/>
  <c r="AO26" i="6" s="1"/>
  <c r="I26" i="6"/>
  <c r="AQ26" i="6" s="1"/>
  <c r="J26" i="6"/>
  <c r="AR26" i="6" s="1"/>
  <c r="L26" i="6"/>
  <c r="AT26" i="6" s="1"/>
  <c r="M26" i="6"/>
  <c r="AU26" i="6" s="1"/>
  <c r="O26" i="6"/>
  <c r="AW26" i="6" s="1"/>
  <c r="P26" i="6"/>
  <c r="AX26" i="6" s="1"/>
  <c r="F27" i="6"/>
  <c r="AN27" i="6" s="1"/>
  <c r="G27" i="6"/>
  <c r="AO27" i="6" s="1"/>
  <c r="I27" i="6"/>
  <c r="AQ27" i="6" s="1"/>
  <c r="J27" i="6"/>
  <c r="AR27" i="6" s="1"/>
  <c r="L27" i="6"/>
  <c r="AT27" i="6" s="1"/>
  <c r="M27" i="6"/>
  <c r="AU27" i="6" s="1"/>
  <c r="O27" i="6"/>
  <c r="AW27" i="6" s="1"/>
  <c r="P27" i="6"/>
  <c r="AX27" i="6" s="1"/>
  <c r="F28" i="6"/>
  <c r="AN28" i="6" s="1"/>
  <c r="G28" i="6"/>
  <c r="AO28" i="6" s="1"/>
  <c r="I28" i="6"/>
  <c r="AQ28" i="6" s="1"/>
  <c r="J28" i="6"/>
  <c r="AR28" i="6" s="1"/>
  <c r="L28" i="6"/>
  <c r="AT28" i="6" s="1"/>
  <c r="M28" i="6"/>
  <c r="AU28" i="6" s="1"/>
  <c r="O28" i="6"/>
  <c r="AW28" i="6" s="1"/>
  <c r="P28" i="6"/>
  <c r="AX28" i="6" s="1"/>
  <c r="F30" i="6"/>
  <c r="AN30" i="6" s="1"/>
  <c r="G30" i="6"/>
  <c r="AO30" i="6" s="1"/>
  <c r="I30" i="6"/>
  <c r="AQ30" i="6"/>
  <c r="J30" i="6"/>
  <c r="AR30" i="6" s="1"/>
  <c r="L30" i="6"/>
  <c r="AT30" i="6" s="1"/>
  <c r="M30" i="6"/>
  <c r="AU30" i="6" s="1"/>
  <c r="O30" i="6"/>
  <c r="AW30" i="6" s="1"/>
  <c r="P30" i="6"/>
  <c r="AX30" i="6" s="1"/>
  <c r="F31" i="6"/>
  <c r="AN31" i="6" s="1"/>
  <c r="G31" i="6"/>
  <c r="AO31" i="6" s="1"/>
  <c r="I31" i="6"/>
  <c r="AQ31" i="6" s="1"/>
  <c r="J31" i="6"/>
  <c r="AR31" i="6" s="1"/>
  <c r="L31" i="6"/>
  <c r="AT31" i="6" s="1"/>
  <c r="M31" i="6"/>
  <c r="AU31" i="6" s="1"/>
  <c r="O31" i="6"/>
  <c r="AW31" i="6" s="1"/>
  <c r="P31" i="6"/>
  <c r="AX31" i="6" s="1"/>
  <c r="F32" i="6"/>
  <c r="AN32" i="6"/>
  <c r="G32" i="6"/>
  <c r="AO32" i="6" s="1"/>
  <c r="I32" i="6"/>
  <c r="AQ32" i="6" s="1"/>
  <c r="J32" i="6"/>
  <c r="AR32" i="6" s="1"/>
  <c r="L32" i="6"/>
  <c r="AT32" i="6" s="1"/>
  <c r="M32" i="6"/>
  <c r="AU32" i="6" s="1"/>
  <c r="O32" i="6"/>
  <c r="AW32" i="6" s="1"/>
  <c r="P32" i="6"/>
  <c r="AX32" i="6" s="1"/>
  <c r="F33" i="6"/>
  <c r="AN33" i="6" s="1"/>
  <c r="G33" i="6"/>
  <c r="AO33" i="6" s="1"/>
  <c r="I33" i="6"/>
  <c r="AQ33" i="6" s="1"/>
  <c r="J33" i="6"/>
  <c r="AR33" i="6" s="1"/>
  <c r="L33" i="6"/>
  <c r="AT33" i="6" s="1"/>
  <c r="M33" i="6"/>
  <c r="AU33" i="6" s="1"/>
  <c r="O33" i="6"/>
  <c r="AW33" i="6" s="1"/>
  <c r="P33" i="6"/>
  <c r="AX33" i="6" s="1"/>
  <c r="F34" i="6"/>
  <c r="AN34" i="6" s="1"/>
  <c r="G34" i="6"/>
  <c r="AO34" i="6" s="1"/>
  <c r="I34" i="6"/>
  <c r="AQ34" i="6" s="1"/>
  <c r="J34" i="6"/>
  <c r="AR34" i="6" s="1"/>
  <c r="L34" i="6"/>
  <c r="AT34" i="6" s="1"/>
  <c r="M34" i="6"/>
  <c r="AU34" i="6" s="1"/>
  <c r="O34" i="6"/>
  <c r="AW34" i="6" s="1"/>
  <c r="P34" i="6"/>
  <c r="AX34" i="6" s="1"/>
  <c r="F36" i="6"/>
  <c r="AN36" i="6" s="1"/>
  <c r="G36" i="6"/>
  <c r="AO36" i="6" s="1"/>
  <c r="I36" i="6"/>
  <c r="AQ36" i="6" s="1"/>
  <c r="J36" i="6"/>
  <c r="AR36" i="6" s="1"/>
  <c r="L36" i="6"/>
  <c r="AT36" i="6" s="1"/>
  <c r="M36" i="6"/>
  <c r="AU36" i="6" s="1"/>
  <c r="O36" i="6"/>
  <c r="AW36" i="6" s="1"/>
  <c r="P36" i="6"/>
  <c r="AX36" i="6" s="1"/>
  <c r="F37" i="6"/>
  <c r="AN37" i="6" s="1"/>
  <c r="G37" i="6"/>
  <c r="AO37" i="6" s="1"/>
  <c r="I37" i="6"/>
  <c r="AQ37" i="6" s="1"/>
  <c r="J37" i="6"/>
  <c r="AR37" i="6" s="1"/>
  <c r="L37" i="6"/>
  <c r="AT37" i="6" s="1"/>
  <c r="M37" i="6"/>
  <c r="AU37" i="6" s="1"/>
  <c r="O37" i="6"/>
  <c r="AW37" i="6" s="1"/>
  <c r="P37" i="6"/>
  <c r="AX37" i="6" s="1"/>
  <c r="F38" i="6"/>
  <c r="AN38" i="6" s="1"/>
  <c r="G38" i="6"/>
  <c r="AO38" i="6" s="1"/>
  <c r="I38" i="6"/>
  <c r="AQ38" i="6" s="1"/>
  <c r="J38" i="6"/>
  <c r="AR38" i="6" s="1"/>
  <c r="L38" i="6"/>
  <c r="AT38" i="6" s="1"/>
  <c r="M38" i="6"/>
  <c r="AU38" i="6" s="1"/>
  <c r="O38" i="6"/>
  <c r="AW38" i="6"/>
  <c r="P38" i="6"/>
  <c r="AX38" i="6" s="1"/>
  <c r="F39" i="6"/>
  <c r="AN39" i="6" s="1"/>
  <c r="G39" i="6"/>
  <c r="AO39" i="6" s="1"/>
  <c r="I39" i="6"/>
  <c r="AQ39" i="6" s="1"/>
  <c r="J39" i="6"/>
  <c r="AR39" i="6" s="1"/>
  <c r="L39" i="6"/>
  <c r="AT39" i="6" s="1"/>
  <c r="M39" i="6"/>
  <c r="AU39" i="6" s="1"/>
  <c r="O39" i="6"/>
  <c r="AW39" i="6" s="1"/>
  <c r="P39" i="6"/>
  <c r="AX39" i="6" s="1"/>
  <c r="F40" i="6"/>
  <c r="AN40" i="6" s="1"/>
  <c r="G40" i="6"/>
  <c r="AO40" i="6" s="1"/>
  <c r="I40" i="6"/>
  <c r="AQ40" i="6" s="1"/>
  <c r="J40" i="6"/>
  <c r="AR40" i="6" s="1"/>
  <c r="L40" i="6"/>
  <c r="AT40" i="6" s="1"/>
  <c r="M40" i="6"/>
  <c r="AU40" i="6" s="1"/>
  <c r="O40" i="6"/>
  <c r="AW40" i="6" s="1"/>
  <c r="P40" i="6"/>
  <c r="AX40" i="6" s="1"/>
  <c r="F42" i="6"/>
  <c r="AN42" i="6" s="1"/>
  <c r="G42" i="6"/>
  <c r="AO42" i="6" s="1"/>
  <c r="I42" i="6"/>
  <c r="AQ42" i="6" s="1"/>
  <c r="J42" i="6"/>
  <c r="AR42" i="6" s="1"/>
  <c r="L42" i="6"/>
  <c r="AT42" i="6" s="1"/>
  <c r="M42" i="6"/>
  <c r="AU42" i="6" s="1"/>
  <c r="O42" i="6"/>
  <c r="AW42" i="6" s="1"/>
  <c r="P42" i="6"/>
  <c r="AX42" i="6" s="1"/>
  <c r="F43" i="6"/>
  <c r="AN43" i="6" s="1"/>
  <c r="G43" i="6"/>
  <c r="AO43" i="6"/>
  <c r="I43" i="6"/>
  <c r="AQ43" i="6" s="1"/>
  <c r="J43" i="6"/>
  <c r="AR43" i="6" s="1"/>
  <c r="L43" i="6"/>
  <c r="AT43" i="6" s="1"/>
  <c r="M43" i="6"/>
  <c r="AU43" i="6" s="1"/>
  <c r="O43" i="6"/>
  <c r="AW43" i="6" s="1"/>
  <c r="P43" i="6"/>
  <c r="AX43" i="6" s="1"/>
  <c r="F44" i="6"/>
  <c r="AN44" i="6" s="1"/>
  <c r="G44" i="6"/>
  <c r="AO44" i="6"/>
  <c r="I44" i="6"/>
  <c r="AQ44" i="6" s="1"/>
  <c r="J44" i="6"/>
  <c r="AR44" i="6" s="1"/>
  <c r="L44" i="6"/>
  <c r="AT44" i="6" s="1"/>
  <c r="M44" i="6"/>
  <c r="AU44" i="6" s="1"/>
  <c r="O44" i="6"/>
  <c r="AW44" i="6" s="1"/>
  <c r="P44" i="6"/>
  <c r="AX44" i="6" s="1"/>
  <c r="F45" i="6"/>
  <c r="AN45" i="6" s="1"/>
  <c r="G45" i="6"/>
  <c r="AO45" i="6" s="1"/>
  <c r="I45" i="6"/>
  <c r="AQ45" i="6" s="1"/>
  <c r="J45" i="6"/>
  <c r="AR45" i="6" s="1"/>
  <c r="L45" i="6"/>
  <c r="AT45" i="6" s="1"/>
  <c r="M45" i="6"/>
  <c r="AU45" i="6" s="1"/>
  <c r="O45" i="6"/>
  <c r="AW45" i="6" s="1"/>
  <c r="P45" i="6"/>
  <c r="AX45" i="6" s="1"/>
  <c r="F46" i="6"/>
  <c r="AN46" i="6" s="1"/>
  <c r="G46" i="6"/>
  <c r="AO46" i="6" s="1"/>
  <c r="I46" i="6"/>
  <c r="AQ46" i="6" s="1"/>
  <c r="J46" i="6"/>
  <c r="AR46" i="6" s="1"/>
  <c r="L46" i="6"/>
  <c r="AT46" i="6" s="1"/>
  <c r="M46" i="6"/>
  <c r="AU46" i="6"/>
  <c r="O46" i="6"/>
  <c r="AW46" i="6" s="1"/>
  <c r="P46" i="6"/>
  <c r="AX46" i="6" s="1"/>
  <c r="F48" i="6"/>
  <c r="AN48" i="6" s="1"/>
  <c r="G48" i="6"/>
  <c r="AO48" i="6" s="1"/>
  <c r="I48" i="6"/>
  <c r="AQ48" i="6" s="1"/>
  <c r="J48" i="6"/>
  <c r="AR48" i="6" s="1"/>
  <c r="L48" i="6"/>
  <c r="AT48" i="6" s="1"/>
  <c r="M48" i="6"/>
  <c r="AU48" i="6" s="1"/>
  <c r="O48" i="6"/>
  <c r="AW48" i="6" s="1"/>
  <c r="P48" i="6"/>
  <c r="AX48" i="6" s="1"/>
  <c r="F49" i="6"/>
  <c r="AN49" i="6" s="1"/>
  <c r="G49" i="6"/>
  <c r="AO49" i="6"/>
  <c r="I49" i="6"/>
  <c r="AQ49" i="6" s="1"/>
  <c r="J49" i="6"/>
  <c r="AR49" i="6" s="1"/>
  <c r="L49" i="6"/>
  <c r="AT49" i="6" s="1"/>
  <c r="M49" i="6"/>
  <c r="AU49" i="6" s="1"/>
  <c r="O49" i="6"/>
  <c r="AW49" i="6" s="1"/>
  <c r="P49" i="6"/>
  <c r="AX49" i="6" s="1"/>
  <c r="F50" i="6"/>
  <c r="AN50" i="6" s="1"/>
  <c r="G50" i="6"/>
  <c r="AO50" i="6"/>
  <c r="I50" i="6"/>
  <c r="AQ50" i="6" s="1"/>
  <c r="J50" i="6"/>
  <c r="AR50" i="6" s="1"/>
  <c r="L50" i="6"/>
  <c r="AT50" i="6" s="1"/>
  <c r="M50" i="6"/>
  <c r="AU50" i="6" s="1"/>
  <c r="O50" i="6"/>
  <c r="AW50" i="6" s="1"/>
  <c r="P50" i="6"/>
  <c r="AX50" i="6" s="1"/>
  <c r="F51" i="6"/>
  <c r="AN51" i="6" s="1"/>
  <c r="G51" i="6"/>
  <c r="AO51" i="6" s="1"/>
  <c r="I51" i="6"/>
  <c r="AQ51" i="6" s="1"/>
  <c r="J51" i="6"/>
  <c r="AR51" i="6" s="1"/>
  <c r="L51" i="6"/>
  <c r="AT51" i="6" s="1"/>
  <c r="M51" i="6"/>
  <c r="AU51" i="6"/>
  <c r="O51" i="6"/>
  <c r="AW51" i="6" s="1"/>
  <c r="P51" i="6"/>
  <c r="AX51" i="6" s="1"/>
  <c r="F52" i="6"/>
  <c r="AN52" i="6" s="1"/>
  <c r="G52" i="6"/>
  <c r="AO52" i="6" s="1"/>
  <c r="I52" i="6"/>
  <c r="AQ52" i="6" s="1"/>
  <c r="J52" i="6"/>
  <c r="AR52" i="6" s="1"/>
  <c r="L52" i="6"/>
  <c r="AT52" i="6" s="1"/>
  <c r="M52" i="6"/>
  <c r="AU52" i="6" s="1"/>
  <c r="O52" i="6"/>
  <c r="AW52" i="6" s="1"/>
  <c r="P52" i="6"/>
  <c r="AX52" i="6" s="1"/>
  <c r="F54" i="6"/>
  <c r="AN54" i="6" s="1"/>
  <c r="G54" i="6"/>
  <c r="AO54" i="6" s="1"/>
  <c r="I54" i="6"/>
  <c r="AQ54" i="6" s="1"/>
  <c r="J54" i="6"/>
  <c r="AR54" i="6" s="1"/>
  <c r="L54" i="6"/>
  <c r="AT54" i="6" s="1"/>
  <c r="M54" i="6"/>
  <c r="AU54" i="6" s="1"/>
  <c r="O54" i="6"/>
  <c r="AW54" i="6" s="1"/>
  <c r="P54" i="6"/>
  <c r="AX54" i="6" s="1"/>
  <c r="F55" i="6"/>
  <c r="AN55" i="6" s="1"/>
  <c r="G55" i="6"/>
  <c r="AO55" i="6" s="1"/>
  <c r="I55" i="6"/>
  <c r="AQ55" i="6" s="1"/>
  <c r="J55" i="6"/>
  <c r="AR55" i="6" s="1"/>
  <c r="L55" i="6"/>
  <c r="AT55" i="6" s="1"/>
  <c r="M55" i="6"/>
  <c r="AU55" i="6" s="1"/>
  <c r="O55" i="6"/>
  <c r="AW55" i="6" s="1"/>
  <c r="P55" i="6"/>
  <c r="AX55" i="6" s="1"/>
  <c r="F56" i="6"/>
  <c r="AN56" i="6" s="1"/>
  <c r="G56" i="6"/>
  <c r="AO56" i="6"/>
  <c r="I56" i="6"/>
  <c r="AQ56" i="6" s="1"/>
  <c r="J56" i="6"/>
  <c r="AR56" i="6" s="1"/>
  <c r="L56" i="6"/>
  <c r="AT56" i="6" s="1"/>
  <c r="M56" i="6"/>
  <c r="AU56" i="6" s="1"/>
  <c r="O56" i="6"/>
  <c r="AW56" i="6" s="1"/>
  <c r="P56" i="6"/>
  <c r="AX56" i="6" s="1"/>
  <c r="F57" i="6"/>
  <c r="AN57" i="6" s="1"/>
  <c r="G57" i="6"/>
  <c r="AO57" i="6" s="1"/>
  <c r="I57" i="6"/>
  <c r="AQ57" i="6" s="1"/>
  <c r="J57" i="6"/>
  <c r="AR57" i="6" s="1"/>
  <c r="L57" i="6"/>
  <c r="AT57" i="6" s="1"/>
  <c r="M57" i="6"/>
  <c r="AU57" i="6" s="1"/>
  <c r="O57" i="6"/>
  <c r="AW57" i="6" s="1"/>
  <c r="P57" i="6"/>
  <c r="AX57" i="6" s="1"/>
  <c r="F58" i="6"/>
  <c r="AN58" i="6" s="1"/>
  <c r="G58" i="6"/>
  <c r="AO58" i="6" s="1"/>
  <c r="I58" i="6"/>
  <c r="AQ58" i="6" s="1"/>
  <c r="J58" i="6"/>
  <c r="AR58" i="6" s="1"/>
  <c r="L58" i="6"/>
  <c r="AT58" i="6" s="1"/>
  <c r="M58" i="6"/>
  <c r="AU58" i="6"/>
  <c r="O58" i="6"/>
  <c r="AW58" i="6" s="1"/>
  <c r="P58" i="6"/>
  <c r="AX58" i="6" s="1"/>
  <c r="F60" i="6"/>
  <c r="AN60" i="6" s="1"/>
  <c r="G60" i="6"/>
  <c r="AO60" i="6" s="1"/>
  <c r="I60" i="6"/>
  <c r="AQ60" i="6" s="1"/>
  <c r="J60" i="6"/>
  <c r="AR60" i="6" s="1"/>
  <c r="L60" i="6"/>
  <c r="AT60" i="6" s="1"/>
  <c r="M60" i="6"/>
  <c r="AU60" i="6" s="1"/>
  <c r="O60" i="6"/>
  <c r="AW60" i="6" s="1"/>
  <c r="P60" i="6"/>
  <c r="AX60" i="6" s="1"/>
  <c r="F61" i="6"/>
  <c r="AN61" i="6" s="1"/>
  <c r="G61" i="6"/>
  <c r="AO61" i="6" s="1"/>
  <c r="I61" i="6"/>
  <c r="AQ61" i="6" s="1"/>
  <c r="J61" i="6"/>
  <c r="AR61" i="6" s="1"/>
  <c r="L61" i="6"/>
  <c r="AT61" i="6" s="1"/>
  <c r="M61" i="6"/>
  <c r="AU61" i="6" s="1"/>
  <c r="O61" i="6"/>
  <c r="AW61" i="6" s="1"/>
  <c r="P61" i="6"/>
  <c r="AX61" i="6" s="1"/>
  <c r="F62" i="6"/>
  <c r="AN62" i="6" s="1"/>
  <c r="G62" i="6"/>
  <c r="AO62" i="6"/>
  <c r="I62" i="6"/>
  <c r="AQ62" i="6" s="1"/>
  <c r="J62" i="6"/>
  <c r="AR62" i="6" s="1"/>
  <c r="L62" i="6"/>
  <c r="AT62" i="6" s="1"/>
  <c r="M62" i="6"/>
  <c r="AU62" i="6" s="1"/>
  <c r="O62" i="6"/>
  <c r="AW62" i="6" s="1"/>
  <c r="P62" i="6"/>
  <c r="AX62" i="6" s="1"/>
  <c r="F63" i="6"/>
  <c r="AN63" i="6" s="1"/>
  <c r="G63" i="6"/>
  <c r="AO63" i="6"/>
  <c r="I63" i="6"/>
  <c r="AQ63" i="6" s="1"/>
  <c r="J63" i="6"/>
  <c r="AR63" i="6" s="1"/>
  <c r="L63" i="6"/>
  <c r="AT63" i="6" s="1"/>
  <c r="M63" i="6"/>
  <c r="AU63" i="6" s="1"/>
  <c r="O63" i="6"/>
  <c r="AW63" i="6" s="1"/>
  <c r="P63" i="6"/>
  <c r="AX63" i="6" s="1"/>
  <c r="F64" i="6"/>
  <c r="AN64" i="6" s="1"/>
  <c r="G64" i="6"/>
  <c r="AO64" i="6" s="1"/>
  <c r="I64" i="6"/>
  <c r="AQ64" i="6" s="1"/>
  <c r="J64" i="6"/>
  <c r="AR64" i="6" s="1"/>
  <c r="L64" i="6"/>
  <c r="AT64" i="6" s="1"/>
  <c r="M64" i="6"/>
  <c r="AU64" i="6" s="1"/>
  <c r="O64" i="6"/>
  <c r="AW64" i="6" s="1"/>
  <c r="P64" i="6"/>
  <c r="AX64" i="6" s="1"/>
  <c r="I6" i="6"/>
  <c r="AQ6" i="6" s="1"/>
  <c r="J6" i="6"/>
  <c r="AR6" i="6" s="1"/>
  <c r="L6" i="6"/>
  <c r="AT6" i="6" s="1"/>
  <c r="M6" i="6"/>
  <c r="AU6" i="6" s="1"/>
  <c r="O6" i="6"/>
  <c r="AW6" i="6" s="1"/>
  <c r="P6" i="6"/>
  <c r="AX6" i="6"/>
  <c r="G6" i="6"/>
  <c r="AO6" i="6" s="1"/>
  <c r="F6" i="6"/>
  <c r="AN6" i="6" s="1"/>
  <c r="D6" i="6"/>
  <c r="AL6" i="6" s="1"/>
  <c r="B6" i="6"/>
  <c r="AJ6" i="6" s="1"/>
  <c r="Q75" i="6"/>
  <c r="Q64" i="6"/>
  <c r="Q61" i="6"/>
  <c r="Q56" i="6"/>
  <c r="Q51" i="6"/>
  <c r="Q42" i="6"/>
  <c r="Q32" i="6"/>
  <c r="Q31" i="6"/>
  <c r="Q26" i="6"/>
  <c r="Q20" i="6"/>
  <c r="Q18" i="6"/>
  <c r="J4" i="5"/>
  <c r="AQ4" i="5" s="1"/>
  <c r="K4" i="5"/>
  <c r="L4" i="5"/>
  <c r="I4" i="5"/>
  <c r="AP4" i="5" s="1"/>
  <c r="E4" i="5"/>
  <c r="AL4" i="5" s="1"/>
  <c r="F4" i="5"/>
  <c r="AM4" i="5" s="1"/>
  <c r="G4" i="5"/>
  <c r="AN4" i="5" s="1"/>
  <c r="D4" i="5"/>
  <c r="AK4" i="5" s="1"/>
  <c r="B4" i="5"/>
  <c r="AI4" i="5" s="1"/>
  <c r="AK75" i="5"/>
  <c r="AL75" i="5"/>
  <c r="AM75" i="5"/>
  <c r="AN75" i="5"/>
  <c r="AP75" i="5"/>
  <c r="AQ75" i="5"/>
  <c r="AR75" i="5"/>
  <c r="AS75" i="5"/>
  <c r="AI75" i="5"/>
  <c r="B7" i="5"/>
  <c r="AI7" i="5" s="1"/>
  <c r="D7" i="5"/>
  <c r="AK7" i="5" s="1"/>
  <c r="E7" i="5"/>
  <c r="AL7" i="5" s="1"/>
  <c r="F7" i="5"/>
  <c r="AM7" i="5" s="1"/>
  <c r="G7" i="5"/>
  <c r="AN7" i="5" s="1"/>
  <c r="I7" i="5"/>
  <c r="AP7" i="5" s="1"/>
  <c r="J7" i="5"/>
  <c r="AQ7" i="5" s="1"/>
  <c r="K7" i="5"/>
  <c r="L7" i="5"/>
  <c r="B8" i="5"/>
  <c r="AI8" i="5" s="1"/>
  <c r="D8" i="5"/>
  <c r="AK8" i="5" s="1"/>
  <c r="E8" i="5"/>
  <c r="AL8" i="5" s="1"/>
  <c r="F8" i="5"/>
  <c r="AM8" i="5" s="1"/>
  <c r="G8" i="5"/>
  <c r="AN8" i="5" s="1"/>
  <c r="I8" i="5"/>
  <c r="AP8" i="5" s="1"/>
  <c r="K8" i="5"/>
  <c r="L8" i="5"/>
  <c r="B9" i="5"/>
  <c r="AI9" i="5" s="1"/>
  <c r="D9" i="5"/>
  <c r="AK9" i="5" s="1"/>
  <c r="E9" i="5"/>
  <c r="AL9" i="5" s="1"/>
  <c r="F9" i="5"/>
  <c r="AM9" i="5" s="1"/>
  <c r="G9" i="5"/>
  <c r="AN9" i="5" s="1"/>
  <c r="I9" i="5"/>
  <c r="AP9" i="5" s="1"/>
  <c r="J9" i="5"/>
  <c r="AQ9" i="5" s="1"/>
  <c r="K9" i="5"/>
  <c r="L9" i="5"/>
  <c r="B10" i="5"/>
  <c r="AI10" i="5" s="1"/>
  <c r="D10" i="5"/>
  <c r="AK10" i="5" s="1"/>
  <c r="E10" i="5"/>
  <c r="AL10" i="5" s="1"/>
  <c r="F10" i="5"/>
  <c r="AM10" i="5" s="1"/>
  <c r="G10" i="5"/>
  <c r="AN10" i="5" s="1"/>
  <c r="I10" i="5"/>
  <c r="AP10" i="5" s="1"/>
  <c r="J10" i="5"/>
  <c r="AQ10" i="5" s="1"/>
  <c r="K10" i="5"/>
  <c r="L10" i="5"/>
  <c r="B12" i="5"/>
  <c r="AI12" i="5" s="1"/>
  <c r="D12" i="5"/>
  <c r="AK12" i="5" s="1"/>
  <c r="E12" i="5"/>
  <c r="AL12" i="5" s="1"/>
  <c r="F12" i="5"/>
  <c r="AM12" i="5" s="1"/>
  <c r="G12" i="5"/>
  <c r="AN12" i="5" s="1"/>
  <c r="I12" i="5"/>
  <c r="AP12" i="5" s="1"/>
  <c r="J12" i="5"/>
  <c r="AQ12" i="5" s="1"/>
  <c r="K12" i="5"/>
  <c r="L12" i="5"/>
  <c r="B13" i="5"/>
  <c r="AI13" i="5" s="1"/>
  <c r="D13" i="5"/>
  <c r="AK13" i="5" s="1"/>
  <c r="E13" i="5"/>
  <c r="AL13" i="5" s="1"/>
  <c r="F13" i="5"/>
  <c r="AM13" i="5" s="1"/>
  <c r="G13" i="5"/>
  <c r="AN13" i="5" s="1"/>
  <c r="I13" i="5"/>
  <c r="AP13" i="5" s="1"/>
  <c r="J13" i="5"/>
  <c r="AQ13" i="5" s="1"/>
  <c r="K13" i="5"/>
  <c r="L13" i="5"/>
  <c r="B14" i="5"/>
  <c r="AI14" i="5" s="1"/>
  <c r="D14" i="5"/>
  <c r="AK14" i="5" s="1"/>
  <c r="E14" i="5"/>
  <c r="AL14" i="5" s="1"/>
  <c r="F14" i="5"/>
  <c r="AM14" i="5" s="1"/>
  <c r="G14" i="5"/>
  <c r="AN14" i="5" s="1"/>
  <c r="I14" i="5"/>
  <c r="AP14" i="5" s="1"/>
  <c r="J14" i="5"/>
  <c r="AQ14" i="5" s="1"/>
  <c r="K14" i="5"/>
  <c r="L14" i="5"/>
  <c r="B15" i="5"/>
  <c r="AI15" i="5" s="1"/>
  <c r="D15" i="5"/>
  <c r="AK15" i="5" s="1"/>
  <c r="E15" i="5"/>
  <c r="AL15" i="5" s="1"/>
  <c r="F15" i="5"/>
  <c r="AM15" i="5" s="1"/>
  <c r="G15" i="5"/>
  <c r="AN15" i="5" s="1"/>
  <c r="I15" i="5"/>
  <c r="AP15" i="5" s="1"/>
  <c r="J15" i="5"/>
  <c r="AQ15" i="5" s="1"/>
  <c r="K15" i="5"/>
  <c r="L15" i="5"/>
  <c r="B16" i="5"/>
  <c r="AI16" i="5" s="1"/>
  <c r="D16" i="5"/>
  <c r="AK16" i="5" s="1"/>
  <c r="E16" i="5"/>
  <c r="AL16" i="5" s="1"/>
  <c r="F16" i="5"/>
  <c r="AM16" i="5" s="1"/>
  <c r="G16" i="5"/>
  <c r="AN16" i="5" s="1"/>
  <c r="I16" i="5"/>
  <c r="AP16" i="5" s="1"/>
  <c r="J16" i="5"/>
  <c r="AQ16" i="5" s="1"/>
  <c r="K16" i="5"/>
  <c r="L16" i="5"/>
  <c r="B18" i="5"/>
  <c r="AI18" i="5" s="1"/>
  <c r="D18" i="5"/>
  <c r="AK18" i="5" s="1"/>
  <c r="E18" i="5"/>
  <c r="AL18" i="5" s="1"/>
  <c r="F18" i="5"/>
  <c r="AM18" i="5" s="1"/>
  <c r="G18" i="5"/>
  <c r="AN18" i="5" s="1"/>
  <c r="I18" i="5"/>
  <c r="AP18" i="5" s="1"/>
  <c r="J18" i="5"/>
  <c r="AQ18" i="5" s="1"/>
  <c r="K18" i="5"/>
  <c r="L18" i="5"/>
  <c r="B19" i="5"/>
  <c r="AI19" i="5" s="1"/>
  <c r="D19" i="5"/>
  <c r="AK19" i="5" s="1"/>
  <c r="E19" i="5"/>
  <c r="AL19" i="5" s="1"/>
  <c r="F19" i="5"/>
  <c r="AM19" i="5" s="1"/>
  <c r="G19" i="5"/>
  <c r="AN19" i="5" s="1"/>
  <c r="I19" i="5"/>
  <c r="AP19" i="5" s="1"/>
  <c r="AQ19" i="5"/>
  <c r="K19" i="5"/>
  <c r="L19" i="5"/>
  <c r="B20" i="5"/>
  <c r="AI20" i="5" s="1"/>
  <c r="D20" i="5"/>
  <c r="AK20" i="5" s="1"/>
  <c r="E20" i="5"/>
  <c r="AL20" i="5" s="1"/>
  <c r="F20" i="5"/>
  <c r="AM20" i="5" s="1"/>
  <c r="G20" i="5"/>
  <c r="AN20" i="5" s="1"/>
  <c r="I20" i="5"/>
  <c r="AP20" i="5" s="1"/>
  <c r="J20" i="5"/>
  <c r="AQ20" i="5" s="1"/>
  <c r="K20" i="5"/>
  <c r="L20" i="5"/>
  <c r="B21" i="5"/>
  <c r="AI21" i="5" s="1"/>
  <c r="D21" i="5"/>
  <c r="AK21" i="5" s="1"/>
  <c r="E21" i="5"/>
  <c r="AL21" i="5" s="1"/>
  <c r="F21" i="5"/>
  <c r="AM21" i="5" s="1"/>
  <c r="G21" i="5"/>
  <c r="AN21" i="5" s="1"/>
  <c r="I21" i="5"/>
  <c r="AP21" i="5" s="1"/>
  <c r="AQ21" i="5"/>
  <c r="K21" i="5"/>
  <c r="L21" i="5"/>
  <c r="B22" i="5"/>
  <c r="AI22" i="5" s="1"/>
  <c r="D22" i="5"/>
  <c r="AK22" i="5" s="1"/>
  <c r="E22" i="5"/>
  <c r="AL22" i="5" s="1"/>
  <c r="F22" i="5"/>
  <c r="AM22" i="5" s="1"/>
  <c r="G22" i="5"/>
  <c r="AN22" i="5" s="1"/>
  <c r="I22" i="5"/>
  <c r="AP22" i="5" s="1"/>
  <c r="J22" i="5"/>
  <c r="AQ22" i="5" s="1"/>
  <c r="K22" i="5"/>
  <c r="L22" i="5"/>
  <c r="B24" i="5"/>
  <c r="AI24" i="5" s="1"/>
  <c r="D24" i="5"/>
  <c r="AK24" i="5" s="1"/>
  <c r="E24" i="5"/>
  <c r="AL24" i="5" s="1"/>
  <c r="F24" i="5"/>
  <c r="AM24" i="5" s="1"/>
  <c r="G24" i="5"/>
  <c r="AN24" i="5" s="1"/>
  <c r="I24" i="5"/>
  <c r="AP24" i="5" s="1"/>
  <c r="AQ24" i="5"/>
  <c r="K24" i="5"/>
  <c r="L24" i="5"/>
  <c r="B25" i="5"/>
  <c r="AI25" i="5" s="1"/>
  <c r="D25" i="5"/>
  <c r="AK25" i="5" s="1"/>
  <c r="E25" i="5"/>
  <c r="AL25" i="5" s="1"/>
  <c r="F25" i="5"/>
  <c r="AM25" i="5" s="1"/>
  <c r="G25" i="5"/>
  <c r="AN25" i="5" s="1"/>
  <c r="I25" i="5"/>
  <c r="AP25" i="5" s="1"/>
  <c r="J25" i="5"/>
  <c r="AQ25" i="5" s="1"/>
  <c r="K25" i="5"/>
  <c r="L25" i="5"/>
  <c r="B26" i="5"/>
  <c r="AI26" i="5" s="1"/>
  <c r="D26" i="5"/>
  <c r="AK26" i="5" s="1"/>
  <c r="E26" i="5"/>
  <c r="AL26" i="5" s="1"/>
  <c r="F26" i="5"/>
  <c r="AM26" i="5" s="1"/>
  <c r="G26" i="5"/>
  <c r="AN26" i="5" s="1"/>
  <c r="AP26" i="5"/>
  <c r="J26" i="5"/>
  <c r="AQ26" i="5" s="1"/>
  <c r="K26" i="5"/>
  <c r="L26" i="5"/>
  <c r="B27" i="5"/>
  <c r="AI27" i="5" s="1"/>
  <c r="D27" i="5"/>
  <c r="AK27" i="5" s="1"/>
  <c r="E27" i="5"/>
  <c r="AL27" i="5" s="1"/>
  <c r="F27" i="5"/>
  <c r="AM27" i="5" s="1"/>
  <c r="G27" i="5"/>
  <c r="AN27" i="5" s="1"/>
  <c r="I27" i="5"/>
  <c r="AP27" i="5" s="1"/>
  <c r="J27" i="5"/>
  <c r="AQ27" i="5" s="1"/>
  <c r="K27" i="5"/>
  <c r="L27" i="5"/>
  <c r="B28" i="5"/>
  <c r="AI28" i="5" s="1"/>
  <c r="D28" i="5"/>
  <c r="AK28" i="5" s="1"/>
  <c r="E28" i="5"/>
  <c r="AL28" i="5" s="1"/>
  <c r="F28" i="5"/>
  <c r="AM28" i="5" s="1"/>
  <c r="G28" i="5"/>
  <c r="AN28" i="5" s="1"/>
  <c r="I28" i="5"/>
  <c r="AP28" i="5" s="1"/>
  <c r="J28" i="5"/>
  <c r="AQ28" i="5" s="1"/>
  <c r="K28" i="5"/>
  <c r="L28" i="5"/>
  <c r="B30" i="5"/>
  <c r="AI30" i="5" s="1"/>
  <c r="D30" i="5"/>
  <c r="AK30" i="5" s="1"/>
  <c r="E30" i="5"/>
  <c r="AL30" i="5" s="1"/>
  <c r="F30" i="5"/>
  <c r="AM30" i="5" s="1"/>
  <c r="G30" i="5"/>
  <c r="AN30" i="5" s="1"/>
  <c r="I30" i="5"/>
  <c r="AP30" i="5" s="1"/>
  <c r="J30" i="5"/>
  <c r="AQ30" i="5" s="1"/>
  <c r="K30" i="5"/>
  <c r="L30" i="5"/>
  <c r="B31" i="5"/>
  <c r="AI31" i="5" s="1"/>
  <c r="D31" i="5"/>
  <c r="AK31" i="5" s="1"/>
  <c r="E31" i="5"/>
  <c r="AL31" i="5" s="1"/>
  <c r="F31" i="5"/>
  <c r="AM31" i="5" s="1"/>
  <c r="G31" i="5"/>
  <c r="AN31" i="5" s="1"/>
  <c r="I31" i="5"/>
  <c r="AP31" i="5" s="1"/>
  <c r="AQ31" i="5"/>
  <c r="K31" i="5"/>
  <c r="L31" i="5"/>
  <c r="B32" i="5"/>
  <c r="AI32" i="5" s="1"/>
  <c r="D32" i="5"/>
  <c r="AK32" i="5" s="1"/>
  <c r="E32" i="5"/>
  <c r="AL32" i="5" s="1"/>
  <c r="F32" i="5"/>
  <c r="AM32" i="5" s="1"/>
  <c r="G32" i="5"/>
  <c r="AN32" i="5" s="1"/>
  <c r="I32" i="5"/>
  <c r="AP32" i="5" s="1"/>
  <c r="J32" i="5"/>
  <c r="AQ32" i="5" s="1"/>
  <c r="K32" i="5"/>
  <c r="L32" i="5"/>
  <c r="B33" i="5"/>
  <c r="AI33" i="5" s="1"/>
  <c r="D33" i="5"/>
  <c r="AK33" i="5" s="1"/>
  <c r="E33" i="5"/>
  <c r="AL33" i="5" s="1"/>
  <c r="F33" i="5"/>
  <c r="AM33" i="5" s="1"/>
  <c r="G33" i="5"/>
  <c r="AN33" i="5" s="1"/>
  <c r="I33" i="5"/>
  <c r="AP33" i="5" s="1"/>
  <c r="J33" i="5"/>
  <c r="AQ33" i="5" s="1"/>
  <c r="K33" i="5"/>
  <c r="L33" i="5"/>
  <c r="B34" i="5"/>
  <c r="AI34" i="5" s="1"/>
  <c r="D34" i="5"/>
  <c r="AK34" i="5" s="1"/>
  <c r="E34" i="5"/>
  <c r="AL34" i="5" s="1"/>
  <c r="F34" i="5"/>
  <c r="AM34" i="5" s="1"/>
  <c r="G34" i="5"/>
  <c r="AN34" i="5" s="1"/>
  <c r="I34" i="5"/>
  <c r="AP34" i="5" s="1"/>
  <c r="J34" i="5"/>
  <c r="AQ34" i="5" s="1"/>
  <c r="K34" i="5"/>
  <c r="L34" i="5"/>
  <c r="B36" i="5"/>
  <c r="AI36" i="5" s="1"/>
  <c r="D36" i="5"/>
  <c r="AK36" i="5" s="1"/>
  <c r="E36" i="5"/>
  <c r="AL36" i="5" s="1"/>
  <c r="F36" i="5"/>
  <c r="AM36" i="5" s="1"/>
  <c r="G36" i="5"/>
  <c r="AN36" i="5" s="1"/>
  <c r="I36" i="5"/>
  <c r="AP36" i="5" s="1"/>
  <c r="J36" i="5"/>
  <c r="AQ36" i="5" s="1"/>
  <c r="K36" i="5"/>
  <c r="L36" i="5"/>
  <c r="B37" i="5"/>
  <c r="AI37" i="5" s="1"/>
  <c r="D37" i="5"/>
  <c r="AK37" i="5" s="1"/>
  <c r="E37" i="5"/>
  <c r="AL37" i="5" s="1"/>
  <c r="F37" i="5"/>
  <c r="AM37" i="5" s="1"/>
  <c r="G37" i="5"/>
  <c r="AN37" i="5" s="1"/>
  <c r="AP37" i="5"/>
  <c r="J37" i="5"/>
  <c r="AQ37" i="5" s="1"/>
  <c r="K37" i="5"/>
  <c r="L37" i="5"/>
  <c r="B38" i="5"/>
  <c r="AI38" i="5" s="1"/>
  <c r="D38" i="5"/>
  <c r="AK38" i="5" s="1"/>
  <c r="E38" i="5"/>
  <c r="AL38" i="5" s="1"/>
  <c r="F38" i="5"/>
  <c r="AM38" i="5" s="1"/>
  <c r="G38" i="5"/>
  <c r="AN38" i="5" s="1"/>
  <c r="AP38" i="5"/>
  <c r="AQ38" i="5"/>
  <c r="K38" i="5"/>
  <c r="L38" i="5"/>
  <c r="B39" i="5"/>
  <c r="AI39" i="5" s="1"/>
  <c r="D39" i="5"/>
  <c r="AK39" i="5" s="1"/>
  <c r="E39" i="5"/>
  <c r="AL39" i="5" s="1"/>
  <c r="F39" i="5"/>
  <c r="AM39" i="5" s="1"/>
  <c r="G39" i="5"/>
  <c r="AN39" i="5" s="1"/>
  <c r="I39" i="5"/>
  <c r="AP39" i="5" s="1"/>
  <c r="J39" i="5"/>
  <c r="AQ39" i="5" s="1"/>
  <c r="K39" i="5"/>
  <c r="L39" i="5"/>
  <c r="B40" i="5"/>
  <c r="AI40" i="5" s="1"/>
  <c r="D40" i="5"/>
  <c r="AK40" i="5" s="1"/>
  <c r="E40" i="5"/>
  <c r="AL40" i="5" s="1"/>
  <c r="F40" i="5"/>
  <c r="AM40" i="5" s="1"/>
  <c r="G40" i="5"/>
  <c r="AN40" i="5" s="1"/>
  <c r="I40" i="5"/>
  <c r="AP40" i="5" s="1"/>
  <c r="J40" i="5"/>
  <c r="AQ40" i="5" s="1"/>
  <c r="K40" i="5"/>
  <c r="L40" i="5"/>
  <c r="B42" i="5"/>
  <c r="AI42" i="5" s="1"/>
  <c r="D42" i="5"/>
  <c r="AK42" i="5" s="1"/>
  <c r="E42" i="5"/>
  <c r="AL42" i="5" s="1"/>
  <c r="F42" i="5"/>
  <c r="AM42" i="5" s="1"/>
  <c r="G42" i="5"/>
  <c r="AN42" i="5" s="1"/>
  <c r="I42" i="5"/>
  <c r="AP42" i="5" s="1"/>
  <c r="AQ42" i="5"/>
  <c r="K42" i="5"/>
  <c r="L42" i="5"/>
  <c r="B43" i="5"/>
  <c r="AI43" i="5" s="1"/>
  <c r="D43" i="5"/>
  <c r="AK43" i="5" s="1"/>
  <c r="E43" i="5"/>
  <c r="AL43" i="5" s="1"/>
  <c r="F43" i="5"/>
  <c r="AM43" i="5" s="1"/>
  <c r="G43" i="5"/>
  <c r="AN43" i="5" s="1"/>
  <c r="I43" i="5"/>
  <c r="AP43" i="5" s="1"/>
  <c r="AQ43" i="5"/>
  <c r="K43" i="5"/>
  <c r="L43" i="5"/>
  <c r="B44" i="5"/>
  <c r="AI44" i="5" s="1"/>
  <c r="D44" i="5"/>
  <c r="AK44" i="5" s="1"/>
  <c r="E44" i="5"/>
  <c r="AL44" i="5" s="1"/>
  <c r="F44" i="5"/>
  <c r="AM44" i="5" s="1"/>
  <c r="G44" i="5"/>
  <c r="AN44" i="5" s="1"/>
  <c r="I44" i="5"/>
  <c r="AP44" i="5" s="1"/>
  <c r="AQ44" i="5"/>
  <c r="K44" i="5"/>
  <c r="L44" i="5"/>
  <c r="B45" i="5"/>
  <c r="AI45" i="5" s="1"/>
  <c r="D45" i="5"/>
  <c r="AK45" i="5" s="1"/>
  <c r="E45" i="5"/>
  <c r="AL45" i="5" s="1"/>
  <c r="F45" i="5"/>
  <c r="AM45" i="5" s="1"/>
  <c r="G45" i="5"/>
  <c r="AN45" i="5" s="1"/>
  <c r="I45" i="5"/>
  <c r="AP45" i="5" s="1"/>
  <c r="J45" i="5"/>
  <c r="AQ45" i="5" s="1"/>
  <c r="K45" i="5"/>
  <c r="L45" i="5"/>
  <c r="B46" i="5"/>
  <c r="AI46" i="5" s="1"/>
  <c r="D46" i="5"/>
  <c r="AK46" i="5" s="1"/>
  <c r="E46" i="5"/>
  <c r="AL46" i="5" s="1"/>
  <c r="F46" i="5"/>
  <c r="AM46" i="5" s="1"/>
  <c r="G46" i="5"/>
  <c r="AN46" i="5" s="1"/>
  <c r="AP46" i="5"/>
  <c r="AQ46" i="5"/>
  <c r="K46" i="5"/>
  <c r="L46" i="5"/>
  <c r="B48" i="5"/>
  <c r="AI48" i="5" s="1"/>
  <c r="D48" i="5"/>
  <c r="AK48" i="5" s="1"/>
  <c r="E48" i="5"/>
  <c r="AL48" i="5" s="1"/>
  <c r="F48" i="5"/>
  <c r="AM48" i="5" s="1"/>
  <c r="G48" i="5"/>
  <c r="AN48" i="5" s="1"/>
  <c r="I48" i="5"/>
  <c r="AP48" i="5" s="1"/>
  <c r="AQ48" i="5"/>
  <c r="K48" i="5"/>
  <c r="L48" i="5"/>
  <c r="B49" i="5"/>
  <c r="AI49" i="5" s="1"/>
  <c r="D49" i="5"/>
  <c r="AK49" i="5" s="1"/>
  <c r="E49" i="5"/>
  <c r="AL49" i="5" s="1"/>
  <c r="F49" i="5"/>
  <c r="AM49" i="5" s="1"/>
  <c r="G49" i="5"/>
  <c r="AN49" i="5" s="1"/>
  <c r="I49" i="5"/>
  <c r="AP49" i="5" s="1"/>
  <c r="AQ49" i="5"/>
  <c r="K49" i="5"/>
  <c r="L49" i="5"/>
  <c r="B50" i="5"/>
  <c r="AI50" i="5" s="1"/>
  <c r="D50" i="5"/>
  <c r="AK50" i="5" s="1"/>
  <c r="E50" i="5"/>
  <c r="AL50" i="5" s="1"/>
  <c r="F50" i="5"/>
  <c r="AM50" i="5" s="1"/>
  <c r="G50" i="5"/>
  <c r="AN50" i="5" s="1"/>
  <c r="I50" i="5"/>
  <c r="AP50" i="5" s="1"/>
  <c r="AQ50" i="5"/>
  <c r="K50" i="5"/>
  <c r="L50" i="5"/>
  <c r="B51" i="5"/>
  <c r="AI51" i="5" s="1"/>
  <c r="D51" i="5"/>
  <c r="AK51" i="5" s="1"/>
  <c r="E51" i="5"/>
  <c r="AL51" i="5" s="1"/>
  <c r="F51" i="5"/>
  <c r="AM51" i="5" s="1"/>
  <c r="G51" i="5"/>
  <c r="AN51" i="5" s="1"/>
  <c r="I51" i="5"/>
  <c r="AP51" i="5" s="1"/>
  <c r="J51" i="5"/>
  <c r="AQ51" i="5" s="1"/>
  <c r="K51" i="5"/>
  <c r="L51" i="5"/>
  <c r="B52" i="5"/>
  <c r="AI52" i="5" s="1"/>
  <c r="D52" i="5"/>
  <c r="AK52" i="5" s="1"/>
  <c r="E52" i="5"/>
  <c r="AL52" i="5" s="1"/>
  <c r="F52" i="5"/>
  <c r="AM52" i="5" s="1"/>
  <c r="G52" i="5"/>
  <c r="AN52" i="5" s="1"/>
  <c r="I52" i="5"/>
  <c r="AP52" i="5" s="1"/>
  <c r="AQ52" i="5"/>
  <c r="K52" i="5"/>
  <c r="L52" i="5"/>
  <c r="B54" i="5"/>
  <c r="AI54" i="5" s="1"/>
  <c r="D54" i="5"/>
  <c r="AK54" i="5" s="1"/>
  <c r="E54" i="5"/>
  <c r="AL54" i="5" s="1"/>
  <c r="F54" i="5"/>
  <c r="AM54" i="5" s="1"/>
  <c r="G54" i="5"/>
  <c r="AN54" i="5" s="1"/>
  <c r="I54" i="5"/>
  <c r="AP54" i="5" s="1"/>
  <c r="J54" i="5"/>
  <c r="AQ54" i="5" s="1"/>
  <c r="K54" i="5"/>
  <c r="L54" i="5"/>
  <c r="B55" i="5"/>
  <c r="AI55" i="5" s="1"/>
  <c r="D55" i="5"/>
  <c r="AK55" i="5" s="1"/>
  <c r="E55" i="5"/>
  <c r="AL55" i="5" s="1"/>
  <c r="F55" i="5"/>
  <c r="AM55" i="5" s="1"/>
  <c r="G55" i="5"/>
  <c r="AN55" i="5" s="1"/>
  <c r="I55" i="5"/>
  <c r="AP55" i="5" s="1"/>
  <c r="AQ55" i="5"/>
  <c r="K55" i="5"/>
  <c r="L55" i="5"/>
  <c r="B56" i="5"/>
  <c r="AI56" i="5" s="1"/>
  <c r="D56" i="5"/>
  <c r="AK56" i="5" s="1"/>
  <c r="E56" i="5"/>
  <c r="AL56" i="5" s="1"/>
  <c r="F56" i="5"/>
  <c r="AM56" i="5" s="1"/>
  <c r="G56" i="5"/>
  <c r="AN56" i="5" s="1"/>
  <c r="I56" i="5"/>
  <c r="AP56" i="5" s="1"/>
  <c r="J56" i="5"/>
  <c r="AQ56" i="5" s="1"/>
  <c r="K56" i="5"/>
  <c r="L56" i="5"/>
  <c r="B57" i="5"/>
  <c r="AI57" i="5" s="1"/>
  <c r="D57" i="5"/>
  <c r="AK57" i="5" s="1"/>
  <c r="E57" i="5"/>
  <c r="AL57" i="5" s="1"/>
  <c r="F57" i="5"/>
  <c r="AM57" i="5" s="1"/>
  <c r="G57" i="5"/>
  <c r="AN57" i="5" s="1"/>
  <c r="I57" i="5"/>
  <c r="AP57" i="5" s="1"/>
  <c r="J57" i="5"/>
  <c r="AQ57" i="5" s="1"/>
  <c r="K57" i="5"/>
  <c r="L57" i="5"/>
  <c r="B58" i="5"/>
  <c r="AI58" i="5" s="1"/>
  <c r="D58" i="5"/>
  <c r="AK58" i="5" s="1"/>
  <c r="E58" i="5"/>
  <c r="AL58" i="5" s="1"/>
  <c r="F58" i="5"/>
  <c r="AM58" i="5" s="1"/>
  <c r="G58" i="5"/>
  <c r="AN58" i="5" s="1"/>
  <c r="I58" i="5"/>
  <c r="AP58" i="5" s="1"/>
  <c r="J58" i="5"/>
  <c r="AQ58" i="5" s="1"/>
  <c r="K58" i="5"/>
  <c r="L58" i="5"/>
  <c r="B60" i="5"/>
  <c r="AI60" i="5" s="1"/>
  <c r="D60" i="5"/>
  <c r="AK60" i="5" s="1"/>
  <c r="E60" i="5"/>
  <c r="AL60" i="5" s="1"/>
  <c r="F60" i="5"/>
  <c r="AM60" i="5" s="1"/>
  <c r="G60" i="5"/>
  <c r="AN60" i="5" s="1"/>
  <c r="AP60" i="5"/>
  <c r="J60" i="5"/>
  <c r="AQ60" i="5" s="1"/>
  <c r="K60" i="5"/>
  <c r="L60" i="5"/>
  <c r="B61" i="5"/>
  <c r="AI61" i="5" s="1"/>
  <c r="D61" i="5"/>
  <c r="AK61" i="5" s="1"/>
  <c r="E61" i="5"/>
  <c r="AL61" i="5" s="1"/>
  <c r="F61" i="5"/>
  <c r="AM61" i="5" s="1"/>
  <c r="G61" i="5"/>
  <c r="AN61" i="5" s="1"/>
  <c r="I61" i="5"/>
  <c r="AP61" i="5" s="1"/>
  <c r="J61" i="5"/>
  <c r="AQ61" i="5" s="1"/>
  <c r="K61" i="5"/>
  <c r="L61" i="5"/>
  <c r="B62" i="5"/>
  <c r="AI62" i="5" s="1"/>
  <c r="D62" i="5"/>
  <c r="AK62" i="5" s="1"/>
  <c r="E62" i="5"/>
  <c r="AL62" i="5" s="1"/>
  <c r="F62" i="5"/>
  <c r="AM62" i="5" s="1"/>
  <c r="G62" i="5"/>
  <c r="AN62" i="5" s="1"/>
  <c r="I62" i="5"/>
  <c r="AP62" i="5" s="1"/>
  <c r="AQ62" i="5"/>
  <c r="K62" i="5"/>
  <c r="L62" i="5"/>
  <c r="B63" i="5"/>
  <c r="AI63" i="5" s="1"/>
  <c r="D63" i="5"/>
  <c r="AK63" i="5" s="1"/>
  <c r="E63" i="5"/>
  <c r="AL63" i="5" s="1"/>
  <c r="F63" i="5"/>
  <c r="AM63" i="5" s="1"/>
  <c r="G63" i="5"/>
  <c r="AN63" i="5" s="1"/>
  <c r="AP63" i="5"/>
  <c r="AQ63" i="5"/>
  <c r="K63" i="5"/>
  <c r="L63" i="5"/>
  <c r="B64" i="5"/>
  <c r="AI64" i="5" s="1"/>
  <c r="D64" i="5"/>
  <c r="AK64" i="5" s="1"/>
  <c r="E64" i="5"/>
  <c r="AL64" i="5" s="1"/>
  <c r="F64" i="5"/>
  <c r="AM64" i="5" s="1"/>
  <c r="G64" i="5"/>
  <c r="AN64" i="5" s="1"/>
  <c r="I64" i="5"/>
  <c r="AP64" i="5" s="1"/>
  <c r="J64" i="5"/>
  <c r="AQ64" i="5" s="1"/>
  <c r="K64" i="5"/>
  <c r="L64" i="5"/>
  <c r="B65" i="5"/>
  <c r="AI65" i="5" s="1"/>
  <c r="D65" i="5"/>
  <c r="AK65" i="5" s="1"/>
  <c r="E65" i="5"/>
  <c r="AL65" i="5" s="1"/>
  <c r="F65" i="5"/>
  <c r="AM65" i="5" s="1"/>
  <c r="G65" i="5"/>
  <c r="AN65" i="5" s="1"/>
  <c r="I65" i="5"/>
  <c r="AP65" i="5" s="1"/>
  <c r="J65" i="5"/>
  <c r="AQ65" i="5" s="1"/>
  <c r="K65" i="5"/>
  <c r="AR65" i="5" s="1"/>
  <c r="L65" i="5"/>
  <c r="AS65" i="5" s="1"/>
  <c r="AL70" i="5"/>
  <c r="AM70" i="5"/>
  <c r="AP70" i="5"/>
  <c r="AR70" i="5"/>
  <c r="AS70" i="5"/>
  <c r="AK71" i="5"/>
  <c r="AN71" i="5"/>
  <c r="AP71" i="5"/>
  <c r="AQ71" i="5"/>
  <c r="AR71" i="5"/>
  <c r="AS71" i="5"/>
  <c r="AI69" i="5"/>
  <c r="AK69" i="5"/>
  <c r="AN69" i="5"/>
  <c r="AP69" i="5"/>
  <c r="AQ69" i="5"/>
  <c r="AR69" i="5"/>
  <c r="AS69" i="5"/>
  <c r="AP72" i="5"/>
  <c r="AQ72" i="5"/>
  <c r="AR72" i="5"/>
  <c r="AS72" i="5"/>
  <c r="AK74" i="5"/>
  <c r="AP74" i="5"/>
  <c r="AQ74" i="5"/>
  <c r="AL73" i="5"/>
  <c r="AN73" i="5"/>
  <c r="AP73" i="5"/>
  <c r="AR73" i="5"/>
  <c r="AS73" i="5"/>
  <c r="J6" i="5"/>
  <c r="AQ6" i="5" s="1"/>
  <c r="AR6" i="5"/>
  <c r="AS6" i="5"/>
  <c r="E6" i="5"/>
  <c r="AL6" i="5" s="1"/>
  <c r="F6" i="5"/>
  <c r="AM6" i="5" s="1"/>
  <c r="G6" i="5"/>
  <c r="AN6" i="5" s="1"/>
  <c r="D6" i="5"/>
  <c r="AK6" i="5" s="1"/>
  <c r="B6" i="5"/>
  <c r="AI6" i="5" s="1"/>
  <c r="T74" i="5"/>
  <c r="T70" i="5"/>
  <c r="T62" i="5"/>
  <c r="T57" i="5"/>
  <c r="T52" i="5"/>
  <c r="T48" i="5"/>
  <c r="T43" i="5"/>
  <c r="T38" i="5"/>
  <c r="T33" i="5"/>
  <c r="T28" i="5"/>
  <c r="T24" i="5"/>
  <c r="T19" i="5"/>
  <c r="T14" i="5"/>
  <c r="T9" i="5"/>
  <c r="C4" i="4"/>
  <c r="S4" i="4" s="1"/>
  <c r="B4" i="4"/>
  <c r="R4" i="4" s="1"/>
  <c r="V71" i="4"/>
  <c r="V70" i="4"/>
  <c r="V69" i="4"/>
  <c r="B61" i="4"/>
  <c r="R61" i="4" s="1"/>
  <c r="C61" i="4"/>
  <c r="S61" i="4" s="1"/>
  <c r="E61" i="4"/>
  <c r="T61" i="4" s="1"/>
  <c r="F61" i="4"/>
  <c r="U61" i="4" s="1"/>
  <c r="H61" i="4"/>
  <c r="V61" i="4" s="1"/>
  <c r="I61" i="4"/>
  <c r="B62" i="4"/>
  <c r="R62" i="4" s="1"/>
  <c r="C62" i="4"/>
  <c r="S62" i="4" s="1"/>
  <c r="E62" i="4"/>
  <c r="T62" i="4" s="1"/>
  <c r="F62" i="4"/>
  <c r="U62" i="4" s="1"/>
  <c r="H62" i="4"/>
  <c r="V62" i="4" s="1"/>
  <c r="I62" i="4"/>
  <c r="B63" i="4"/>
  <c r="R63" i="4" s="1"/>
  <c r="C63" i="4"/>
  <c r="S63" i="4" s="1"/>
  <c r="E63" i="4"/>
  <c r="T63" i="4" s="1"/>
  <c r="F63" i="4"/>
  <c r="U63" i="4" s="1"/>
  <c r="H63" i="4"/>
  <c r="V63" i="4" s="1"/>
  <c r="I63" i="4"/>
  <c r="B64" i="4"/>
  <c r="R64" i="4" s="1"/>
  <c r="C64" i="4"/>
  <c r="S64" i="4" s="1"/>
  <c r="E64" i="4"/>
  <c r="T64" i="4" s="1"/>
  <c r="F64" i="4"/>
  <c r="U64" i="4" s="1"/>
  <c r="H64" i="4"/>
  <c r="V64" i="4" s="1"/>
  <c r="I64" i="4"/>
  <c r="B65" i="4"/>
  <c r="R65" i="4" s="1"/>
  <c r="C65" i="4"/>
  <c r="S65" i="4" s="1"/>
  <c r="E65" i="4"/>
  <c r="T65" i="4" s="1"/>
  <c r="F65" i="4"/>
  <c r="U65" i="4" s="1"/>
  <c r="H65" i="4"/>
  <c r="V65" i="4" s="1"/>
  <c r="I65" i="4"/>
  <c r="R70" i="4"/>
  <c r="S70" i="4"/>
  <c r="U70" i="4"/>
  <c r="I70" i="4"/>
  <c r="T71" i="4"/>
  <c r="U71" i="4"/>
  <c r="I71" i="4"/>
  <c r="R69" i="4"/>
  <c r="T69" i="4"/>
  <c r="U69" i="4"/>
  <c r="I69" i="4"/>
  <c r="B72" i="4"/>
  <c r="R72" i="4" s="1"/>
  <c r="T72" i="4"/>
  <c r="U72" i="4"/>
  <c r="V72" i="4"/>
  <c r="I72" i="4"/>
  <c r="B74" i="4"/>
  <c r="R74" i="4" s="1"/>
  <c r="T74" i="4"/>
  <c r="I73" i="4"/>
  <c r="B75" i="4"/>
  <c r="R75" i="4" s="1"/>
  <c r="T75" i="4"/>
  <c r="U75" i="4"/>
  <c r="I74" i="4"/>
  <c r="B55" i="4"/>
  <c r="R55" i="4" s="1"/>
  <c r="C55" i="4"/>
  <c r="S55" i="4" s="1"/>
  <c r="E55" i="4"/>
  <c r="T55" i="4" s="1"/>
  <c r="F55" i="4"/>
  <c r="U55" i="4" s="1"/>
  <c r="H55" i="4"/>
  <c r="V55" i="4" s="1"/>
  <c r="I55" i="4"/>
  <c r="B56" i="4"/>
  <c r="R56" i="4" s="1"/>
  <c r="C56" i="4"/>
  <c r="S56" i="4" s="1"/>
  <c r="E56" i="4"/>
  <c r="T56" i="4" s="1"/>
  <c r="F56" i="4"/>
  <c r="U56" i="4" s="1"/>
  <c r="H56" i="4"/>
  <c r="V56" i="4" s="1"/>
  <c r="I56" i="4"/>
  <c r="B57" i="4"/>
  <c r="R57" i="4" s="1"/>
  <c r="C57" i="4"/>
  <c r="S57" i="4" s="1"/>
  <c r="E57" i="4"/>
  <c r="T57" i="4" s="1"/>
  <c r="F57" i="4"/>
  <c r="U57" i="4" s="1"/>
  <c r="H57" i="4"/>
  <c r="V57" i="4" s="1"/>
  <c r="I57" i="4"/>
  <c r="B58" i="4"/>
  <c r="R58" i="4" s="1"/>
  <c r="C58" i="4"/>
  <c r="S58" i="4" s="1"/>
  <c r="E58" i="4"/>
  <c r="T58" i="4" s="1"/>
  <c r="F58" i="4"/>
  <c r="U58" i="4" s="1"/>
  <c r="H58" i="4"/>
  <c r="V58" i="4" s="1"/>
  <c r="I58" i="4"/>
  <c r="B60" i="4"/>
  <c r="R60" i="4" s="1"/>
  <c r="C60" i="4"/>
  <c r="S60" i="4" s="1"/>
  <c r="E60" i="4"/>
  <c r="T60" i="4" s="1"/>
  <c r="F60" i="4"/>
  <c r="U60" i="4" s="1"/>
  <c r="H60" i="4"/>
  <c r="V60" i="4" s="1"/>
  <c r="I60" i="4"/>
  <c r="B49" i="4"/>
  <c r="R49" i="4" s="1"/>
  <c r="C49" i="4"/>
  <c r="S49" i="4" s="1"/>
  <c r="E49" i="4"/>
  <c r="T49" i="4" s="1"/>
  <c r="F49" i="4"/>
  <c r="U49" i="4" s="1"/>
  <c r="H49" i="4"/>
  <c r="V49" i="4" s="1"/>
  <c r="I49" i="4"/>
  <c r="B50" i="4"/>
  <c r="R50" i="4" s="1"/>
  <c r="C50" i="4"/>
  <c r="S50" i="4" s="1"/>
  <c r="E50" i="4"/>
  <c r="T50" i="4" s="1"/>
  <c r="F50" i="4"/>
  <c r="U50" i="4" s="1"/>
  <c r="H50" i="4"/>
  <c r="V50" i="4" s="1"/>
  <c r="I50" i="4"/>
  <c r="B51" i="4"/>
  <c r="R51" i="4" s="1"/>
  <c r="C51" i="4"/>
  <c r="S51" i="4" s="1"/>
  <c r="E51" i="4"/>
  <c r="T51" i="4" s="1"/>
  <c r="F51" i="4"/>
  <c r="U51" i="4" s="1"/>
  <c r="H51" i="4"/>
  <c r="V51" i="4" s="1"/>
  <c r="I51" i="4"/>
  <c r="B52" i="4"/>
  <c r="R52" i="4" s="1"/>
  <c r="C52" i="4"/>
  <c r="S52" i="4" s="1"/>
  <c r="E52" i="4"/>
  <c r="T52" i="4" s="1"/>
  <c r="F52" i="4"/>
  <c r="U52" i="4" s="1"/>
  <c r="H52" i="4"/>
  <c r="V52" i="4" s="1"/>
  <c r="I52" i="4"/>
  <c r="B54" i="4"/>
  <c r="R54" i="4" s="1"/>
  <c r="C54" i="4"/>
  <c r="S54" i="4" s="1"/>
  <c r="E54" i="4"/>
  <c r="T54" i="4" s="1"/>
  <c r="F54" i="4"/>
  <c r="U54" i="4" s="1"/>
  <c r="H54" i="4"/>
  <c r="V54" i="4" s="1"/>
  <c r="I54" i="4"/>
  <c r="B43" i="4"/>
  <c r="R43" i="4" s="1"/>
  <c r="C43" i="4"/>
  <c r="S43" i="4" s="1"/>
  <c r="E43" i="4"/>
  <c r="T43" i="4" s="1"/>
  <c r="F43" i="4"/>
  <c r="U43" i="4" s="1"/>
  <c r="H43" i="4"/>
  <c r="V43" i="4" s="1"/>
  <c r="I43" i="4"/>
  <c r="B44" i="4"/>
  <c r="R44" i="4" s="1"/>
  <c r="C44" i="4"/>
  <c r="S44" i="4" s="1"/>
  <c r="E44" i="4"/>
  <c r="T44" i="4" s="1"/>
  <c r="F44" i="4"/>
  <c r="U44" i="4" s="1"/>
  <c r="H44" i="4"/>
  <c r="V44" i="4" s="1"/>
  <c r="I44" i="4"/>
  <c r="B45" i="4"/>
  <c r="R45" i="4" s="1"/>
  <c r="C45" i="4"/>
  <c r="S45" i="4" s="1"/>
  <c r="E45" i="4"/>
  <c r="T45" i="4" s="1"/>
  <c r="F45" i="4"/>
  <c r="U45" i="4" s="1"/>
  <c r="H45" i="4"/>
  <c r="V45" i="4" s="1"/>
  <c r="I45" i="4"/>
  <c r="B46" i="4"/>
  <c r="R46" i="4" s="1"/>
  <c r="C46" i="4"/>
  <c r="S46" i="4" s="1"/>
  <c r="E46" i="4"/>
  <c r="T46" i="4" s="1"/>
  <c r="F46" i="4"/>
  <c r="U46" i="4" s="1"/>
  <c r="H46" i="4"/>
  <c r="V46" i="4" s="1"/>
  <c r="I46" i="4"/>
  <c r="B48" i="4"/>
  <c r="R48" i="4" s="1"/>
  <c r="C48" i="4"/>
  <c r="S48" i="4" s="1"/>
  <c r="E48" i="4"/>
  <c r="T48" i="4" s="1"/>
  <c r="F48" i="4"/>
  <c r="U48" i="4" s="1"/>
  <c r="H48" i="4"/>
  <c r="V48" i="4" s="1"/>
  <c r="I48" i="4"/>
  <c r="B37" i="4"/>
  <c r="R37" i="4" s="1"/>
  <c r="C37" i="4"/>
  <c r="S37" i="4" s="1"/>
  <c r="E37" i="4"/>
  <c r="T37" i="4" s="1"/>
  <c r="F37" i="4"/>
  <c r="U37" i="4" s="1"/>
  <c r="H37" i="4"/>
  <c r="V37" i="4" s="1"/>
  <c r="I37" i="4"/>
  <c r="B38" i="4"/>
  <c r="R38" i="4" s="1"/>
  <c r="C38" i="4"/>
  <c r="S38" i="4" s="1"/>
  <c r="E38" i="4"/>
  <c r="T38" i="4" s="1"/>
  <c r="F38" i="4"/>
  <c r="U38" i="4" s="1"/>
  <c r="H38" i="4"/>
  <c r="V38" i="4" s="1"/>
  <c r="I38" i="4"/>
  <c r="B39" i="4"/>
  <c r="R39" i="4" s="1"/>
  <c r="C39" i="4"/>
  <c r="S39" i="4" s="1"/>
  <c r="E39" i="4"/>
  <c r="T39" i="4" s="1"/>
  <c r="F39" i="4"/>
  <c r="U39" i="4" s="1"/>
  <c r="H39" i="4"/>
  <c r="V39" i="4" s="1"/>
  <c r="I39" i="4"/>
  <c r="B40" i="4"/>
  <c r="R40" i="4" s="1"/>
  <c r="C40" i="4"/>
  <c r="S40" i="4" s="1"/>
  <c r="E40" i="4"/>
  <c r="T40" i="4" s="1"/>
  <c r="F40" i="4"/>
  <c r="U40" i="4" s="1"/>
  <c r="H40" i="4"/>
  <c r="V40" i="4" s="1"/>
  <c r="I40" i="4"/>
  <c r="B42" i="4"/>
  <c r="R42" i="4" s="1"/>
  <c r="C42" i="4"/>
  <c r="S42" i="4" s="1"/>
  <c r="E42" i="4"/>
  <c r="T42" i="4" s="1"/>
  <c r="F42" i="4"/>
  <c r="U42" i="4" s="1"/>
  <c r="H42" i="4"/>
  <c r="V42" i="4" s="1"/>
  <c r="I42" i="4"/>
  <c r="B36" i="4"/>
  <c r="R36" i="4" s="1"/>
  <c r="C36" i="4"/>
  <c r="S36" i="4" s="1"/>
  <c r="E36" i="4"/>
  <c r="T36" i="4" s="1"/>
  <c r="F36" i="4"/>
  <c r="U36" i="4" s="1"/>
  <c r="H36" i="4"/>
  <c r="V36" i="4" s="1"/>
  <c r="I36" i="4"/>
  <c r="B31" i="4"/>
  <c r="R31" i="4" s="1"/>
  <c r="C31" i="4"/>
  <c r="S31" i="4" s="1"/>
  <c r="E31" i="4"/>
  <c r="T31" i="4" s="1"/>
  <c r="F31" i="4"/>
  <c r="U31" i="4" s="1"/>
  <c r="H31" i="4"/>
  <c r="V31" i="4" s="1"/>
  <c r="I31" i="4"/>
  <c r="B32" i="4"/>
  <c r="R32" i="4" s="1"/>
  <c r="C32" i="4"/>
  <c r="S32" i="4" s="1"/>
  <c r="E32" i="4"/>
  <c r="T32" i="4" s="1"/>
  <c r="F32" i="4"/>
  <c r="U32" i="4" s="1"/>
  <c r="H32" i="4"/>
  <c r="V32" i="4" s="1"/>
  <c r="I32" i="4"/>
  <c r="B33" i="4"/>
  <c r="R33" i="4" s="1"/>
  <c r="C33" i="4"/>
  <c r="S33" i="4" s="1"/>
  <c r="E33" i="4"/>
  <c r="T33" i="4" s="1"/>
  <c r="F33" i="4"/>
  <c r="U33" i="4" s="1"/>
  <c r="H33" i="4"/>
  <c r="V33" i="4" s="1"/>
  <c r="I33" i="4"/>
  <c r="B34" i="4"/>
  <c r="R34" i="4" s="1"/>
  <c r="C34" i="4"/>
  <c r="S34" i="4" s="1"/>
  <c r="E34" i="4"/>
  <c r="T34" i="4" s="1"/>
  <c r="F34" i="4"/>
  <c r="U34" i="4" s="1"/>
  <c r="H34" i="4"/>
  <c r="V34" i="4" s="1"/>
  <c r="I34" i="4"/>
  <c r="B30" i="4"/>
  <c r="R30" i="4" s="1"/>
  <c r="C30" i="4"/>
  <c r="S30" i="4" s="1"/>
  <c r="E30" i="4"/>
  <c r="T30" i="4" s="1"/>
  <c r="F30" i="4"/>
  <c r="U30" i="4" s="1"/>
  <c r="H30" i="4"/>
  <c r="V30" i="4" s="1"/>
  <c r="I30" i="4"/>
  <c r="B25" i="4"/>
  <c r="R25" i="4" s="1"/>
  <c r="C25" i="4"/>
  <c r="S25" i="4" s="1"/>
  <c r="E25" i="4"/>
  <c r="T25" i="4" s="1"/>
  <c r="U25" i="4"/>
  <c r="V25" i="4"/>
  <c r="I25" i="4"/>
  <c r="B26" i="4"/>
  <c r="R26" i="4" s="1"/>
  <c r="C26" i="4"/>
  <c r="S26" i="4" s="1"/>
  <c r="E26" i="4"/>
  <c r="T26" i="4" s="1"/>
  <c r="F26" i="4"/>
  <c r="U26" i="4" s="1"/>
  <c r="H26" i="4"/>
  <c r="V26" i="4" s="1"/>
  <c r="I26" i="4"/>
  <c r="B27" i="4"/>
  <c r="R27" i="4" s="1"/>
  <c r="C27" i="4"/>
  <c r="S27" i="4" s="1"/>
  <c r="E27" i="4"/>
  <c r="T27" i="4" s="1"/>
  <c r="F27" i="4"/>
  <c r="U27" i="4" s="1"/>
  <c r="H27" i="4"/>
  <c r="V27" i="4" s="1"/>
  <c r="I27" i="4"/>
  <c r="B28" i="4"/>
  <c r="R28" i="4" s="1"/>
  <c r="C28" i="4"/>
  <c r="S28" i="4" s="1"/>
  <c r="E28" i="4"/>
  <c r="T28" i="4" s="1"/>
  <c r="F28" i="4"/>
  <c r="U28" i="4" s="1"/>
  <c r="H28" i="4"/>
  <c r="V28" i="4" s="1"/>
  <c r="I28" i="4"/>
  <c r="B24" i="4"/>
  <c r="R24" i="4" s="1"/>
  <c r="C24" i="4"/>
  <c r="S24" i="4" s="1"/>
  <c r="E24" i="4"/>
  <c r="T24" i="4" s="1"/>
  <c r="F24" i="4"/>
  <c r="U24" i="4" s="1"/>
  <c r="H24" i="4"/>
  <c r="V24" i="4" s="1"/>
  <c r="I24" i="4"/>
  <c r="B19" i="4"/>
  <c r="R19" i="4" s="1"/>
  <c r="C19" i="4"/>
  <c r="S19" i="4" s="1"/>
  <c r="E19" i="4"/>
  <c r="T19" i="4" s="1"/>
  <c r="F19" i="4"/>
  <c r="U19" i="4" s="1"/>
  <c r="H19" i="4"/>
  <c r="V19" i="4" s="1"/>
  <c r="I19" i="4"/>
  <c r="B20" i="4"/>
  <c r="R20" i="4" s="1"/>
  <c r="C20" i="4"/>
  <c r="S20" i="4" s="1"/>
  <c r="E20" i="4"/>
  <c r="T20" i="4" s="1"/>
  <c r="F20" i="4"/>
  <c r="U20" i="4" s="1"/>
  <c r="H20" i="4"/>
  <c r="V20" i="4" s="1"/>
  <c r="I20" i="4"/>
  <c r="B21" i="4"/>
  <c r="R21" i="4" s="1"/>
  <c r="C21" i="4"/>
  <c r="S21" i="4" s="1"/>
  <c r="E21" i="4"/>
  <c r="T21" i="4" s="1"/>
  <c r="F21" i="4"/>
  <c r="U21" i="4" s="1"/>
  <c r="H21" i="4"/>
  <c r="V21" i="4" s="1"/>
  <c r="I21" i="4"/>
  <c r="B22" i="4"/>
  <c r="R22" i="4" s="1"/>
  <c r="C22" i="4"/>
  <c r="S22" i="4" s="1"/>
  <c r="E22" i="4"/>
  <c r="T22" i="4" s="1"/>
  <c r="F22" i="4"/>
  <c r="U22" i="4" s="1"/>
  <c r="H22" i="4"/>
  <c r="V22" i="4" s="1"/>
  <c r="I22" i="4"/>
  <c r="B13" i="4"/>
  <c r="R13" i="4" s="1"/>
  <c r="C13" i="4"/>
  <c r="S13" i="4" s="1"/>
  <c r="E13" i="4"/>
  <c r="T13" i="4" s="1"/>
  <c r="F13" i="4"/>
  <c r="U13" i="4" s="1"/>
  <c r="H13" i="4"/>
  <c r="V13" i="4" s="1"/>
  <c r="I13" i="4"/>
  <c r="B14" i="4"/>
  <c r="R14" i="4" s="1"/>
  <c r="C14" i="4"/>
  <c r="S14" i="4" s="1"/>
  <c r="E14" i="4"/>
  <c r="T14" i="4" s="1"/>
  <c r="F14" i="4"/>
  <c r="U14" i="4" s="1"/>
  <c r="H14" i="4"/>
  <c r="V14" i="4" s="1"/>
  <c r="I14" i="4"/>
  <c r="B15" i="4"/>
  <c r="R15" i="4" s="1"/>
  <c r="C15" i="4"/>
  <c r="S15" i="4" s="1"/>
  <c r="E15" i="4"/>
  <c r="T15" i="4" s="1"/>
  <c r="F15" i="4"/>
  <c r="U15" i="4" s="1"/>
  <c r="H15" i="4"/>
  <c r="V15" i="4" s="1"/>
  <c r="I15" i="4"/>
  <c r="B16" i="4"/>
  <c r="R16" i="4" s="1"/>
  <c r="C16" i="4"/>
  <c r="S16" i="4" s="1"/>
  <c r="E16" i="4"/>
  <c r="T16" i="4" s="1"/>
  <c r="F16" i="4"/>
  <c r="U16" i="4" s="1"/>
  <c r="H16" i="4"/>
  <c r="V16" i="4" s="1"/>
  <c r="I16" i="4"/>
  <c r="B18" i="4"/>
  <c r="R18" i="4" s="1"/>
  <c r="C18" i="4"/>
  <c r="S18" i="4" s="1"/>
  <c r="E18" i="4"/>
  <c r="T18" i="4" s="1"/>
  <c r="F18" i="4"/>
  <c r="U18" i="4" s="1"/>
  <c r="H18" i="4"/>
  <c r="V18" i="4" s="1"/>
  <c r="I18" i="4"/>
  <c r="B7" i="4"/>
  <c r="R7" i="4" s="1"/>
  <c r="C7" i="4"/>
  <c r="S7" i="4" s="1"/>
  <c r="E7" i="4"/>
  <c r="T7" i="4" s="1"/>
  <c r="F7" i="4"/>
  <c r="U7" i="4" s="1"/>
  <c r="H7" i="4"/>
  <c r="V7" i="4" s="1"/>
  <c r="I7" i="4"/>
  <c r="B8" i="4"/>
  <c r="R8" i="4" s="1"/>
  <c r="C8" i="4"/>
  <c r="S8" i="4" s="1"/>
  <c r="E8" i="4"/>
  <c r="T8" i="4" s="1"/>
  <c r="F8" i="4"/>
  <c r="U8" i="4" s="1"/>
  <c r="H8" i="4"/>
  <c r="V8" i="4" s="1"/>
  <c r="I8" i="4"/>
  <c r="B9" i="4"/>
  <c r="R9" i="4" s="1"/>
  <c r="C9" i="4"/>
  <c r="S9" i="4" s="1"/>
  <c r="E9" i="4"/>
  <c r="T9" i="4" s="1"/>
  <c r="F9" i="4"/>
  <c r="U9" i="4" s="1"/>
  <c r="H9" i="4"/>
  <c r="V9" i="4" s="1"/>
  <c r="I9" i="4"/>
  <c r="B10" i="4"/>
  <c r="R10" i="4" s="1"/>
  <c r="C10" i="4"/>
  <c r="S10" i="4" s="1"/>
  <c r="E10" i="4"/>
  <c r="T10" i="4" s="1"/>
  <c r="F10" i="4"/>
  <c r="U10" i="4" s="1"/>
  <c r="H10" i="4"/>
  <c r="V10" i="4" s="1"/>
  <c r="I10" i="4"/>
  <c r="B12" i="4"/>
  <c r="R12" i="4" s="1"/>
  <c r="C12" i="4"/>
  <c r="S12" i="4" s="1"/>
  <c r="E12" i="4"/>
  <c r="T12" i="4" s="1"/>
  <c r="F12" i="4"/>
  <c r="U12" i="4" s="1"/>
  <c r="H12" i="4"/>
  <c r="V12" i="4" s="1"/>
  <c r="I12" i="4"/>
  <c r="I6" i="4"/>
  <c r="H6" i="4"/>
  <c r="V6" i="4" s="1"/>
  <c r="F6" i="4"/>
  <c r="U6" i="4" s="1"/>
  <c r="E6" i="4"/>
  <c r="C6" i="4"/>
  <c r="S6" i="4" s="1"/>
  <c r="B6" i="4"/>
  <c r="R6" i="4" s="1"/>
  <c r="D19" i="3"/>
  <c r="D64" i="3" s="1"/>
  <c r="E19" i="3"/>
  <c r="E64" i="3" s="1"/>
  <c r="F19" i="3"/>
  <c r="F64" i="3" s="1"/>
  <c r="B19" i="3"/>
  <c r="B64" i="3" s="1"/>
  <c r="D20" i="3"/>
  <c r="D65" i="3" s="1"/>
  <c r="E20" i="3"/>
  <c r="E65" i="3" s="1"/>
  <c r="F20" i="3"/>
  <c r="F65" i="3" s="1"/>
  <c r="B20" i="3"/>
  <c r="B65" i="3" s="1"/>
  <c r="D21" i="3"/>
  <c r="D66" i="3" s="1"/>
  <c r="E21" i="3"/>
  <c r="E66" i="3" s="1"/>
  <c r="F21" i="3"/>
  <c r="F66" i="3" s="1"/>
  <c r="B21" i="3"/>
  <c r="B66" i="3" s="1"/>
  <c r="C21" i="3"/>
  <c r="C66" i="3" s="1"/>
  <c r="C20" i="3"/>
  <c r="C65" i="3" s="1"/>
  <c r="C19" i="3"/>
  <c r="D59" i="3"/>
  <c r="E59" i="3"/>
  <c r="E60" i="3"/>
  <c r="D61" i="3"/>
  <c r="D58" i="3"/>
  <c r="B13" i="3"/>
  <c r="B58" i="3" s="1"/>
  <c r="C13" i="3"/>
  <c r="C58" i="3" s="1"/>
  <c r="E51" i="3"/>
  <c r="C6" i="3"/>
  <c r="C51" i="3" s="1"/>
  <c r="B6" i="3"/>
  <c r="B51" i="3" s="1"/>
  <c r="B7" i="3"/>
  <c r="B52" i="3" s="1"/>
  <c r="E52" i="3"/>
  <c r="F52" i="3"/>
  <c r="E55" i="3"/>
  <c r="D56" i="3"/>
  <c r="C56" i="3"/>
  <c r="C52" i="3"/>
  <c r="K66" i="3"/>
  <c r="N66" i="3"/>
  <c r="I66" i="3"/>
  <c r="AA19" i="3"/>
  <c r="H4" i="3"/>
  <c r="H49" i="3" s="1"/>
  <c r="J51" i="3"/>
  <c r="N4" i="3"/>
  <c r="N49" i="3" s="1"/>
  <c r="S19" i="3" l="1"/>
  <c r="S20" i="3" s="1"/>
  <c r="AR74" i="5"/>
  <c r="AS64" i="5"/>
  <c r="S64" i="5"/>
  <c r="AR61" i="5"/>
  <c r="R61" i="5"/>
  <c r="AS60" i="5"/>
  <c r="S60" i="5"/>
  <c r="AR56" i="5"/>
  <c r="R56" i="5"/>
  <c r="AS55" i="5"/>
  <c r="S55" i="5"/>
  <c r="AR51" i="5"/>
  <c r="R51" i="5"/>
  <c r="AS50" i="5"/>
  <c r="S50" i="5"/>
  <c r="AR46" i="5"/>
  <c r="R46" i="5"/>
  <c r="AS45" i="5"/>
  <c r="S45" i="5"/>
  <c r="AR42" i="5"/>
  <c r="R42" i="5"/>
  <c r="AS40" i="5"/>
  <c r="S40" i="5"/>
  <c r="AR37" i="5"/>
  <c r="R37" i="5"/>
  <c r="AS36" i="5"/>
  <c r="S36" i="5"/>
  <c r="AR32" i="5"/>
  <c r="R32" i="5"/>
  <c r="AS31" i="5"/>
  <c r="S31" i="5"/>
  <c r="AR27" i="5"/>
  <c r="R27" i="5"/>
  <c r="AS26" i="5"/>
  <c r="S26" i="5"/>
  <c r="AR22" i="5"/>
  <c r="R22" i="5"/>
  <c r="AS21" i="5"/>
  <c r="S21" i="5"/>
  <c r="AR18" i="5"/>
  <c r="R18" i="5"/>
  <c r="AS16" i="5"/>
  <c r="S16" i="5"/>
  <c r="AR13" i="5"/>
  <c r="R13" i="5"/>
  <c r="AS12" i="5"/>
  <c r="S12" i="5"/>
  <c r="AR8" i="5"/>
  <c r="R8" i="5"/>
  <c r="AR7" i="5"/>
  <c r="R7" i="5"/>
  <c r="AR4" i="5"/>
  <c r="R4" i="5"/>
  <c r="AR64" i="5"/>
  <c r="R64" i="5"/>
  <c r="AS63" i="5"/>
  <c r="S63" i="5"/>
  <c r="AR60" i="5"/>
  <c r="R60" i="5"/>
  <c r="AS58" i="5"/>
  <c r="S58" i="5"/>
  <c r="AR55" i="5"/>
  <c r="R55" i="5"/>
  <c r="AS54" i="5"/>
  <c r="S54" i="5"/>
  <c r="AR50" i="5"/>
  <c r="R50" i="5"/>
  <c r="AS49" i="5"/>
  <c r="S49" i="5"/>
  <c r="AR45" i="5"/>
  <c r="R45" i="5"/>
  <c r="AS44" i="5"/>
  <c r="S44" i="5"/>
  <c r="AR40" i="5"/>
  <c r="R40" i="5"/>
  <c r="AS39" i="5"/>
  <c r="S39" i="5"/>
  <c r="AR36" i="5"/>
  <c r="R36" i="5"/>
  <c r="AS34" i="5"/>
  <c r="S34" i="5"/>
  <c r="AR31" i="5"/>
  <c r="R31" i="5"/>
  <c r="AS30" i="5"/>
  <c r="S30" i="5"/>
  <c r="AR26" i="5"/>
  <c r="R26" i="5"/>
  <c r="AS25" i="5"/>
  <c r="S25" i="5"/>
  <c r="AR21" i="5"/>
  <c r="R21" i="5"/>
  <c r="AS20" i="5"/>
  <c r="S20" i="5"/>
  <c r="AR16" i="5"/>
  <c r="R16" i="5"/>
  <c r="AS15" i="5"/>
  <c r="S15" i="5"/>
  <c r="AR12" i="5"/>
  <c r="R12" i="5"/>
  <c r="AS10" i="5"/>
  <c r="S10" i="5"/>
  <c r="AR63" i="5"/>
  <c r="R63" i="5"/>
  <c r="AS62" i="5"/>
  <c r="S62" i="5"/>
  <c r="AR58" i="5"/>
  <c r="R58" i="5"/>
  <c r="AS57" i="5"/>
  <c r="S57" i="5"/>
  <c r="AR54" i="5"/>
  <c r="R54" i="5"/>
  <c r="AS52" i="5"/>
  <c r="S52" i="5"/>
  <c r="AR49" i="5"/>
  <c r="R49" i="5"/>
  <c r="AS48" i="5"/>
  <c r="S48" i="5"/>
  <c r="AR44" i="5"/>
  <c r="R44" i="5"/>
  <c r="AS43" i="5"/>
  <c r="S43" i="5"/>
  <c r="AR39" i="5"/>
  <c r="R39" i="5"/>
  <c r="AS38" i="5"/>
  <c r="S38" i="5"/>
  <c r="AR34" i="5"/>
  <c r="R34" i="5"/>
  <c r="AS33" i="5"/>
  <c r="S33" i="5"/>
  <c r="AR30" i="5"/>
  <c r="R30" i="5"/>
  <c r="AS28" i="5"/>
  <c r="S28" i="5"/>
  <c r="AR25" i="5"/>
  <c r="R25" i="5"/>
  <c r="AS24" i="5"/>
  <c r="S24" i="5"/>
  <c r="AR20" i="5"/>
  <c r="R20" i="5"/>
  <c r="AS19" i="5"/>
  <c r="S19" i="5"/>
  <c r="AR15" i="5"/>
  <c r="R15" i="5"/>
  <c r="AS14" i="5"/>
  <c r="S14" i="5"/>
  <c r="AR10" i="5"/>
  <c r="R10" i="5"/>
  <c r="AS9" i="5"/>
  <c r="S9" i="5"/>
  <c r="AS74" i="5"/>
  <c r="S74" i="5"/>
  <c r="AR62" i="5"/>
  <c r="R62" i="5"/>
  <c r="AS61" i="5"/>
  <c r="S61" i="5"/>
  <c r="AR57" i="5"/>
  <c r="R57" i="5"/>
  <c r="AS56" i="5"/>
  <c r="S56" i="5"/>
  <c r="AR52" i="5"/>
  <c r="R52" i="5"/>
  <c r="AS51" i="5"/>
  <c r="S51" i="5"/>
  <c r="AR48" i="5"/>
  <c r="R48" i="5"/>
  <c r="AS46" i="5"/>
  <c r="S46" i="5"/>
  <c r="AR43" i="5"/>
  <c r="R43" i="5"/>
  <c r="AS42" i="5"/>
  <c r="S42" i="5"/>
  <c r="AR38" i="5"/>
  <c r="R38" i="5"/>
  <c r="AS37" i="5"/>
  <c r="S37" i="5"/>
  <c r="AR33" i="5"/>
  <c r="R33" i="5"/>
  <c r="AS32" i="5"/>
  <c r="S32" i="5"/>
  <c r="AR28" i="5"/>
  <c r="R28" i="5"/>
  <c r="AS27" i="5"/>
  <c r="S27" i="5"/>
  <c r="AR24" i="5"/>
  <c r="R24" i="5"/>
  <c r="AS22" i="5"/>
  <c r="S22" i="5"/>
  <c r="AR19" i="5"/>
  <c r="R19" i="5"/>
  <c r="AS18" i="5"/>
  <c r="S18" i="5"/>
  <c r="AR14" i="5"/>
  <c r="R14" i="5"/>
  <c r="AS13" i="5"/>
  <c r="S13" i="5"/>
  <c r="AR9" i="5"/>
  <c r="R9" i="5"/>
  <c r="AS8" i="5"/>
  <c r="S8" i="5"/>
  <c r="AS7" i="5"/>
  <c r="S7" i="5"/>
  <c r="AS4" i="5"/>
  <c r="S4" i="5"/>
  <c r="L4" i="3"/>
  <c r="L49" i="3" s="1"/>
  <c r="Z19" i="3"/>
  <c r="Z20" i="3" s="1"/>
  <c r="C4" i="3"/>
  <c r="C49" i="3" s="1"/>
  <c r="E4" i="3"/>
  <c r="E49" i="3" s="1"/>
  <c r="X19" i="3"/>
  <c r="X20" i="3" s="1"/>
  <c r="Y19" i="3"/>
  <c r="Y20" i="3" s="1"/>
  <c r="I4" i="3"/>
  <c r="I49" i="3" s="1"/>
  <c r="L66" i="3"/>
  <c r="I58" i="3"/>
  <c r="K4" i="3"/>
  <c r="K49" i="3" s="1"/>
  <c r="R19" i="3"/>
  <c r="R20" i="3" s="1"/>
  <c r="T6" i="4"/>
  <c r="K51" i="3"/>
  <c r="F4" i="3"/>
  <c r="F49" i="3" s="1"/>
  <c r="D4" i="3"/>
  <c r="D49" i="3" s="1"/>
  <c r="J4" i="3"/>
  <c r="J49" i="3" s="1"/>
  <c r="T19" i="3"/>
  <c r="T20" i="3" s="1"/>
  <c r="B4" i="3"/>
  <c r="B49" i="3" s="1"/>
  <c r="F51" i="3"/>
  <c r="Q19" i="3"/>
  <c r="Q20" i="3" s="1"/>
  <c r="M4" i="3"/>
  <c r="M49" i="3" s="1"/>
  <c r="W19" i="3"/>
  <c r="W20" i="3" s="1"/>
  <c r="V19" i="3"/>
  <c r="V20" i="3" s="1"/>
  <c r="AA20" i="3"/>
  <c r="M51" i="3"/>
  <c r="C64" i="3"/>
  <c r="P19" i="3"/>
  <c r="P20" i="3" s="1"/>
</calcChain>
</file>

<file path=xl/sharedStrings.xml><?xml version="1.0" encoding="utf-8"?>
<sst xmlns="http://schemas.openxmlformats.org/spreadsheetml/2006/main" count="1648" uniqueCount="377">
  <si>
    <t>Status of public elementary and secondary schools and agencies</t>
  </si>
  <si>
    <t>Regular</t>
  </si>
  <si>
    <t>All</t>
  </si>
  <si>
    <t>Continuing</t>
  </si>
  <si>
    <t>Reopened</t>
  </si>
  <si>
    <t>Nonoperating schools/agencies</t>
  </si>
  <si>
    <t>Closed</t>
  </si>
  <si>
    <t>With membership</t>
  </si>
  <si>
    <t>†</t>
  </si>
  <si>
    <t>† Not applicable.</t>
  </si>
  <si>
    <t>All schools</t>
  </si>
  <si>
    <t>Special education</t>
  </si>
  <si>
    <t>Vocational education</t>
  </si>
  <si>
    <t>Alternative education</t>
  </si>
  <si>
    <t>All agencies</t>
  </si>
  <si>
    <t>Regular school districts</t>
  </si>
  <si>
    <t>Supervisory unions</t>
  </si>
  <si>
    <t>Regional education service agencies</t>
  </si>
  <si>
    <t>Independ charter agencies</t>
  </si>
  <si>
    <t>State agencies</t>
  </si>
  <si>
    <t>Federal and other agencies</t>
  </si>
  <si>
    <t>School type</t>
  </si>
  <si>
    <t>Agency type</t>
  </si>
  <si>
    <t>2015-16</t>
  </si>
  <si>
    <t>Operating schools/agencies</t>
  </si>
  <si>
    <t>Added</t>
  </si>
  <si>
    <t>Changed agency/boundar</t>
  </si>
  <si>
    <t>New</t>
  </si>
  <si>
    <t>Inactive</t>
  </si>
  <si>
    <t>Future</t>
  </si>
  <si>
    <t>Student membership and status of operating schools/agencies</t>
  </si>
  <si>
    <t>Without membership (not shared time)</t>
  </si>
  <si>
    <t>Without membership, providing instruction (shared time)</t>
  </si>
  <si>
    <t>Table 1 -School</t>
  </si>
  <si>
    <t>The FREQ Procedure</t>
  </si>
  <si>
    <t>Frequency</t>
  </si>
  <si>
    <t>Table of Status_report by SCH_TYPE</t>
  </si>
  <si>
    <t>Status_report</t>
  </si>
  <si>
    <t>SCH_TYPE(School type (code))</t>
  </si>
  <si>
    <t>Total</t>
  </si>
  <si>
    <t>Table of WITHMEM by SCH_TYPE</t>
  </si>
  <si>
    <t>WITHMEM</t>
  </si>
  <si>
    <t>Table of SHAREMEM by SCH_TYPE</t>
  </si>
  <si>
    <t>SHAREMEM</t>
  </si>
  <si>
    <t>Table of NOSHAREMEM by SCH_TYPE</t>
  </si>
  <si>
    <t>NOSHAREMEM</t>
  </si>
  <si>
    <t>State or jurisdiction</t>
  </si>
  <si>
    <t>Pupil/ Teacher Ratio</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</si>
  <si>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</si>
  <si>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</si>
  <si>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</si>
  <si>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</si>
  <si>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</si>
  <si>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</si>
  <si>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</si>
  <si>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</si>
  <si>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</si>
  <si>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</si>
  <si>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</si>
  <si>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</si>
  <si>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</si>
  <si>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</si>
  <si>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</si>
  <si>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</si>
  <si>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</si>
  <si>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</si>
  <si>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</si>
  <si>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</si>
  <si>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</si>
  <si>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</si>
  <si>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</si>
  <si>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</si>
  <si>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</si>
  <si>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</si>
  <si>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</si>
  <si>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</si>
  <si>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</si>
  <si>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</si>
  <si>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</si>
  <si>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</si>
  <si>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</si>
  <si>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</si>
  <si>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</si>
  <si>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</si>
  <si>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</si>
  <si>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</si>
  <si>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</si>
  <si>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</si>
  <si>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</si>
  <si>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</si>
  <si>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</si>
  <si>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</si>
  <si>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</si>
  <si>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</si>
  <si>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</si>
  <si>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</si>
  <si>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</si>
  <si>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</si>
  <si>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Department of Defense Education Activity, Bureau of Indian Education, and other jurisdictions</t>
  </si>
  <si>
    <t>Department of Defense (DoDEA)</t>
  </si>
  <si>
    <t>—</t>
  </si>
  <si>
    <t>Bureau of Indian Education</t>
  </si>
  <si>
    <t>American Samoa</t>
  </si>
  <si>
    <t>Guam</t>
  </si>
  <si>
    <t>Puerto Rico</t>
  </si>
  <si>
    <t>U.S. Virgin Islands</t>
  </si>
  <si>
    <t>United States</t>
  </si>
  <si>
    <t>Number of operational schools</t>
  </si>
  <si>
    <t>Number of operational districts</t>
  </si>
  <si>
    <t>Membership</t>
  </si>
  <si>
    <t>Teacher</t>
  </si>
  <si>
    <t>New York</t>
  </si>
  <si>
    <t>Commonwealth of the Northern Mariana Islands</t>
  </si>
  <si>
    <t>Charter</t>
  </si>
  <si>
    <t>Magnet</t>
  </si>
  <si>
    <t>‡</t>
  </si>
  <si>
    <t>— Not available.</t>
  </si>
  <si>
    <t>Title I</t>
  </si>
  <si>
    <t>Title I schoolwide</t>
  </si>
  <si>
    <t>Total number of operating schools</t>
  </si>
  <si>
    <t>Reporting states</t>
  </si>
  <si>
    <t>Number of schools</t>
  </si>
  <si>
    <t>Percent of students</t>
  </si>
  <si>
    <t>Total number of students</t>
  </si>
  <si>
    <t>City</t>
  </si>
  <si>
    <t>Suburban</t>
  </si>
  <si>
    <t>Town</t>
  </si>
  <si>
    <t>Rural</t>
  </si>
  <si>
    <t>FIPST</t>
  </si>
  <si>
    <t>sch</t>
  </si>
  <si>
    <t>ag</t>
  </si>
  <si>
    <t>STATENAME</t>
  </si>
  <si>
    <t>MEMBER</t>
  </si>
  <si>
    <t>TOTTCH</t>
  </si>
  <si>
    <t>puptch</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</si>
  <si>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</si>
  <si>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</si>
  <si>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</si>
  <si>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</si>
  <si>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</si>
  <si>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</si>
  <si>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</si>
  <si>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</si>
  <si>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</si>
  <si>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</si>
  <si>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</si>
  <si>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</si>
  <si>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</si>
  <si>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</si>
  <si>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</si>
  <si>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</si>
  <si>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</si>
  <si>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</si>
  <si>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</si>
  <si>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</si>
  <si>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</si>
  <si>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</si>
  <si>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</si>
  <si>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</si>
  <si>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</si>
  <si>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</si>
  <si>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</si>
  <si>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</si>
  <si>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</si>
  <si>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</si>
  <si>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</si>
  <si>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</si>
  <si>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</si>
  <si>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</si>
  <si>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</si>
  <si>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</si>
  <si>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</si>
  <si>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</si>
  <si>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</si>
  <si>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</si>
  <si>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</si>
  <si>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</si>
  <si>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</si>
  <si>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</si>
  <si>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</si>
  <si>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</si>
  <si>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</si>
  <si>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</si>
  <si>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</si>
  <si>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</si>
  <si>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</si>
  <si>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BUREAU OF INDIAN EDUCATION</t>
  </si>
  <si>
    <t>AMERICAN SAMOA</t>
  </si>
  <si>
    <t>DEPARTMENT OF DEFENSE EDUCATION ACTIVITY</t>
  </si>
  <si>
    <t>GUAM</t>
  </si>
  <si>
    <t>PUERTO RICO</t>
  </si>
  <si>
    <t>U.S. VIRGIN ISLANDS</t>
  </si>
  <si>
    <t>_TYPE_</t>
  </si>
  <si>
    <t>_FREQ_</t>
  </si>
  <si>
    <t>Table2_raw output US_SCH_OPE</t>
  </si>
  <si>
    <t>Table2_raw output US_MEM_TCH</t>
  </si>
  <si>
    <t>Talbe2_raw output US_LEA_OPE</t>
  </si>
  <si>
    <t>SCH</t>
  </si>
  <si>
    <t>REGED</t>
  </si>
  <si>
    <t>SPECED</t>
  </si>
  <si>
    <t>VOCED</t>
  </si>
  <si>
    <t>ALTED</t>
  </si>
  <si>
    <t>CHART</t>
  </si>
  <si>
    <t>MAG</t>
  </si>
  <si>
    <t>T1</t>
  </si>
  <si>
    <t>ST1</t>
  </si>
  <si>
    <t>CHART_M</t>
  </si>
  <si>
    <t>MAG_M</t>
  </si>
  <si>
    <t>T1_M</t>
  </si>
  <si>
    <t>ST1_M</t>
  </si>
  <si>
    <t>CHART_N</t>
  </si>
  <si>
    <t>MAG_N</t>
  </si>
  <si>
    <t>T1_N</t>
  </si>
  <si>
    <t>ST1_N</t>
  </si>
  <si>
    <t>CHART_RR</t>
  </si>
  <si>
    <t>MAG_RR</t>
  </si>
  <si>
    <t>T1_RR</t>
  </si>
  <si>
    <t>ST1_RR</t>
  </si>
  <si>
    <t>Table3_raw output T3_US total</t>
  </si>
  <si>
    <t>_TEMA001</t>
  </si>
  <si>
    <t>_TEMA002</t>
  </si>
  <si>
    <t>CITY</t>
  </si>
  <si>
    <t>PCTCITY</t>
  </si>
  <si>
    <t>_TEMA003</t>
  </si>
  <si>
    <t>SUBURB</t>
  </si>
  <si>
    <t>PCTSUB</t>
  </si>
  <si>
    <t>_TEMA004</t>
  </si>
  <si>
    <t>TOWN</t>
  </si>
  <si>
    <t>PCTTOWN</t>
  </si>
  <si>
    <t>_TEMA005</t>
  </si>
  <si>
    <t>RURAL</t>
  </si>
  <si>
    <t>PCTRURAL</t>
  </si>
  <si>
    <t>Table 1- Lea</t>
  </si>
  <si>
    <t>Table of Status_report by NEWTYPE</t>
  </si>
  <si>
    <t>NEWTYPE</t>
  </si>
  <si>
    <t>Table of WITHMEM by NEWTYPE</t>
  </si>
  <si>
    <t>Table of NOMEM by NEWTYPE</t>
  </si>
  <si>
    <t>NOMEM</t>
  </si>
  <si>
    <t>Changed agency/boundary</t>
  </si>
  <si>
    <t xml:space="preserve">This AL causing this difference </t>
  </si>
  <si>
    <t>Y t Y checks</t>
  </si>
  <si>
    <t>-</t>
  </si>
  <si>
    <t>‡ Reporting standards not met.</t>
  </si>
  <si>
    <t xml:space="preserve">‡ </t>
  </si>
  <si>
    <t>Check to make sure top and bottom match</t>
  </si>
  <si>
    <t>2016-17</t>
  </si>
  <si>
    <t/>
  </si>
  <si>
    <t>01</t>
  </si>
  <si>
    <t>02</t>
  </si>
  <si>
    <t>04</t>
  </si>
  <si>
    <t>05</t>
  </si>
  <si>
    <t>06</t>
  </si>
  <si>
    <t>08</t>
  </si>
  <si>
    <t>09</t>
  </si>
  <si>
    <t>10</t>
  </si>
  <si>
    <t>11</t>
  </si>
  <si>
    <t>12</t>
  </si>
  <si>
    <t>13</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</si>
  <si>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</si>
  <si>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</si>
  <si>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</si>
  <si>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</si>
  <si>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</si>
  <si>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</si>
  <si>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</si>
  <si>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</si>
  <si>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</si>
  <si>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</si>
  <si>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</si>
  <si>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</si>
  <si>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</si>
  <si>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</si>
  <si>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</si>
  <si>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</si>
  <si>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</si>
  <si>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</si>
  <si>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</si>
  <si>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</si>
  <si>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</si>
  <si>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</si>
  <si>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</si>
  <si>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</si>
  <si>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</si>
  <si>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</si>
  <si>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</si>
  <si>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</si>
  <si>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44</t>
  </si>
  <si>
    <t>45</t>
  </si>
  <si>
    <t>46</t>
  </si>
  <si>
    <t>47</t>
  </si>
  <si>
    <t>48</t>
  </si>
  <si>
    <t>49</t>
  </si>
  <si>
    <t>50</t>
  </si>
  <si>
    <t>51</t>
  </si>
  <si>
    <t>53</t>
  </si>
  <si>
    <t>54</t>
  </si>
  <si>
    <t>55</t>
  </si>
  <si>
    <t>56</t>
  </si>
  <si>
    <t>59</t>
  </si>
  <si>
    <t>60</t>
  </si>
  <si>
    <t>63</t>
  </si>
  <si>
    <t>66</t>
  </si>
  <si>
    <t>72</t>
  </si>
  <si>
    <t>78</t>
  </si>
  <si>
    <t>US total</t>
  </si>
  <si>
    <t>Obs</t>
  </si>
  <si>
    <t>.</t>
  </si>
  <si>
    <t>1-Open</t>
  </si>
  <si>
    <t>4-Added</t>
  </si>
  <si>
    <t>8-Reopened</t>
  </si>
  <si>
    <t>5-Changed Boundary/Agency</t>
  </si>
  <si>
    <t>3-New</t>
  </si>
  <si>
    <t>6-Inactive</t>
  </si>
  <si>
    <t>2-Closed</t>
  </si>
  <si>
    <t>7-Future</t>
  </si>
  <si>
    <t xml:space="preserve"> State or jurisdiction </t>
  </si>
  <si>
    <t>Department of Defense Education Activity (DoDEA), Bureau of Indian Education, and other jurisdictions</t>
  </si>
  <si>
    <t>DoDEA</t>
  </si>
  <si>
    <t>School Type</t>
  </si>
  <si>
    <r>
      <t>Total number of operating schools</t>
    </r>
    <r>
      <rPr>
        <vertAlign val="superscript"/>
        <sz val="8"/>
        <color theme="1"/>
        <rFont val="Calibri"/>
        <family val="2"/>
        <scheme val="minor"/>
      </rPr>
      <t>1</t>
    </r>
  </si>
  <si>
    <r>
      <t>Title I</t>
    </r>
    <r>
      <rPr>
        <vertAlign val="superscript"/>
        <sz val="8"/>
        <color rgb="FF000000"/>
        <rFont val="Calibri"/>
        <family val="2"/>
        <scheme val="minor"/>
      </rPr>
      <t>2</t>
    </r>
  </si>
  <si>
    <r>
      <t>Title I schoolwide</t>
    </r>
    <r>
      <rPr>
        <vertAlign val="superscript"/>
        <sz val="8"/>
        <color rgb="FF000000"/>
        <rFont val="Calibri"/>
        <family val="2"/>
        <scheme val="minor"/>
      </rPr>
      <t>2</t>
    </r>
  </si>
  <si>
    <r>
      <t>Reporting states</t>
    </r>
    <r>
      <rPr>
        <b/>
        <vertAlign val="superscript"/>
        <sz val="8"/>
        <color theme="1"/>
        <rFont val="Calibri"/>
        <family val="2"/>
        <scheme val="minor"/>
      </rPr>
      <t>3</t>
    </r>
  </si>
  <si>
    <t>See notes at end of table</t>
  </si>
  <si>
    <t xml:space="preserve">† Not applicable.  Some states/jurisdictions do not have charter school authorization and some states/jurisdictions do not designate magnet schools. </t>
  </si>
  <si>
    <t>‡ Reporting standards not met. Data missing for more than 80 percent of schools in the state or jurisdiction.</t>
  </si>
  <si>
    <r>
      <t>3</t>
    </r>
    <r>
      <rPr>
        <sz val="8"/>
        <rFont val="Calibri"/>
        <family val="2"/>
        <scheme val="minor"/>
      </rPr>
      <t xml:space="preserve">A reporting states total is shown if data for any item in the table were not available for some, but not more than 15 percent, of all schools in the United States. </t>
    </r>
  </si>
  <si>
    <t xml:space="preserve">Table 3.   Number of operating public elementary and secondary schools, by school type, charter, magnet, Title I, Title I </t>
  </si>
  <si>
    <t>STD</t>
  </si>
  <si>
    <t>Serving any grade PK-5</t>
  </si>
  <si>
    <t>Serving any grade 6-8</t>
  </si>
  <si>
    <t>Serving any grade 9-13</t>
  </si>
  <si>
    <t>Number of schools</t>
  </si>
  <si>
    <t>Standard deviation</t>
  </si>
  <si>
    <t xml:space="preserve">Table 4.  Average number of students enrolled in operating public elementary and secondary schools, by school level, and state or jurisdiction: </t>
  </si>
  <si>
    <t xml:space="preserve">                    School year 2016-17</t>
  </si>
  <si>
    <t>Number of
schools
with
membership
in PK-5</t>
  </si>
  <si>
    <t>Number of
schools
with
membership
in 6-8</t>
  </si>
  <si>
    <t>Number of
schools
with
membership
in 9-13</t>
  </si>
  <si>
    <t>Total
number of
schools
with
membership
in PK-13
(any
combination
of grades)</t>
  </si>
  <si>
    <t>US_TOTAL</t>
  </si>
  <si>
    <t>US TOTAL</t>
  </si>
  <si>
    <t>Mean
size of
school
PK-5</t>
  </si>
  <si>
    <t>Mean
size of
school
6-8</t>
  </si>
  <si>
    <t>Mean
size of
school
9-13</t>
  </si>
  <si>
    <t>BUREAU OF INDIAN
EDUCATION</t>
  </si>
  <si>
    <t>Median
size of
school
PK-5</t>
  </si>
  <si>
    <t>Median
size of
school
6-8</t>
  </si>
  <si>
    <t>Median
size of
school
9-13</t>
  </si>
  <si>
    <t>DISTRICT OF
COLUMBIA</t>
  </si>
  <si>
    <t>DEPARTMENT OF
DEFENSE
EDUCATION ACTIVITY</t>
  </si>
  <si>
    <t>Average student member-ship</t>
  </si>
  <si>
    <t>Median student member-ship</t>
  </si>
  <si>
    <t>Frequency Missing = 5095</t>
  </si>
  <si>
    <t>Frequency Missing = 98948</t>
  </si>
  <si>
    <t>Frequency Missing = 98801</t>
  </si>
  <si>
    <t>Frequency Missing = 1899</t>
  </si>
  <si>
    <t>Frequency Missing = 16986</t>
  </si>
  <si>
    <t>Type 1 Reg no SU &amp; 2 Reg su</t>
  </si>
  <si>
    <t>Type 4 Service agcy</t>
  </si>
  <si>
    <t>Type 3 SU</t>
  </si>
  <si>
    <t>Type 7 Charter</t>
  </si>
  <si>
    <t>Type 5 state</t>
  </si>
  <si>
    <t>Type 5 Fed Type 8 Other ED</t>
  </si>
  <si>
    <t>Type 9 Specialized</t>
  </si>
  <si>
    <t>Service agencies</t>
  </si>
  <si>
    <t>Career and technical</t>
  </si>
  <si>
    <t>Total number of schools with membership in PK-13 (any combination of grades)</t>
  </si>
  <si>
    <t>State name</t>
  </si>
  <si>
    <t>AIR</t>
  </si>
  <si>
    <t>Difference</t>
  </si>
  <si>
    <t xml:space="preserve">                  schoolwide status, and state or jurisdiction: School year 2016-17</t>
  </si>
  <si>
    <r>
      <rPr>
        <vertAlign val="superscript"/>
        <sz val="8"/>
        <rFont val="Calibri"/>
        <family val="2"/>
        <scheme val="minor"/>
      </rPr>
      <t>1</t>
    </r>
    <r>
      <rPr>
        <sz val="8"/>
        <rFont val="Calibri"/>
        <family val="2"/>
        <scheme val="minor"/>
      </rPr>
      <t>Operating schools/agencies include all those providing services as of the start of the reported school year. Total number of operating schools excludes schools also reported by the Bureau of Indian Education (BIE). The number of operating schools shared with the BIE includes one in Arizona, two in Michigan, and eight in North Dakota. The specific list of schools, along with the links to schools operated in those states is available in the CCD Reference Library, document #5 (https://nces.ed.gov/ccd/reference_library.asp).</t>
    </r>
  </si>
  <si>
    <r>
      <t>2</t>
    </r>
    <r>
      <rPr>
        <sz val="8"/>
        <rFont val="Calibri"/>
        <family val="2"/>
        <scheme val="minor"/>
      </rPr>
      <t xml:space="preserve">Schools eligible for Title I schoolwide programs are also included in the count of all Title I eligible schools. A Title I eligible school is one in which the percentage of children from low-income families is at least 35 percent of children from low-income families served by the LEA as a whole.  A schoolwide Title I eligible school has a percentage of low-income students that is at least 40 percent. For the complete definitions, see  Appendix B:  Glossary.      </t>
    </r>
  </si>
  <si>
    <r>
      <rPr>
        <b/>
        <sz val="8"/>
        <rFont val="Calibri"/>
        <family val="2"/>
        <scheme val="minor"/>
      </rPr>
      <t>NOTE:</t>
    </r>
    <r>
      <rPr>
        <sz val="8"/>
        <rFont val="Calibri"/>
        <family val="2"/>
        <scheme val="minor"/>
      </rPr>
      <t xml:space="preserve"> Every school is assigned a school type based on its instructional emphasis; numbers and types of schools may differ from those published by states. See Appendix B: Glossary.  A school may also be included under the Charter, Magnet, and/or Title I statuses, which are independent of one another and of school type. </t>
    </r>
  </si>
  <si>
    <r>
      <rPr>
        <b/>
        <sz val="8"/>
        <rFont val="Calibri"/>
        <family val="2"/>
        <scheme val="minor"/>
      </rPr>
      <t>SOURCE:</t>
    </r>
    <r>
      <rPr>
        <sz val="8"/>
        <rFont val="Calibri"/>
        <family val="2"/>
        <scheme val="minor"/>
      </rPr>
      <t xml:space="preserve"> U.S. Department of Education, National Center for Education Statistics, Common Core of Data (CCD), "Public Elementary/Secondary School Universe Survey", 2016-17,  Provisional Version 1a.</t>
    </r>
  </si>
  <si>
    <t xml:space="preserve">                  schoolwide status, and state or jurisdiction: School year 2016-17 – 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</si>
</sst>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_);_(* \(#,##0.0\);_(* &quot;-&quot;??_);_(@_)"/>
    <numFmt numFmtId="165" formatCode="_(* #,##0_);_(* \(#,##0\);_(* &quot;-&quot;??_);_(@_)"/>
    <numFmt numFmtId="166" formatCode="0.0"/>
    <numFmt numFmtId="167" formatCode="#,##0.0"/>
    <numFmt numFmtId="168" formatCode="#########0.0"/>
    <numFmt numFmtId="169" formatCode="###########0"/>
    <numFmt numFmtId="170" formatCode="#######0"/>
    <numFmt numFmtId="171" formatCode="########0.00"/>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8"/>
      <color rgb="FF000000"/>
      <name val="Verdana"/>
      <family val="2"/>
    </font>
    <font>
      <sz val="8"/>
      <color rgb="FF000000"/>
      <name val="Verdana"/>
      <family val="2"/>
    </font>
    <font>
      <sz val="8"/>
      <color rgb="FF2E2E2E"/>
      <name val="Arial"/>
      <family val="2"/>
    </font>
    <font>
      <b/>
      <sz val="18"/>
      <color rgb="FFFF0000"/>
      <name val="Calibri"/>
      <family val="2"/>
      <scheme val="minor"/>
    </font>
    <font>
      <sz val="12"/>
      <color rgb="FF002288"/>
      <name val="Arial"/>
      <family val="2"/>
    </font>
    <font>
      <b/>
      <sz val="12"/>
      <color rgb="FF002288"/>
      <name val="Arial"/>
      <family val="2"/>
    </font>
    <font>
      <sz val="10"/>
      <name val="Arial"/>
      <family val="2"/>
    </font>
    <font>
      <sz val="10"/>
      <name val="MS Sans Serif"/>
      <family val="2"/>
    </font>
    <font>
      <sz val="11"/>
      <color rgb="FF000000"/>
      <name val="Calibri"/>
      <family val="2"/>
      <scheme val="minor"/>
    </font>
    <font>
      <sz val="10"/>
      <color rgb="FF000000"/>
      <name val="Arial"/>
      <family val="2"/>
    </font>
    <font>
      <b/>
      <sz val="11"/>
      <color rgb="FF000000"/>
      <name val="Calibri"/>
      <family val="2"/>
      <scheme val="minor"/>
    </font>
    <font>
      <b/>
      <sz val="11"/>
      <color rgb="FF000000"/>
      <name val="Arial"/>
      <family val="2"/>
    </font>
    <font>
      <b/>
      <sz val="14"/>
      <color rgb="FF0033AA"/>
      <name val="Arial"/>
      <family val="2"/>
    </font>
    <font>
      <sz val="12"/>
      <color rgb="FF000000"/>
      <name val="Arial"/>
      <family val="2"/>
    </font>
    <font>
      <b/>
      <i/>
      <sz val="18"/>
      <color rgb="FF002288"/>
      <name val="Arial"/>
      <family val="2"/>
    </font>
    <font>
      <sz val="8"/>
      <color theme="1"/>
      <name val="Calibri"/>
      <family val="2"/>
      <scheme val="minor"/>
    </font>
    <font>
      <vertAlign val="superscript"/>
      <sz val="8"/>
      <color theme="1"/>
      <name val="Calibri"/>
      <family val="2"/>
      <scheme val="minor"/>
    </font>
    <font>
      <b/>
      <sz val="8"/>
      <color theme="1"/>
      <name val="Calibri"/>
      <family val="2"/>
      <scheme val="minor"/>
    </font>
    <font>
      <b/>
      <vertAlign val="superscript"/>
      <sz val="8"/>
      <color theme="1"/>
      <name val="Calibri"/>
      <family val="2"/>
      <scheme val="minor"/>
    </font>
    <font>
      <sz val="8"/>
      <name val="Calibri"/>
      <family val="2"/>
      <scheme val="minor"/>
    </font>
    <font>
      <vertAlign val="superscript"/>
      <sz val="8"/>
      <name val="Calibri"/>
      <family val="2"/>
      <scheme val="minor"/>
    </font>
    <font>
      <b/>
      <sz val="8"/>
      <name val="Calibri"/>
      <family val="2"/>
      <scheme val="minor"/>
    </font>
    <font>
      <sz val="8"/>
      <color rgb="FF000000"/>
      <name val="Calibri"/>
      <family val="2"/>
      <scheme val="minor"/>
    </font>
    <font>
      <vertAlign val="superscript"/>
      <sz val="8"/>
      <color rgb="FF000000"/>
      <name val="Calibri"/>
      <family val="2"/>
      <scheme val="minor"/>
    </font>
    <font>
      <b/>
      <sz val="8"/>
      <color rgb="FF000000"/>
      <name val="Calibri"/>
      <family val="2"/>
      <scheme val="minor"/>
    </font>
    <font>
      <b/>
      <sz val="9.5"/>
      <color rgb="FF112277"/>
      <name val="Arial"/>
      <family val="2"/>
    </font>
    <font>
      <b/>
      <sz val="9.5"/>
      <color rgb="FF112277"/>
      <name val="Arial"/>
    </font>
    <font>
      <sz val="9.5"/>
      <color rgb="FF000000"/>
      <name val="Arial"/>
    </font>
    <font>
      <sz val="9.5"/>
      <color rgb="FF000000"/>
      <name val="Arial"/>
      <family val="2"/>
    </font>
  </fonts>
  <fills count="14">
    <fill>
      <patternFill patternType="none"/>
    </fill>
    <fill>
      <patternFill patternType="gray125"/>
    </fill>
    <fill>
      <patternFill patternType="solid">
        <fgColor rgb="FFE0E0E0"/>
        <bgColor indexed="64"/>
      </patternFill>
    </fill>
    <fill>
      <patternFill patternType="solid">
        <fgColor rgb="FFF0F0F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AFBFE"/>
        <bgColor indexed="64"/>
      </patternFill>
    </fill>
    <fill>
      <patternFill patternType="solid">
        <fgColor rgb="FFB0B0B0"/>
        <bgColor indexed="64"/>
      </patternFill>
    </fill>
    <fill>
      <patternFill patternType="solid">
        <fgColor rgb="FFD3D3D3"/>
        <bgColor indexed="64"/>
      </patternFill>
    </fill>
    <fill>
      <patternFill patternType="solid">
        <fgColor rgb="FFEDF2F9"/>
        <bgColor indexed="64"/>
      </patternFill>
    </fill>
    <fill>
      <patternFill patternType="solid">
        <fgColor rgb="FFFFFFFF"/>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style="thick">
        <color rgb="FF002288"/>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0">
    <xf numFmtId="0" fontId="0" fillId="0" borderId="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xf numFmtId="0" fontId="3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31" fillId="0" borderId="0"/>
  </cellStyleXfs>
  <cellXfs count="326">
    <xf numFmtId="0" fontId="0" fillId="0" borderId="0" xfId="0"/>
    <xf numFmtId="0" fontId="4" fillId="0" borderId="0" xfId="0" applyFont="1" applyAlignment="1">
      <alignment horizontal="right" wrapText="1"/>
    </xf>
    <xf numFmtId="0" fontId="4" fillId="0" borderId="0" xfId="0" applyFont="1" applyAlignment="1">
      <alignment horizontal="left" vertical="top"/>
    </xf>
    <xf numFmtId="0" fontId="4" fillId="0" borderId="0" xfId="0" applyFont="1" applyAlignment="1">
      <alignment horizontal="left" vertical="top" indent="1"/>
    </xf>
    <xf numFmtId="3" fontId="4" fillId="0" borderId="0" xfId="0" applyNumberFormat="1" applyFont="1" applyAlignment="1">
      <alignment horizontal="right" wrapText="1"/>
    </xf>
    <xf numFmtId="0" fontId="4" fillId="0" borderId="0" xfId="0" applyFont="1" applyAlignment="1">
      <alignment horizontal="left" vertical="top" wrapText="1" indent="1"/>
    </xf>
    <xf numFmtId="0" fontId="4" fillId="0" borderId="0" xfId="0" applyFont="1" applyAlignment="1">
      <alignment horizontal="left" vertical="center" indent="2"/>
    </xf>
    <xf numFmtId="0" fontId="4" fillId="0" borderId="0" xfId="0" applyFont="1" applyAlignment="1">
      <alignment horizontal="left" vertical="top" wrapText="1"/>
    </xf>
    <xf numFmtId="0" fontId="0" fillId="0" borderId="0" xfId="0" applyAlignment="1">
      <alignment wrapText="1"/>
    </xf>
    <xf numFmtId="0" fontId="2" fillId="0" borderId="0" xfId="0" applyFont="1"/>
    <xf numFmtId="0" fontId="0" fillId="0" borderId="0" xfId="0" applyBorder="1"/>
    <xf numFmtId="0" fontId="0" fillId="0" borderId="4" xfId="0" applyBorder="1" applyAlignment="1">
      <alignment wrapText="1"/>
    </xf>
    <xf numFmtId="0" fontId="2" fillId="0" borderId="6" xfId="0" applyFont="1" applyBorder="1" applyAlignment="1">
      <alignment wrapText="1"/>
    </xf>
    <xf numFmtId="0" fontId="2" fillId="0" borderId="11" xfId="0" applyFont="1" applyBorder="1" applyAlignment="1">
      <alignment wrapText="1"/>
    </xf>
    <xf numFmtId="0" fontId="2" fillId="0" borderId="4" xfId="0" applyFont="1" applyBorder="1" applyAlignment="1">
      <alignment wrapText="1"/>
    </xf>
    <xf numFmtId="0" fontId="0" fillId="0" borderId="4" xfId="0" applyBorder="1" applyAlignment="1">
      <alignment horizontal="left" wrapText="1" indent="2"/>
    </xf>
    <xf numFmtId="0" fontId="0" fillId="0" borderId="6" xfId="0" applyBorder="1" applyAlignment="1">
      <alignment horizontal="left" wrapText="1" indent="2"/>
    </xf>
    <xf numFmtId="0" fontId="6" fillId="0" borderId="1" xfId="0" applyFont="1" applyBorder="1" applyAlignment="1">
      <alignment wrapText="1"/>
    </xf>
    <xf numFmtId="164" fontId="2" fillId="0" borderId="7" xfId="1" applyNumberFormat="1" applyFont="1" applyBorder="1" applyAlignment="1">
      <alignment horizontal="right" wrapText="1" indent="1"/>
    </xf>
    <xf numFmtId="164" fontId="4" fillId="0" borderId="0" xfId="1" applyNumberFormat="1" applyFont="1" applyAlignment="1">
      <alignment horizontal="right" wrapText="1"/>
    </xf>
    <xf numFmtId="164" fontId="0" fillId="0" borderId="0" xfId="1" applyNumberFormat="1" applyFont="1"/>
    <xf numFmtId="165" fontId="2" fillId="0" borderId="7" xfId="1" applyNumberFormat="1" applyFont="1" applyBorder="1" applyAlignment="1">
      <alignment horizontal="right" wrapText="1" indent="1"/>
    </xf>
    <xf numFmtId="165" fontId="4" fillId="0" borderId="0" xfId="1" applyNumberFormat="1" applyFont="1" applyAlignment="1">
      <alignment horizontal="right" wrapText="1"/>
    </xf>
    <xf numFmtId="165" fontId="0" fillId="0" borderId="0" xfId="1" applyNumberFormat="1" applyFont="1"/>
    <xf numFmtId="0" fontId="7" fillId="2" borderId="0" xfId="0" applyFont="1" applyFill="1" applyAlignment="1">
      <alignment vertical="top" wrapText="1"/>
    </xf>
    <xf numFmtId="0" fontId="7" fillId="2" borderId="0" xfId="0" applyFont="1" applyFill="1"/>
    <xf numFmtId="0" fontId="7" fillId="2" borderId="0" xfId="0" applyFont="1" applyFill="1" applyAlignment="1">
      <alignment horizontal="center"/>
    </xf>
    <xf numFmtId="0" fontId="8" fillId="3" borderId="12" xfId="0" applyFont="1" applyFill="1" applyBorder="1" applyAlignment="1">
      <alignment horizontal="center" vertical="top" wrapText="1"/>
    </xf>
    <xf numFmtId="0" fontId="7" fillId="3" borderId="13" xfId="0" applyFont="1" applyFill="1" applyBorder="1"/>
    <xf numFmtId="0" fontId="8" fillId="3" borderId="22" xfId="0" applyFont="1" applyFill="1" applyBorder="1" applyAlignment="1">
      <alignment horizontal="center" vertical="top" wrapText="1"/>
    </xf>
    <xf numFmtId="0" fontId="8" fillId="3" borderId="23" xfId="0" applyFont="1" applyFill="1" applyBorder="1" applyAlignment="1">
      <alignment horizontal="center" vertical="top" wrapText="1"/>
    </xf>
    <xf numFmtId="0" fontId="7" fillId="2" borderId="26" xfId="0" applyFont="1" applyFill="1" applyBorder="1"/>
    <xf numFmtId="0" fontId="0" fillId="0" borderId="0" xfId="0" applyFill="1"/>
    <xf numFmtId="164" fontId="4" fillId="0" borderId="0" xfId="1" applyNumberFormat="1" applyFont="1" applyAlignment="1">
      <alignment horizontal="left" vertical="top" wrapText="1" indent="1"/>
    </xf>
    <xf numFmtId="165" fontId="3" fillId="0" borderId="0" xfId="1" applyNumberFormat="1" applyFont="1" applyAlignment="1">
      <alignment horizontal="right" wrapText="1"/>
    </xf>
    <xf numFmtId="165" fontId="0" fillId="0" borderId="0" xfId="1" applyNumberFormat="1" applyFont="1" applyFill="1"/>
    <xf numFmtId="165" fontId="4" fillId="0" borderId="0" xfId="1" applyNumberFormat="1" applyFont="1" applyAlignment="1">
      <alignment horizontal="left" vertical="top" wrapText="1" indent="1"/>
    </xf>
    <xf numFmtId="166" fontId="0" fillId="0" borderId="0" xfId="0" applyNumberFormat="1"/>
    <xf numFmtId="166" fontId="3" fillId="0" borderId="0" xfId="0" applyNumberFormat="1" applyFont="1" applyAlignment="1">
      <alignment horizontal="right" wrapText="1"/>
    </xf>
    <xf numFmtId="166" fontId="4" fillId="0" borderId="0" xfId="0" applyNumberFormat="1" applyFont="1" applyAlignment="1">
      <alignment horizontal="right" wrapText="1"/>
    </xf>
    <xf numFmtId="166" fontId="4" fillId="0" borderId="0" xfId="0" applyNumberFormat="1" applyFont="1" applyAlignment="1">
      <alignment horizontal="left" vertical="top" wrapText="1" indent="1"/>
    </xf>
    <xf numFmtId="0" fontId="2" fillId="0" borderId="0" xfId="0" applyFont="1" applyFill="1"/>
    <xf numFmtId="165" fontId="2" fillId="0" borderId="0" xfId="1" applyNumberFormat="1" applyFont="1" applyBorder="1" applyAlignment="1">
      <alignment horizontal="right" wrapText="1" indent="1"/>
    </xf>
    <xf numFmtId="165" fontId="2" fillId="0" borderId="7" xfId="1" applyNumberFormat="1" applyFont="1" applyBorder="1" applyAlignment="1">
      <alignment horizontal="left" wrapText="1"/>
    </xf>
    <xf numFmtId="165" fontId="2" fillId="0" borderId="2" xfId="1" applyNumberFormat="1" applyFont="1" applyBorder="1" applyAlignment="1">
      <alignment horizontal="right" wrapText="1" indent="1"/>
    </xf>
    <xf numFmtId="165" fontId="3" fillId="0" borderId="2" xfId="1" applyNumberFormat="1" applyFont="1" applyBorder="1" applyAlignment="1">
      <alignment horizontal="right" wrapText="1"/>
    </xf>
    <xf numFmtId="165" fontId="4" fillId="0" borderId="0" xfId="1" applyNumberFormat="1" applyFont="1" applyBorder="1" applyAlignment="1">
      <alignment horizontal="right" wrapText="1"/>
    </xf>
    <xf numFmtId="164" fontId="2" fillId="0" borderId="2" xfId="1" applyNumberFormat="1" applyFont="1" applyBorder="1" applyAlignment="1">
      <alignment horizontal="right" wrapText="1" indent="1"/>
    </xf>
    <xf numFmtId="0" fontId="4" fillId="0" borderId="0" xfId="0" applyFont="1" applyBorder="1" applyAlignment="1">
      <alignment horizontal="right" wrapText="1"/>
    </xf>
    <xf numFmtId="164" fontId="4" fillId="0" borderId="0" xfId="1" applyNumberFormat="1" applyFont="1" applyBorder="1" applyAlignment="1">
      <alignment horizontal="right" wrapText="1"/>
    </xf>
    <xf numFmtId="0" fontId="5" fillId="0" borderId="0" xfId="0" applyFont="1" applyBorder="1" applyAlignment="1">
      <alignment horizontal="left" vertical="center" wrapText="1"/>
    </xf>
    <xf numFmtId="164" fontId="5" fillId="0" borderId="0" xfId="1" applyNumberFormat="1" applyFont="1" applyBorder="1" applyAlignment="1">
      <alignment horizontal="left" vertical="center" wrapText="1"/>
    </xf>
    <xf numFmtId="165" fontId="0" fillId="0" borderId="0" xfId="1" applyNumberFormat="1" applyFont="1" applyAlignment="1">
      <alignment horizontal="centerContinuous"/>
    </xf>
    <xf numFmtId="165" fontId="3" fillId="0" borderId="0" xfId="1" applyNumberFormat="1" applyFont="1" applyFill="1" applyAlignment="1">
      <alignment horizontal="right" wrapText="1"/>
    </xf>
    <xf numFmtId="165" fontId="0" fillId="0" borderId="0" xfId="0" applyNumberFormat="1"/>
    <xf numFmtId="165" fontId="0" fillId="0" borderId="0" xfId="1" applyNumberFormat="1" applyFont="1" applyAlignment="1">
      <alignment horizontal="left"/>
    </xf>
    <xf numFmtId="165" fontId="2" fillId="0" borderId="0" xfId="1" applyNumberFormat="1" applyFont="1" applyBorder="1" applyAlignment="1">
      <alignment horizontal="left"/>
    </xf>
    <xf numFmtId="165" fontId="3" fillId="0" borderId="0" xfId="1" applyNumberFormat="1" applyFont="1" applyAlignment="1">
      <alignment horizontal="left"/>
    </xf>
    <xf numFmtId="165" fontId="4" fillId="0" borderId="0" xfId="1" applyNumberFormat="1" applyFont="1" applyAlignment="1">
      <alignment horizontal="left"/>
    </xf>
    <xf numFmtId="164" fontId="5" fillId="0" borderId="0" xfId="1" applyNumberFormat="1" applyFont="1" applyAlignment="1">
      <alignment horizontal="left" vertical="center"/>
    </xf>
    <xf numFmtId="164" fontId="0" fillId="0" borderId="0" xfId="1" applyNumberFormat="1" applyFont="1" applyAlignment="1">
      <alignment horizontal="left"/>
    </xf>
    <xf numFmtId="164" fontId="2" fillId="0" borderId="0" xfId="1" applyNumberFormat="1" applyFont="1" applyBorder="1" applyAlignment="1">
      <alignment horizontal="left"/>
    </xf>
    <xf numFmtId="164" fontId="4" fillId="0" borderId="0" xfId="1" applyNumberFormat="1" applyFont="1" applyAlignment="1">
      <alignment horizontal="left"/>
    </xf>
    <xf numFmtId="164" fontId="0" fillId="4" borderId="0" xfId="1" applyNumberFormat="1" applyFont="1" applyFill="1" applyAlignment="1">
      <alignment horizontal="left"/>
    </xf>
    <xf numFmtId="164" fontId="4" fillId="4" borderId="0" xfId="1" applyNumberFormat="1" applyFont="1" applyFill="1" applyAlignment="1">
      <alignment horizontal="left"/>
    </xf>
    <xf numFmtId="164" fontId="0" fillId="0" borderId="0" xfId="1" applyNumberFormat="1" applyFont="1" applyAlignment="1">
      <alignment horizontal="centerContinuous"/>
    </xf>
    <xf numFmtId="164" fontId="0" fillId="0" borderId="0" xfId="0" applyNumberFormat="1"/>
    <xf numFmtId="164" fontId="0" fillId="0" borderId="0" xfId="1" applyNumberFormat="1" applyFont="1" applyFill="1"/>
    <xf numFmtId="164" fontId="0" fillId="0" borderId="0" xfId="0" applyNumberFormat="1" applyBorder="1"/>
    <xf numFmtId="165" fontId="0" fillId="0" borderId="0" xfId="0" applyNumberFormat="1" applyFont="1" applyFill="1"/>
    <xf numFmtId="165" fontId="0" fillId="5" borderId="0" xfId="0" applyNumberFormat="1" applyFill="1"/>
    <xf numFmtId="165" fontId="0" fillId="6" borderId="0" xfId="0" applyNumberFormat="1" applyFill="1"/>
    <xf numFmtId="0" fontId="0" fillId="6" borderId="0" xfId="0" applyFill="1"/>
    <xf numFmtId="165" fontId="2" fillId="0" borderId="0" xfId="1" applyNumberFormat="1" applyFont="1"/>
    <xf numFmtId="0" fontId="6" fillId="0" borderId="1" xfId="0" applyFont="1" applyBorder="1" applyAlignment="1"/>
    <xf numFmtId="165" fontId="4" fillId="0" borderId="0" xfId="1" applyNumberFormat="1" applyFont="1" applyFill="1" applyAlignment="1">
      <alignment horizontal="right" wrapText="1"/>
    </xf>
    <xf numFmtId="167" fontId="2" fillId="0" borderId="7" xfId="1" applyNumberFormat="1" applyFont="1" applyBorder="1" applyAlignment="1">
      <alignment horizontal="right" wrapText="1" indent="1"/>
    </xf>
    <xf numFmtId="167" fontId="4" fillId="0" borderId="0" xfId="1" applyNumberFormat="1" applyFont="1" applyAlignment="1">
      <alignment horizontal="right" wrapText="1"/>
    </xf>
    <xf numFmtId="167" fontId="0" fillId="0" borderId="0" xfId="1" applyNumberFormat="1" applyFont="1"/>
    <xf numFmtId="3" fontId="0" fillId="0" borderId="2" xfId="1" applyNumberFormat="1" applyFont="1" applyBorder="1"/>
    <xf numFmtId="3" fontId="0" fillId="0" borderId="3" xfId="1" applyNumberFormat="1" applyFont="1" applyBorder="1"/>
    <xf numFmtId="3" fontId="0" fillId="0" borderId="1" xfId="1" applyNumberFormat="1" applyFont="1" applyBorder="1"/>
    <xf numFmtId="3" fontId="0" fillId="0" borderId="0" xfId="1" applyNumberFormat="1" applyFont="1" applyBorder="1"/>
    <xf numFmtId="3" fontId="2" fillId="0" borderId="6" xfId="1" applyNumberFormat="1" applyFont="1" applyBorder="1" applyAlignment="1">
      <alignment horizontal="right" wrapText="1" indent="1"/>
    </xf>
    <xf numFmtId="3" fontId="2" fillId="0" borderId="7" xfId="1" applyNumberFormat="1" applyFont="1" applyBorder="1" applyAlignment="1">
      <alignment horizontal="right" wrapText="1" indent="1"/>
    </xf>
    <xf numFmtId="3" fontId="2" fillId="0" borderId="8" xfId="1" applyNumberFormat="1" applyFont="1" applyBorder="1" applyAlignment="1">
      <alignment horizontal="right" wrapText="1" indent="1"/>
    </xf>
    <xf numFmtId="3" fontId="2" fillId="0" borderId="5" xfId="1" applyNumberFormat="1" applyFont="1" applyBorder="1" applyAlignment="1">
      <alignment horizontal="right" wrapText="1" indent="1"/>
    </xf>
    <xf numFmtId="3" fontId="2" fillId="0" borderId="11" xfId="1" applyNumberFormat="1" applyFont="1" applyBorder="1"/>
    <xf numFmtId="3" fontId="2" fillId="0" borderId="10" xfId="1" applyNumberFormat="1" applyFont="1" applyBorder="1"/>
    <xf numFmtId="3" fontId="2" fillId="0" borderId="9" xfId="1" applyNumberFormat="1" applyFont="1" applyBorder="1"/>
    <xf numFmtId="3" fontId="0" fillId="0" borderId="4" xfId="1" applyNumberFormat="1" applyFont="1" applyBorder="1"/>
    <xf numFmtId="3" fontId="0" fillId="0" borderId="5" xfId="1" applyNumberFormat="1" applyFont="1" applyBorder="1"/>
    <xf numFmtId="3" fontId="0" fillId="0" borderId="4" xfId="1" applyNumberFormat="1" applyFont="1" applyFill="1" applyBorder="1"/>
    <xf numFmtId="3" fontId="0" fillId="0" borderId="0" xfId="1" applyNumberFormat="1" applyFont="1" applyFill="1" applyBorder="1"/>
    <xf numFmtId="3" fontId="0" fillId="0" borderId="5" xfId="1" applyNumberFormat="1" applyFont="1" applyFill="1" applyBorder="1"/>
    <xf numFmtId="3" fontId="2" fillId="0" borderId="4" xfId="1" applyNumberFormat="1" applyFont="1" applyBorder="1"/>
    <xf numFmtId="3" fontId="2" fillId="0" borderId="0" xfId="1" applyNumberFormat="1" applyFont="1" applyBorder="1"/>
    <xf numFmtId="3" fontId="2" fillId="0" borderId="5" xfId="1" applyNumberFormat="1" applyFont="1" applyBorder="1"/>
    <xf numFmtId="3" fontId="0" fillId="0" borderId="6" xfId="1" applyNumberFormat="1" applyFont="1" applyBorder="1"/>
    <xf numFmtId="3" fontId="0" fillId="0" borderId="7" xfId="1" applyNumberFormat="1" applyFont="1" applyBorder="1"/>
    <xf numFmtId="3" fontId="0" fillId="0" borderId="8" xfId="1" applyNumberFormat="1" applyFont="1" applyBorder="1"/>
    <xf numFmtId="3" fontId="4" fillId="0" borderId="0" xfId="1" applyNumberFormat="1" applyFont="1" applyAlignment="1">
      <alignment horizontal="left" vertical="top" indent="1"/>
    </xf>
    <xf numFmtId="3" fontId="4" fillId="0" borderId="0" xfId="1" applyNumberFormat="1" applyFont="1" applyAlignment="1">
      <alignment horizontal="right" wrapText="1"/>
    </xf>
    <xf numFmtId="3" fontId="0" fillId="0" borderId="0" xfId="1" applyNumberFormat="1" applyFont="1"/>
    <xf numFmtId="0" fontId="0" fillId="0" borderId="4" xfId="0" applyBorder="1" applyAlignment="1">
      <alignment horizontal="left" vertical="top" wrapText="1" indent="2"/>
    </xf>
    <xf numFmtId="0" fontId="0" fillId="0" borderId="6" xfId="0" applyBorder="1" applyAlignment="1">
      <alignment horizontal="left" vertical="top" wrapText="1" indent="2"/>
    </xf>
    <xf numFmtId="3" fontId="2" fillId="0" borderId="4" xfId="1" applyNumberFormat="1" applyFont="1" applyBorder="1" applyAlignment="1">
      <alignment vertical="center"/>
    </xf>
    <xf numFmtId="3" fontId="2" fillId="0" borderId="0" xfId="1" applyNumberFormat="1" applyFont="1" applyBorder="1" applyAlignment="1">
      <alignment vertical="center"/>
    </xf>
    <xf numFmtId="3" fontId="2" fillId="0" borderId="5" xfId="1" applyNumberFormat="1" applyFont="1" applyBorder="1" applyAlignment="1">
      <alignment vertical="center"/>
    </xf>
    <xf numFmtId="3" fontId="2" fillId="0" borderId="4" xfId="1" applyNumberFormat="1" applyFont="1" applyFill="1" applyBorder="1" applyAlignment="1">
      <alignment vertical="center"/>
    </xf>
    <xf numFmtId="3" fontId="2" fillId="0" borderId="0" xfId="1" applyNumberFormat="1" applyFont="1" applyFill="1" applyBorder="1" applyAlignment="1">
      <alignment vertical="center"/>
    </xf>
    <xf numFmtId="3" fontId="2" fillId="0" borderId="5" xfId="1" applyNumberFormat="1" applyFont="1" applyFill="1" applyBorder="1" applyAlignment="1">
      <alignment vertical="center"/>
    </xf>
    <xf numFmtId="3" fontId="0" fillId="0" borderId="4" xfId="1" applyNumberFormat="1" applyFont="1" applyBorder="1" applyAlignment="1">
      <alignment vertical="center"/>
    </xf>
    <xf numFmtId="3" fontId="0" fillId="0" borderId="0" xfId="1" applyNumberFormat="1" applyFont="1" applyBorder="1" applyAlignment="1">
      <alignment vertical="center"/>
    </xf>
    <xf numFmtId="3" fontId="0" fillId="0" borderId="5" xfId="1" applyNumberFormat="1" applyFont="1" applyBorder="1" applyAlignment="1">
      <alignment vertical="center"/>
    </xf>
    <xf numFmtId="3" fontId="0" fillId="0" borderId="4" xfId="1" applyNumberFormat="1" applyFont="1" applyFill="1" applyBorder="1" applyAlignment="1">
      <alignment vertical="center"/>
    </xf>
    <xf numFmtId="3" fontId="0" fillId="0" borderId="0" xfId="1" applyNumberFormat="1" applyFont="1" applyFill="1" applyBorder="1" applyAlignment="1">
      <alignment vertical="center"/>
    </xf>
    <xf numFmtId="3" fontId="0" fillId="0" borderId="5" xfId="1" applyNumberFormat="1" applyFont="1" applyFill="1" applyBorder="1" applyAlignment="1">
      <alignment vertical="center"/>
    </xf>
    <xf numFmtId="3" fontId="2" fillId="0" borderId="4" xfId="0" applyNumberFormat="1" applyFont="1" applyBorder="1" applyAlignment="1">
      <alignment vertical="center"/>
    </xf>
    <xf numFmtId="3" fontId="0" fillId="0" borderId="4" xfId="1" applyNumberFormat="1" applyFont="1" applyBorder="1" applyAlignment="1">
      <alignment horizontal="right" vertical="center"/>
    </xf>
    <xf numFmtId="3" fontId="0" fillId="0" borderId="0" xfId="1" applyNumberFormat="1" applyFont="1" applyBorder="1" applyAlignment="1">
      <alignment horizontal="right" vertical="center"/>
    </xf>
    <xf numFmtId="3" fontId="0" fillId="0" borderId="5" xfId="1" applyNumberFormat="1" applyFont="1" applyBorder="1" applyAlignment="1">
      <alignment horizontal="right" vertical="center"/>
    </xf>
    <xf numFmtId="3" fontId="0" fillId="0" borderId="6" xfId="1" applyNumberFormat="1" applyFont="1" applyBorder="1" applyAlignment="1">
      <alignment vertical="center"/>
    </xf>
    <xf numFmtId="3" fontId="0" fillId="0" borderId="7" xfId="1" applyNumberFormat="1" applyFont="1" applyBorder="1" applyAlignment="1">
      <alignment vertical="center"/>
    </xf>
    <xf numFmtId="3" fontId="0" fillId="0" borderId="8" xfId="1" applyNumberFormat="1" applyFont="1" applyBorder="1" applyAlignment="1">
      <alignment vertical="center"/>
    </xf>
    <xf numFmtId="3" fontId="0" fillId="0" borderId="6" xfId="1" applyNumberFormat="1" applyFont="1" applyFill="1" applyBorder="1" applyAlignment="1">
      <alignment vertical="center"/>
    </xf>
    <xf numFmtId="3" fontId="0" fillId="0" borderId="7" xfId="1" applyNumberFormat="1" applyFont="1" applyFill="1" applyBorder="1" applyAlignment="1">
      <alignment vertical="center"/>
    </xf>
    <xf numFmtId="3" fontId="0" fillId="0" borderId="8" xfId="1" applyNumberFormat="1" applyFont="1" applyFill="1" applyBorder="1" applyAlignment="1">
      <alignment vertical="center"/>
    </xf>
    <xf numFmtId="0" fontId="4" fillId="0" borderId="0" xfId="0" applyFont="1" applyFill="1" applyAlignment="1">
      <alignment horizontal="left" vertical="top" wrapText="1"/>
    </xf>
    <xf numFmtId="166" fontId="4" fillId="0" borderId="0" xfId="0" applyNumberFormat="1" applyFont="1" applyFill="1" applyAlignment="1">
      <alignment horizontal="right" wrapText="1"/>
    </xf>
    <xf numFmtId="166" fontId="0" fillId="0" borderId="0" xfId="0" applyNumberFormat="1" applyFont="1" applyFill="1"/>
    <xf numFmtId="0" fontId="6" fillId="0" borderId="1" xfId="0" applyFont="1" applyFill="1" applyBorder="1" applyAlignment="1"/>
    <xf numFmtId="0" fontId="0" fillId="0" borderId="0" xfId="0" applyFont="1" applyFill="1"/>
    <xf numFmtId="2" fontId="0" fillId="0" borderId="0" xfId="1" applyNumberFormat="1" applyFont="1"/>
    <xf numFmtId="2" fontId="0" fillId="0" borderId="0" xfId="0" applyNumberFormat="1"/>
    <xf numFmtId="2" fontId="2" fillId="0" borderId="7" xfId="1" applyNumberFormat="1" applyFont="1" applyBorder="1" applyAlignment="1">
      <alignment horizontal="right" wrapText="1" indent="1"/>
    </xf>
    <xf numFmtId="2" fontId="2" fillId="0" borderId="0" xfId="1" applyNumberFormat="1" applyFont="1"/>
    <xf numFmtId="2" fontId="4" fillId="0" borderId="0" xfId="1" applyNumberFormat="1" applyFont="1" applyAlignment="1">
      <alignment horizontal="right" wrapText="1"/>
    </xf>
    <xf numFmtId="2" fontId="4" fillId="0" borderId="0" xfId="0" applyNumberFormat="1" applyFont="1" applyAlignment="1">
      <alignment horizontal="right" wrapText="1"/>
    </xf>
    <xf numFmtId="2" fontId="0" fillId="0" borderId="0" xfId="1" applyNumberFormat="1" applyFont="1" applyFill="1"/>
    <xf numFmtId="3" fontId="2" fillId="0" borderId="0" xfId="1" applyNumberFormat="1" applyFont="1"/>
    <xf numFmtId="3" fontId="3" fillId="0" borderId="0" xfId="1" applyNumberFormat="1" applyFont="1" applyAlignment="1">
      <alignment horizontal="right" wrapText="1"/>
    </xf>
    <xf numFmtId="3" fontId="0" fillId="0" borderId="0" xfId="1" applyNumberFormat="1" applyFont="1" applyAlignment="1">
      <alignment horizontal="centerContinuous"/>
    </xf>
    <xf numFmtId="3" fontId="2" fillId="0" borderId="0" xfId="1" applyNumberFormat="1" applyFont="1" applyBorder="1" applyAlignment="1">
      <alignment horizontal="right" wrapText="1" indent="1"/>
    </xf>
    <xf numFmtId="167" fontId="0" fillId="0" borderId="0" xfId="1" applyNumberFormat="1" applyFont="1" applyAlignment="1">
      <alignment horizontal="centerContinuous"/>
    </xf>
    <xf numFmtId="167" fontId="2" fillId="0" borderId="0" xfId="1" applyNumberFormat="1" applyFont="1"/>
    <xf numFmtId="167" fontId="0" fillId="0" borderId="0" xfId="0" applyNumberFormat="1"/>
    <xf numFmtId="3" fontId="4" fillId="0" borderId="0" xfId="1" applyNumberFormat="1" applyFont="1" applyFill="1" applyAlignment="1">
      <alignment horizontal="right" wrapText="1"/>
    </xf>
    <xf numFmtId="167" fontId="4" fillId="0" borderId="0" xfId="1" applyNumberFormat="1" applyFont="1" applyFill="1" applyAlignment="1">
      <alignment horizontal="right" wrapText="1"/>
    </xf>
    <xf numFmtId="2" fontId="4" fillId="0" borderId="0" xfId="1" applyNumberFormat="1" applyFont="1" applyFill="1" applyAlignment="1">
      <alignment horizontal="right" wrapText="1"/>
    </xf>
    <xf numFmtId="3" fontId="0" fillId="0" borderId="0" xfId="1" applyNumberFormat="1" applyFont="1" applyFill="1"/>
    <xf numFmtId="167" fontId="0" fillId="0" borderId="0" xfId="1" applyNumberFormat="1" applyFont="1" applyFill="1"/>
    <xf numFmtId="167" fontId="0" fillId="0" borderId="0" xfId="0" applyNumberFormat="1" applyFill="1"/>
    <xf numFmtId="2" fontId="0" fillId="0" borderId="0" xfId="0" applyNumberFormat="1" applyFill="1"/>
    <xf numFmtId="2" fontId="5" fillId="0" borderId="0" xfId="0" applyNumberFormat="1" applyFont="1" applyFill="1" applyAlignment="1">
      <alignment horizontal="left" vertical="center" wrapText="1"/>
    </xf>
    <xf numFmtId="3" fontId="5" fillId="0" borderId="0" xfId="1" applyNumberFormat="1" applyFont="1" applyFill="1" applyAlignment="1">
      <alignment horizontal="left" vertical="center" wrapText="1"/>
    </xf>
    <xf numFmtId="167" fontId="5" fillId="0" borderId="0" xfId="1" applyNumberFormat="1" applyFont="1" applyFill="1" applyAlignment="1">
      <alignment horizontal="left" vertical="center" wrapText="1"/>
    </xf>
    <xf numFmtId="3" fontId="2" fillId="0" borderId="7" xfId="1" applyNumberFormat="1" applyFont="1" applyFill="1" applyBorder="1" applyAlignment="1">
      <alignment horizontal="right" wrapText="1" indent="1"/>
    </xf>
    <xf numFmtId="165" fontId="2" fillId="0" borderId="7" xfId="1" applyNumberFormat="1" applyFont="1" applyBorder="1" applyAlignment="1">
      <alignment horizontal="left"/>
    </xf>
    <xf numFmtId="0" fontId="0" fillId="0" borderId="0" xfId="0" applyFill="1" applyAlignment="1"/>
    <xf numFmtId="0" fontId="4" fillId="0" borderId="0" xfId="0" applyFont="1" applyAlignment="1">
      <alignment horizontal="left" vertical="center"/>
    </xf>
    <xf numFmtId="0" fontId="0" fillId="0" borderId="0" xfId="0" applyAlignment="1"/>
    <xf numFmtId="3" fontId="4" fillId="0" borderId="0" xfId="1" applyNumberFormat="1" applyFont="1" applyAlignment="1">
      <alignment horizontal="left" vertical="top" wrapText="1" indent="1"/>
    </xf>
    <xf numFmtId="3" fontId="0" fillId="0" borderId="0" xfId="0" applyNumberFormat="1"/>
    <xf numFmtId="0" fontId="0" fillId="8" borderId="0" xfId="0" applyFill="1"/>
    <xf numFmtId="0" fontId="0" fillId="0" borderId="0" xfId="0"/>
    <xf numFmtId="0" fontId="11" fillId="9" borderId="0" xfId="0" applyFont="1" applyFill="1" applyAlignment="1">
      <alignment vertical="top" wrapText="1"/>
    </xf>
    <xf numFmtId="0" fontId="12" fillId="9" borderId="0" xfId="0" applyFont="1" applyFill="1" applyAlignment="1">
      <alignment vertical="top" wrapText="1"/>
    </xf>
    <xf numFmtId="0" fontId="12" fillId="9" borderId="0" xfId="0" applyFont="1" applyFill="1"/>
    <xf numFmtId="0" fontId="12" fillId="9" borderId="0" xfId="0" applyFont="1" applyFill="1" applyAlignment="1">
      <alignment horizontal="center"/>
    </xf>
    <xf numFmtId="0" fontId="13" fillId="9" borderId="30" xfId="0" applyFont="1" applyFill="1" applyBorder="1" applyAlignment="1">
      <alignment horizontal="center" vertical="top" wrapText="1"/>
    </xf>
    <xf numFmtId="0" fontId="12" fillId="9" borderId="31" xfId="0" applyFont="1" applyFill="1" applyBorder="1"/>
    <xf numFmtId="3" fontId="0" fillId="0" borderId="0" xfId="1" applyNumberFormat="1" applyFont="1" applyAlignment="1"/>
    <xf numFmtId="0" fontId="14" fillId="9" borderId="32" xfId="0" applyFont="1" applyFill="1" applyBorder="1" applyAlignment="1">
      <alignment horizontal="center" vertical="top" wrapText="1"/>
    </xf>
    <xf numFmtId="49" fontId="8" fillId="3" borderId="33" xfId="0" applyNumberFormat="1" applyFont="1" applyFill="1" applyBorder="1" applyAlignment="1">
      <alignment horizontal="left" vertical="top" wrapText="1"/>
    </xf>
    <xf numFmtId="0" fontId="15" fillId="10" borderId="34" xfId="0" applyFont="1" applyFill="1" applyBorder="1" applyAlignment="1">
      <alignment horizontal="right" vertical="top" wrapText="1"/>
    </xf>
    <xf numFmtId="0" fontId="15" fillId="10" borderId="34" xfId="0" applyFont="1" applyFill="1" applyBorder="1" applyAlignment="1">
      <alignment horizontal="left" vertical="top" wrapText="1"/>
    </xf>
    <xf numFmtId="0" fontId="15" fillId="10" borderId="35" xfId="0" applyFont="1" applyFill="1" applyBorder="1" applyAlignment="1">
      <alignment horizontal="right" vertical="top" wrapText="1"/>
    </xf>
    <xf numFmtId="49" fontId="7" fillId="3" borderId="24" xfId="0" applyNumberFormat="1" applyFont="1" applyFill="1" applyBorder="1" applyAlignment="1">
      <alignment horizontal="left" vertical="top" wrapText="1"/>
    </xf>
    <xf numFmtId="0" fontId="16" fillId="11" borderId="22" xfId="0" applyFont="1" applyFill="1" applyBorder="1" applyAlignment="1">
      <alignment horizontal="right" vertical="top" wrapText="1"/>
    </xf>
    <xf numFmtId="0" fontId="16" fillId="11" borderId="22" xfId="0" applyFont="1" applyFill="1" applyBorder="1" applyAlignment="1">
      <alignment horizontal="left" vertical="top" wrapText="1"/>
    </xf>
    <xf numFmtId="0" fontId="16" fillId="11" borderId="23" xfId="0" applyFont="1" applyFill="1" applyBorder="1" applyAlignment="1">
      <alignment horizontal="right" vertical="top" wrapText="1"/>
    </xf>
    <xf numFmtId="49" fontId="7" fillId="3" borderId="25" xfId="0" applyNumberFormat="1" applyFont="1" applyFill="1" applyBorder="1" applyAlignment="1">
      <alignment horizontal="left" vertical="top" wrapText="1"/>
    </xf>
    <xf numFmtId="0" fontId="16" fillId="11" borderId="37" xfId="0" applyFont="1" applyFill="1" applyBorder="1" applyAlignment="1">
      <alignment horizontal="right" vertical="top" wrapText="1"/>
    </xf>
    <xf numFmtId="0" fontId="16" fillId="11" borderId="37" xfId="0" applyFont="1" applyFill="1" applyBorder="1" applyAlignment="1">
      <alignment horizontal="left" vertical="top" wrapText="1"/>
    </xf>
    <xf numFmtId="0" fontId="16" fillId="11" borderId="38" xfId="0" applyFont="1" applyFill="1" applyBorder="1" applyAlignment="1">
      <alignment horizontal="right" vertical="top" wrapText="1"/>
    </xf>
    <xf numFmtId="0" fontId="7" fillId="2" borderId="26" xfId="0" applyFont="1" applyFill="1" applyBorder="1" applyAlignment="1">
      <alignment horizontal="center"/>
    </xf>
    <xf numFmtId="0" fontId="15" fillId="10" borderId="33" xfId="0" applyFont="1" applyFill="1" applyBorder="1" applyAlignment="1">
      <alignment horizontal="right" vertical="top" wrapText="1"/>
    </xf>
    <xf numFmtId="0" fontId="15" fillId="10" borderId="25" xfId="0" applyFont="1" applyFill="1" applyBorder="1" applyAlignment="1">
      <alignment horizontal="right" vertical="top" wrapText="1"/>
    </xf>
    <xf numFmtId="3" fontId="4" fillId="0" borderId="0" xfId="1" quotePrefix="1" applyNumberFormat="1" applyFont="1" applyFill="1" applyAlignment="1">
      <alignment horizontal="right" wrapText="1"/>
    </xf>
    <xf numFmtId="9" fontId="3" fillId="0" borderId="0" xfId="4" applyFont="1" applyAlignment="1">
      <alignment horizontal="right" wrapText="1"/>
    </xf>
    <xf numFmtId="0" fontId="18" fillId="0" borderId="7" xfId="0" applyFont="1" applyBorder="1" applyAlignment="1">
      <alignment horizontal="right" wrapText="1"/>
    </xf>
    <xf numFmtId="0" fontId="18" fillId="0" borderId="0" xfId="0" applyFont="1" applyAlignment="1">
      <alignment wrapText="1"/>
    </xf>
    <xf numFmtId="3" fontId="22" fillId="0" borderId="0" xfId="0" applyNumberFormat="1" applyFont="1" applyFill="1" applyBorder="1" applyAlignment="1">
      <alignment horizontal="right"/>
    </xf>
    <xf numFmtId="0" fontId="23" fillId="0" borderId="0" xfId="0" applyFont="1" applyFill="1" applyAlignment="1">
      <alignment horizontal="left"/>
    </xf>
    <xf numFmtId="0" fontId="22" fillId="0" borderId="0" xfId="0" applyFont="1" applyFill="1" applyAlignment="1">
      <alignment horizontal="left" wrapText="1"/>
    </xf>
    <xf numFmtId="0" fontId="18" fillId="0" borderId="7" xfId="0" applyFont="1" applyBorder="1" applyAlignment="1"/>
    <xf numFmtId="0" fontId="18" fillId="0" borderId="0" xfId="0" applyFont="1" applyAlignment="1"/>
    <xf numFmtId="0" fontId="20" fillId="0" borderId="0" xfId="0" applyFont="1" applyAlignment="1"/>
    <xf numFmtId="3" fontId="20" fillId="0" borderId="0" xfId="0" applyNumberFormat="1" applyFont="1" applyAlignment="1"/>
    <xf numFmtId="3" fontId="18" fillId="0" borderId="0" xfId="0" applyNumberFormat="1" applyFont="1" applyAlignment="1"/>
    <xf numFmtId="0" fontId="22" fillId="0" borderId="0" xfId="0" applyFont="1" applyFill="1" applyAlignment="1">
      <alignment horizontal="left"/>
    </xf>
    <xf numFmtId="0" fontId="22" fillId="0" borderId="0"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vertical="center"/>
    </xf>
    <xf numFmtId="3" fontId="22" fillId="0" borderId="0" xfId="0" applyNumberFormat="1" applyFont="1" applyFill="1" applyAlignment="1">
      <alignment vertical="center"/>
    </xf>
    <xf numFmtId="3" fontId="22" fillId="0" borderId="0" xfId="0" applyNumberFormat="1" applyFont="1" applyFill="1" applyAlignment="1">
      <alignment horizontal="right" vertical="center"/>
    </xf>
    <xf numFmtId="3" fontId="25" fillId="0" borderId="7" xfId="1" applyNumberFormat="1" applyFont="1" applyFill="1" applyBorder="1" applyAlignment="1">
      <alignment horizontal="right" wrapText="1"/>
    </xf>
    <xf numFmtId="3" fontId="27" fillId="0" borderId="0" xfId="1" applyNumberFormat="1" applyFont="1" applyFill="1" applyBorder="1" applyAlignment="1">
      <alignment horizontal="right" wrapText="1"/>
    </xf>
    <xf numFmtId="3" fontId="25" fillId="0" borderId="0" xfId="1" applyNumberFormat="1" applyFont="1" applyFill="1" applyBorder="1" applyAlignment="1">
      <alignment horizontal="right" wrapText="1"/>
    </xf>
    <xf numFmtId="3" fontId="25" fillId="0" borderId="0" xfId="1" quotePrefix="1" applyNumberFormat="1" applyFont="1" applyFill="1" applyBorder="1" applyAlignment="1">
      <alignment horizontal="right" wrapText="1"/>
    </xf>
    <xf numFmtId="3" fontId="1" fillId="0" borderId="0" xfId="1" applyNumberFormat="1" applyFont="1" applyFill="1" applyBorder="1" applyAlignment="1">
      <alignment horizontal="right"/>
    </xf>
    <xf numFmtId="0" fontId="22" fillId="0" borderId="0" xfId="0" applyFont="1" applyFill="1" applyBorder="1" applyAlignment="1">
      <alignment horizontal="left" vertical="top"/>
    </xf>
    <xf numFmtId="0" fontId="0" fillId="0" borderId="2" xfId="0" applyBorder="1" applyAlignment="1"/>
    <xf numFmtId="0" fontId="0" fillId="0" borderId="7" xfId="0" applyBorder="1" applyAlignment="1"/>
    <xf numFmtId="0" fontId="2" fillId="0" borderId="0" xfId="0" applyFont="1" applyAlignment="1"/>
    <xf numFmtId="0" fontId="18" fillId="0" borderId="10" xfId="0" applyFont="1" applyBorder="1" applyAlignment="1">
      <alignment horizontal="centerContinuous" wrapText="1"/>
    </xf>
    <xf numFmtId="0" fontId="0" fillId="13" borderId="40" xfId="0" applyFont="1" applyFill="1" applyBorder="1" applyAlignment="1">
      <alignment horizontal="left"/>
    </xf>
    <xf numFmtId="168" fontId="0" fillId="13" borderId="40" xfId="0" applyNumberFormat="1" applyFont="1" applyFill="1" applyBorder="1" applyAlignment="1">
      <alignment horizontal="right"/>
    </xf>
    <xf numFmtId="0" fontId="0" fillId="9" borderId="0" xfId="0" applyFont="1" applyFill="1" applyBorder="1" applyAlignment="1">
      <alignment horizontal="left"/>
    </xf>
    <xf numFmtId="170" fontId="0" fillId="13" borderId="40" xfId="0" applyNumberFormat="1" applyFont="1" applyFill="1" applyBorder="1" applyAlignment="1">
      <alignment horizontal="right"/>
    </xf>
    <xf numFmtId="43" fontId="22" fillId="0" borderId="0" xfId="1" applyFont="1" applyFill="1" applyBorder="1" applyAlignment="1">
      <alignment horizontal="right"/>
    </xf>
    <xf numFmtId="0" fontId="28" fillId="12" borderId="0" xfId="0" applyFont="1" applyFill="1" applyBorder="1" applyAlignment="1">
      <alignment horizontal="left"/>
    </xf>
    <xf numFmtId="0" fontId="28" fillId="12" borderId="0" xfId="0" applyFont="1" applyFill="1" applyBorder="1" applyAlignment="1">
      <alignment horizontal="right" wrapText="1"/>
    </xf>
    <xf numFmtId="0" fontId="28" fillId="12" borderId="0" xfId="0" applyFont="1" applyFill="1" applyBorder="1" applyAlignment="1">
      <alignment horizontal="right"/>
    </xf>
    <xf numFmtId="0" fontId="14" fillId="9" borderId="0" xfId="0" applyFont="1" applyFill="1" applyAlignment="1">
      <alignment horizontal="center" vertical="top" wrapText="1"/>
    </xf>
    <xf numFmtId="0" fontId="14" fillId="9" borderId="0" xfId="0" applyFont="1" applyFill="1" applyAlignment="1">
      <alignment horizontal="center" vertical="top" wrapText="1"/>
    </xf>
    <xf numFmtId="0" fontId="0" fillId="5" borderId="0" xfId="0" applyFill="1"/>
    <xf numFmtId="164" fontId="0" fillId="5" borderId="0" xfId="1" applyNumberFormat="1" applyFont="1" applyFill="1"/>
    <xf numFmtId="165" fontId="0" fillId="5" borderId="0" xfId="1" applyNumberFormat="1" applyFont="1" applyFill="1"/>
    <xf numFmtId="0" fontId="20" fillId="5" borderId="0" xfId="0" applyFont="1" applyFill="1" applyAlignment="1"/>
    <xf numFmtId="43" fontId="0" fillId="5" borderId="0" xfId="1" applyNumberFormat="1" applyFont="1" applyFill="1"/>
    <xf numFmtId="0" fontId="29" fillId="12" borderId="39" xfId="5" applyFont="1" applyFill="1" applyBorder="1" applyAlignment="1">
      <alignment horizontal="left"/>
    </xf>
    <xf numFmtId="0" fontId="29" fillId="12" borderId="39" xfId="5" applyFont="1" applyFill="1" applyBorder="1" applyAlignment="1">
      <alignment horizontal="right" wrapText="1"/>
    </xf>
    <xf numFmtId="0" fontId="29" fillId="12" borderId="39" xfId="5" applyFont="1" applyFill="1" applyBorder="1" applyAlignment="1">
      <alignment horizontal="right"/>
    </xf>
    <xf numFmtId="0" fontId="30" fillId="13" borderId="40" xfId="5" applyFont="1" applyFill="1" applyBorder="1" applyAlignment="1">
      <alignment horizontal="left"/>
    </xf>
    <xf numFmtId="168" fontId="30" fillId="13" borderId="40" xfId="5" applyNumberFormat="1" applyFont="1" applyFill="1" applyBorder="1" applyAlignment="1">
      <alignment horizontal="right"/>
    </xf>
    <xf numFmtId="171" fontId="30" fillId="13" borderId="40" xfId="5" applyNumberFormat="1" applyFont="1" applyFill="1" applyBorder="1" applyAlignment="1">
      <alignment horizontal="right"/>
    </xf>
    <xf numFmtId="170" fontId="30" fillId="13" borderId="40" xfId="5" applyNumberFormat="1" applyFont="1" applyFill="1" applyBorder="1" applyAlignment="1">
      <alignment horizontal="right"/>
    </xf>
    <xf numFmtId="0" fontId="30" fillId="13" borderId="40" xfId="5" applyFont="1" applyFill="1" applyBorder="1" applyAlignment="1">
      <alignment horizontal="left" wrapText="1"/>
    </xf>
    <xf numFmtId="169" fontId="30" fillId="13" borderId="40" xfId="5" applyNumberFormat="1" applyFont="1" applyFill="1" applyBorder="1" applyAlignment="1">
      <alignment horizontal="right"/>
    </xf>
    <xf numFmtId="0" fontId="30" fillId="5" borderId="40" xfId="5" applyFont="1" applyFill="1" applyBorder="1" applyAlignment="1">
      <alignment horizontal="left"/>
    </xf>
    <xf numFmtId="168" fontId="30" fillId="5" borderId="40" xfId="5" applyNumberFormat="1" applyFont="1" applyFill="1" applyBorder="1" applyAlignment="1">
      <alignment horizontal="right"/>
    </xf>
    <xf numFmtId="171" fontId="30" fillId="5" borderId="40" xfId="5" applyNumberFormat="1" applyFont="1" applyFill="1" applyBorder="1" applyAlignment="1">
      <alignment horizontal="right"/>
    </xf>
    <xf numFmtId="170" fontId="30" fillId="5" borderId="40" xfId="5" applyNumberFormat="1" applyFont="1" applyFill="1" applyBorder="1" applyAlignment="1">
      <alignment horizontal="right"/>
    </xf>
    <xf numFmtId="164" fontId="0" fillId="0" borderId="10" xfId="1" applyNumberFormat="1" applyFont="1" applyFill="1" applyBorder="1" applyAlignment="1">
      <alignment horizontal="centerContinuous"/>
    </xf>
    <xf numFmtId="0" fontId="29" fillId="12" borderId="39" xfId="5" applyFont="1" applyFill="1" applyBorder="1" applyAlignment="1">
      <alignment horizontal="right" wrapText="1"/>
    </xf>
    <xf numFmtId="0" fontId="29" fillId="12" borderId="39" xfId="5" applyFont="1" applyFill="1" applyBorder="1" applyAlignment="1">
      <alignment horizontal="right"/>
    </xf>
    <xf numFmtId="170" fontId="30" fillId="13" borderId="40" xfId="5" applyNumberFormat="1" applyFont="1" applyFill="1" applyBorder="1" applyAlignment="1">
      <alignment horizontal="right"/>
    </xf>
    <xf numFmtId="170" fontId="30" fillId="5" borderId="40" xfId="5" applyNumberFormat="1" applyFont="1" applyFill="1" applyBorder="1" applyAlignment="1">
      <alignment horizontal="right"/>
    </xf>
    <xf numFmtId="165" fontId="18" fillId="0" borderId="10" xfId="1" applyNumberFormat="1" applyFont="1" applyFill="1" applyBorder="1" applyAlignment="1">
      <alignment horizontal="centerContinuous"/>
    </xf>
    <xf numFmtId="0" fontId="0" fillId="0" borderId="2" xfId="0" applyFill="1" applyBorder="1" applyAlignment="1"/>
    <xf numFmtId="43" fontId="0" fillId="0" borderId="0" xfId="1" applyFont="1" applyFill="1"/>
    <xf numFmtId="43" fontId="18" fillId="0" borderId="10" xfId="1" applyFont="1" applyFill="1" applyBorder="1" applyAlignment="1">
      <alignment horizontal="centerContinuous"/>
    </xf>
    <xf numFmtId="0" fontId="18" fillId="0" borderId="7" xfId="0" applyFont="1" applyFill="1" applyBorder="1" applyAlignment="1"/>
    <xf numFmtId="165" fontId="18" fillId="0" borderId="7" xfId="1" applyNumberFormat="1" applyFont="1" applyFill="1" applyBorder="1" applyAlignment="1">
      <alignment horizontal="right" wrapText="1"/>
    </xf>
    <xf numFmtId="164" fontId="18" fillId="0" borderId="7" xfId="1" applyNumberFormat="1" applyFont="1" applyFill="1" applyBorder="1" applyAlignment="1">
      <alignment horizontal="right" wrapText="1"/>
    </xf>
    <xf numFmtId="43" fontId="18" fillId="0" borderId="7" xfId="1" applyFont="1" applyFill="1" applyBorder="1" applyAlignment="1">
      <alignment horizontal="right" wrapText="1"/>
    </xf>
    <xf numFmtId="0" fontId="18" fillId="0" borderId="0" xfId="0" applyFont="1" applyFill="1" applyAlignment="1"/>
    <xf numFmtId="0" fontId="18" fillId="0" borderId="0" xfId="0" applyFont="1" applyFill="1" applyBorder="1" applyAlignment="1"/>
    <xf numFmtId="0" fontId="18" fillId="0" borderId="0" xfId="0" applyFont="1" applyFill="1" applyAlignment="1">
      <alignment wrapText="1"/>
    </xf>
    <xf numFmtId="0" fontId="0" fillId="0" borderId="0" xfId="0"/>
    <xf numFmtId="0" fontId="29" fillId="12" borderId="39" xfId="0" applyFont="1" applyFill="1" applyBorder="1" applyAlignment="1">
      <alignment horizontal="left"/>
    </xf>
    <xf numFmtId="0" fontId="29" fillId="12" borderId="39" xfId="0" applyFont="1" applyFill="1" applyBorder="1" applyAlignment="1">
      <alignment horizontal="right" wrapText="1"/>
    </xf>
    <xf numFmtId="0" fontId="29" fillId="12" borderId="39" xfId="0" applyFont="1" applyFill="1" applyBorder="1" applyAlignment="1">
      <alignment horizontal="right"/>
    </xf>
    <xf numFmtId="171" fontId="0" fillId="13" borderId="40" xfId="0" applyNumberFormat="1" applyFont="1" applyFill="1" applyBorder="1" applyAlignment="1">
      <alignment horizontal="right"/>
    </xf>
    <xf numFmtId="0" fontId="0" fillId="0" borderId="0" xfId="0"/>
    <xf numFmtId="0" fontId="0" fillId="0" borderId="0" xfId="0"/>
    <xf numFmtId="3" fontId="2" fillId="0" borderId="0" xfId="1" applyNumberFormat="1" applyFont="1" applyFill="1" applyBorder="1" applyAlignment="1">
      <alignment horizontal="right" wrapText="1" indent="1"/>
    </xf>
    <xf numFmtId="0" fontId="0" fillId="0" borderId="0" xfId="0" applyFill="1"/>
    <xf numFmtId="165" fontId="0" fillId="0" borderId="0" xfId="1" applyNumberFormat="1" applyFont="1" applyFill="1"/>
    <xf numFmtId="164" fontId="0" fillId="0" borderId="0" xfId="1" applyNumberFormat="1" applyFont="1" applyFill="1"/>
    <xf numFmtId="3" fontId="4" fillId="0" borderId="0" xfId="1" applyNumberFormat="1" applyFont="1" applyAlignment="1">
      <alignment horizontal="right" wrapText="1"/>
    </xf>
    <xf numFmtId="3" fontId="0" fillId="0" borderId="0" xfId="1" applyNumberFormat="1" applyFont="1"/>
    <xf numFmtId="3" fontId="3" fillId="0" borderId="0" xfId="1" applyNumberFormat="1" applyFont="1" applyAlignment="1">
      <alignment horizontal="right" wrapText="1"/>
    </xf>
    <xf numFmtId="3" fontId="4" fillId="0" borderId="0" xfId="1" applyNumberFormat="1" applyFont="1" applyFill="1" applyAlignment="1">
      <alignment horizontal="right" wrapText="1"/>
    </xf>
    <xf numFmtId="3" fontId="0" fillId="0" borderId="0" xfId="1" applyNumberFormat="1" applyFont="1" applyFill="1"/>
    <xf numFmtId="3" fontId="4" fillId="7" borderId="0" xfId="1" quotePrefix="1" applyNumberFormat="1" applyFont="1" applyFill="1" applyAlignment="1">
      <alignment horizontal="right" wrapText="1"/>
    </xf>
    <xf numFmtId="3" fontId="22" fillId="0" borderId="0" xfId="0" applyNumberFormat="1" applyFont="1" applyFill="1" applyBorder="1" applyAlignment="1">
      <alignment horizontal="right"/>
    </xf>
    <xf numFmtId="0" fontId="18" fillId="0" borderId="0" xfId="0" applyFont="1" applyBorder="1" applyAlignment="1"/>
    <xf numFmtId="3" fontId="25" fillId="0" borderId="7" xfId="1" applyNumberFormat="1" applyFont="1" applyFill="1" applyBorder="1" applyAlignment="1">
      <alignment horizontal="right" wrapText="1"/>
    </xf>
    <xf numFmtId="3" fontId="25" fillId="0" borderId="0" xfId="1" applyNumberFormat="1" applyFont="1" applyFill="1" applyBorder="1" applyAlignment="1">
      <alignment horizontal="right" wrapText="1"/>
    </xf>
    <xf numFmtId="3" fontId="25" fillId="0" borderId="0" xfId="1" quotePrefix="1" applyNumberFormat="1" applyFont="1" applyFill="1" applyBorder="1" applyAlignment="1">
      <alignment horizontal="right" wrapText="1"/>
    </xf>
    <xf numFmtId="43" fontId="0" fillId="0" borderId="0" xfId="1" applyFont="1" applyFill="1"/>
    <xf numFmtId="0" fontId="18" fillId="0" borderId="0" xfId="0" applyFont="1" applyFill="1" applyAlignment="1"/>
    <xf numFmtId="0" fontId="18" fillId="0" borderId="0" xfId="0" applyFont="1" applyFill="1" applyBorder="1" applyAlignment="1"/>
    <xf numFmtId="3" fontId="25" fillId="0" borderId="8" xfId="1" applyNumberFormat="1" applyFont="1" applyFill="1" applyBorder="1" applyAlignment="1">
      <alignment horizontal="right" wrapText="1"/>
    </xf>
    <xf numFmtId="3" fontId="25" fillId="5" borderId="0" xfId="1" applyNumberFormat="1" applyFont="1" applyFill="1" applyBorder="1" applyAlignment="1">
      <alignment horizontal="right" wrapText="1"/>
    </xf>
    <xf numFmtId="3" fontId="18" fillId="5" borderId="2" xfId="0" applyNumberFormat="1" applyFont="1" applyFill="1" applyBorder="1" applyAlignment="1"/>
    <xf numFmtId="3" fontId="18" fillId="5" borderId="3" xfId="0" applyNumberFormat="1" applyFont="1" applyFill="1" applyBorder="1" applyAlignment="1"/>
    <xf numFmtId="3" fontId="18" fillId="5" borderId="0" xfId="0" applyNumberFormat="1" applyFont="1" applyFill="1" applyBorder="1" applyAlignment="1"/>
    <xf numFmtId="3" fontId="18" fillId="5" borderId="5" xfId="0" applyNumberFormat="1" applyFont="1" applyFill="1" applyBorder="1" applyAlignment="1"/>
    <xf numFmtId="0" fontId="18" fillId="0" borderId="5" xfId="0" applyFont="1" applyBorder="1" applyAlignment="1"/>
    <xf numFmtId="0" fontId="18" fillId="5" borderId="0" xfId="0" applyFont="1" applyFill="1" applyBorder="1" applyAlignment="1"/>
    <xf numFmtId="0" fontId="18" fillId="5" borderId="5" xfId="0" applyFont="1" applyFill="1" applyBorder="1" applyAlignment="1"/>
    <xf numFmtId="3" fontId="18" fillId="0" borderId="0" xfId="1" applyNumberFormat="1" applyFont="1" applyFill="1" applyBorder="1" applyAlignment="1">
      <alignment horizontal="right"/>
    </xf>
    <xf numFmtId="3" fontId="18" fillId="5" borderId="0" xfId="1" applyNumberFormat="1" applyFont="1" applyFill="1" applyBorder="1" applyAlignment="1">
      <alignment horizontal="right"/>
    </xf>
    <xf numFmtId="0" fontId="0" fillId="0" borderId="0" xfId="0"/>
    <xf numFmtId="3" fontId="4" fillId="0" borderId="0" xfId="1" applyNumberFormat="1" applyFont="1" applyBorder="1" applyAlignment="1">
      <alignment horizontal="right" wrapText="1"/>
    </xf>
    <xf numFmtId="3" fontId="18" fillId="0" borderId="0" xfId="0" applyNumberFormat="1" applyFont="1" applyFill="1" applyBorder="1" applyAlignment="1"/>
    <xf numFmtId="3" fontId="4" fillId="0" borderId="0" xfId="1" applyNumberFormat="1" applyFont="1" applyFill="1" applyBorder="1" applyAlignment="1">
      <alignment horizontal="right" wrapText="1"/>
    </xf>
    <xf numFmtId="0" fontId="8" fillId="3" borderId="17"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3" borderId="18" xfId="0" applyFont="1" applyFill="1" applyBorder="1" applyAlignment="1">
      <alignment horizontal="center" vertical="top" wrapText="1"/>
    </xf>
    <xf numFmtId="0" fontId="8" fillId="3" borderId="19" xfId="0" applyFont="1" applyFill="1" applyBorder="1" applyAlignment="1">
      <alignment horizontal="center" vertical="top" wrapText="1"/>
    </xf>
    <xf numFmtId="0" fontId="8" fillId="3" borderId="20" xfId="0" applyFont="1" applyFill="1" applyBorder="1" applyAlignment="1">
      <alignment horizontal="center" vertical="top" wrapText="1"/>
    </xf>
    <xf numFmtId="0" fontId="8" fillId="3" borderId="14" xfId="0" applyFont="1" applyFill="1" applyBorder="1" applyAlignment="1">
      <alignment horizontal="center" vertical="top" wrapText="1"/>
    </xf>
    <xf numFmtId="0" fontId="8" fillId="3" borderId="15" xfId="0" applyFont="1" applyFill="1" applyBorder="1" applyAlignment="1">
      <alignment horizontal="center" vertical="top" wrapText="1"/>
    </xf>
    <xf numFmtId="0" fontId="8" fillId="3" borderId="16" xfId="0" applyFont="1" applyFill="1" applyBorder="1" applyAlignment="1">
      <alignment horizontal="center" vertical="top" wrapText="1"/>
    </xf>
    <xf numFmtId="0" fontId="8" fillId="3" borderId="27" xfId="0" applyFont="1" applyFill="1" applyBorder="1" applyAlignment="1">
      <alignment horizontal="center" vertical="top" wrapText="1"/>
    </xf>
    <xf numFmtId="0" fontId="8" fillId="3" borderId="28" xfId="0" applyFont="1" applyFill="1" applyBorder="1" applyAlignment="1">
      <alignment horizontal="center" vertical="top" wrapText="1"/>
    </xf>
    <xf numFmtId="0" fontId="8" fillId="3" borderId="29" xfId="0" applyFont="1" applyFill="1" applyBorder="1" applyAlignment="1">
      <alignment horizontal="center" vertical="top" wrapText="1"/>
    </xf>
    <xf numFmtId="0" fontId="14" fillId="9" borderId="30" xfId="0" applyFont="1" applyFill="1" applyBorder="1" applyAlignment="1">
      <alignment horizontal="center" vertical="top" wrapText="1"/>
    </xf>
    <xf numFmtId="0" fontId="14" fillId="9" borderId="31" xfId="0" applyFont="1" applyFill="1" applyBorder="1" applyAlignment="1">
      <alignment horizontal="center" vertical="top" wrapText="1"/>
    </xf>
    <xf numFmtId="0" fontId="14" fillId="9" borderId="32" xfId="0" applyFont="1" applyFill="1" applyBorder="1" applyAlignment="1">
      <alignment horizontal="center" vertical="top" wrapText="1"/>
    </xf>
    <xf numFmtId="0" fontId="14" fillId="9" borderId="0" xfId="0" applyFont="1" applyFill="1" applyAlignment="1">
      <alignment horizontal="center" vertical="top" wrapText="1"/>
    </xf>
    <xf numFmtId="0" fontId="22" fillId="0" borderId="0" xfId="0" applyFont="1" applyFill="1" applyAlignment="1">
      <alignment horizontal="left" vertical="top" wrapText="1"/>
    </xf>
    <xf numFmtId="0" fontId="18" fillId="0" borderId="2" xfId="0" applyFont="1" applyBorder="1" applyAlignment="1"/>
    <xf numFmtId="0" fontId="22" fillId="0" borderId="0" xfId="0" applyFont="1" applyFill="1" applyAlignment="1">
      <alignment horizontal="left" wrapText="1"/>
    </xf>
    <xf numFmtId="0" fontId="23" fillId="0" borderId="0" xfId="0" applyFont="1" applyFill="1" applyAlignment="1">
      <alignment horizontal="left" vertical="top" wrapText="1"/>
    </xf>
    <xf numFmtId="0" fontId="17" fillId="2" borderId="0" xfId="0" applyFont="1" applyFill="1" applyAlignment="1">
      <alignment horizontal="center" wrapText="1"/>
    </xf>
    <xf numFmtId="0" fontId="7" fillId="2" borderId="0" xfId="0" applyFont="1" applyFill="1" applyAlignment="1">
      <alignment horizontal="center"/>
    </xf>
    <xf numFmtId="0" fontId="16" fillId="11" borderId="36" xfId="0" applyFont="1" applyFill="1" applyBorder="1" applyAlignment="1">
      <alignment horizontal="center" vertical="top" wrapText="1"/>
    </xf>
    <xf numFmtId="0" fontId="16" fillId="11" borderId="19" xfId="0" applyFont="1" applyFill="1" applyBorder="1" applyAlignment="1">
      <alignment horizontal="center" vertical="top" wrapText="1"/>
    </xf>
    <xf numFmtId="0" fontId="16" fillId="11" borderId="20" xfId="0" applyFont="1" applyFill="1" applyBorder="1" applyAlignment="1">
      <alignment horizontal="center" vertical="top" wrapText="1"/>
    </xf>
  </cellXfs>
  <cellStyles count="10">
    <cellStyle name="Comma" xfId="1" builtinId="3"/>
    <cellStyle name="Comma 2" xfId="7" xr:uid="{00000000-0005-0000-0000-000001000000}"/>
    <cellStyle name="Normal" xfId="0" builtinId="0"/>
    <cellStyle name="Normal 2" xfId="2" xr:uid="{00000000-0005-0000-0000-000003000000}"/>
    <cellStyle name="Normal 2 2" xfId="3" xr:uid="{00000000-0005-0000-0000-000004000000}"/>
    <cellStyle name="Normal 3" xfId="5" xr:uid="{00000000-0005-0000-0000-000005000000}"/>
    <cellStyle name="Normal 3 2" xfId="9" xr:uid="{00000000-0005-0000-0000-000006000000}"/>
    <cellStyle name="Normal 4" xfId="6" xr:uid="{00000000-0005-0000-0000-000007000000}"/>
    <cellStyle name="Percent" xfId="4" builtinId="5"/>
    <cellStyle name="Percent 2" xfId="8" xr:uid="{00000000-0005-0000-0000-00000900000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AA66"/>
  <sheetViews>
    <sheetView zoomScale="80" zoomScaleNormal="80" workbookViewId="0">
      <pane xSplit="1" ySplit="3" topLeftCell="B4" activePane="bottomRight" state="frozen"/>
      <selection activeCell="M46" sqref="M46:S47"/>
      <selection pane="topRight" activeCell="M46" sqref="M46:S47"/>
      <selection pane="bottomLeft" activeCell="M46" sqref="M46:S47"/>
      <selection pane="bottomRight" activeCell="M46" sqref="M46:S47"/>
    </sheetView>
  </sheetViews>
  <sheetFormatPr defaultRowHeight="14.4" x14ac:dyDescent="0.3"/>
  <cols>
    <col min="1" max="1" width="32.33203125" style="8" customWidth="1"/>
    <col min="2" max="6" width="13.6640625" style="103" customWidth="1"/>
    <col min="7" max="7" width="3.88671875" style="103" customWidth="1"/>
    <col min="8" max="14" width="13.6640625" style="103" customWidth="1"/>
  </cols>
  <sheetData>
    <row r="1" spans="1:14" ht="23.4" x14ac:dyDescent="0.45">
      <c r="A1" s="17" t="s">
        <v>245</v>
      </c>
      <c r="B1" s="79"/>
      <c r="C1" s="79"/>
      <c r="D1" s="79"/>
      <c r="E1" s="79"/>
      <c r="F1" s="79"/>
      <c r="G1" s="79"/>
      <c r="H1" s="79"/>
      <c r="I1" s="79"/>
      <c r="J1" s="79"/>
      <c r="K1" s="79"/>
      <c r="L1" s="79"/>
      <c r="M1" s="79"/>
      <c r="N1" s="80"/>
    </row>
    <row r="2" spans="1:14" x14ac:dyDescent="0.3">
      <c r="A2" s="11"/>
      <c r="B2" s="81" t="s">
        <v>21</v>
      </c>
      <c r="C2" s="79"/>
      <c r="D2" s="79"/>
      <c r="E2" s="79"/>
      <c r="F2" s="80"/>
      <c r="G2" s="82"/>
      <c r="H2" s="81" t="s">
        <v>22</v>
      </c>
      <c r="I2" s="79"/>
      <c r="J2" s="79"/>
      <c r="K2" s="79"/>
      <c r="L2" s="79"/>
      <c r="M2" s="79"/>
      <c r="N2" s="80"/>
    </row>
    <row r="3" spans="1:14" s="8" customFormat="1" ht="43.2" x14ac:dyDescent="0.3">
      <c r="A3" s="12" t="s">
        <v>0</v>
      </c>
      <c r="B3" s="83" t="s">
        <v>10</v>
      </c>
      <c r="C3" s="84" t="s">
        <v>1</v>
      </c>
      <c r="D3" s="84" t="s">
        <v>11</v>
      </c>
      <c r="E3" s="84" t="s">
        <v>12</v>
      </c>
      <c r="F3" s="85" t="s">
        <v>13</v>
      </c>
      <c r="G3" s="84"/>
      <c r="H3" s="83" t="s">
        <v>14</v>
      </c>
      <c r="I3" s="84" t="s">
        <v>15</v>
      </c>
      <c r="J3" s="84" t="s">
        <v>16</v>
      </c>
      <c r="K3" s="84" t="s">
        <v>365</v>
      </c>
      <c r="L3" s="84" t="s">
        <v>18</v>
      </c>
      <c r="M3" s="84" t="s">
        <v>19</v>
      </c>
      <c r="N3" s="86" t="s">
        <v>20</v>
      </c>
    </row>
    <row r="4" spans="1:14" s="9" customFormat="1" x14ac:dyDescent="0.3">
      <c r="A4" s="13" t="s">
        <v>2</v>
      </c>
      <c r="B4" s="87">
        <f>+B6+B13</f>
        <v>100391</v>
      </c>
      <c r="C4" s="88">
        <f t="shared" ref="C4:F4" si="0">+C6+C13</f>
        <v>90958</v>
      </c>
      <c r="D4" s="88">
        <f t="shared" si="0"/>
        <v>2080</v>
      </c>
      <c r="E4" s="88">
        <f t="shared" si="0"/>
        <v>1432</v>
      </c>
      <c r="F4" s="89">
        <f t="shared" si="0"/>
        <v>5921</v>
      </c>
      <c r="G4" s="88"/>
      <c r="H4" s="88">
        <f>H6+H13</f>
        <v>18614</v>
      </c>
      <c r="I4" s="88">
        <f t="shared" ref="I4:N4" si="1">I6+I13</f>
        <v>13672</v>
      </c>
      <c r="J4" s="88">
        <f t="shared" si="1"/>
        <v>220</v>
      </c>
      <c r="K4" s="88">
        <f t="shared" si="1"/>
        <v>1146</v>
      </c>
      <c r="L4" s="88">
        <f t="shared" si="1"/>
        <v>3167</v>
      </c>
      <c r="M4" s="88">
        <f t="shared" si="1"/>
        <v>264</v>
      </c>
      <c r="N4" s="89">
        <f t="shared" si="1"/>
        <v>145</v>
      </c>
    </row>
    <row r="5" spans="1:14" x14ac:dyDescent="0.3">
      <c r="A5" s="11"/>
      <c r="B5" s="90"/>
      <c r="C5" s="82"/>
      <c r="D5" s="82"/>
      <c r="E5" s="82"/>
      <c r="F5" s="91"/>
      <c r="G5" s="82"/>
      <c r="H5" s="92"/>
      <c r="I5" s="93"/>
      <c r="J5" s="93"/>
      <c r="K5" s="93"/>
      <c r="L5" s="93"/>
      <c r="M5" s="93"/>
      <c r="N5" s="94"/>
    </row>
    <row r="6" spans="1:14" s="9" customFormat="1" x14ac:dyDescent="0.3">
      <c r="A6" s="14" t="s">
        <v>24</v>
      </c>
      <c r="B6" s="106">
        <f>+'Table 1 raw'!H13</f>
        <v>98331</v>
      </c>
      <c r="C6" s="107">
        <f>+'Table 1 raw'!D13</f>
        <v>89667</v>
      </c>
      <c r="D6" s="107">
        <f>+'Table 1 raw'!E13</f>
        <v>1994</v>
      </c>
      <c r="E6" s="107">
        <f>+'Table 1 raw'!F13</f>
        <v>1412</v>
      </c>
      <c r="F6" s="108">
        <f>+'Table 1 raw'!G13</f>
        <v>5258</v>
      </c>
      <c r="G6" s="107"/>
      <c r="H6" s="109">
        <f>+'Table 1 raw'!S13</f>
        <v>18344</v>
      </c>
      <c r="I6" s="110">
        <f>+'Table 1 raw'!M13</f>
        <v>13594</v>
      </c>
      <c r="J6" s="110">
        <f>+'Table 1 raw'!N13</f>
        <v>219</v>
      </c>
      <c r="K6" s="110">
        <f>+'Table 1 raw'!O13</f>
        <v>1131</v>
      </c>
      <c r="L6" s="110">
        <f>+'Table 1 raw'!P13</f>
        <v>3001</v>
      </c>
      <c r="M6" s="110">
        <f>+'Table 1 raw'!Q13</f>
        <v>256</v>
      </c>
      <c r="N6" s="111">
        <f>+'Table 1 raw'!R13</f>
        <v>143</v>
      </c>
    </row>
    <row r="7" spans="1:14" x14ac:dyDescent="0.3">
      <c r="A7" s="15" t="s">
        <v>3</v>
      </c>
      <c r="B7" s="112">
        <f>+'Table 1 raw'!H8</f>
        <v>97028</v>
      </c>
      <c r="C7" s="113">
        <f>+'Table 1 raw'!D8</f>
        <v>88612</v>
      </c>
      <c r="D7" s="113">
        <f>+'Table 1 raw'!E8</f>
        <v>1925</v>
      </c>
      <c r="E7" s="113">
        <f>+'Table 1 raw'!F8</f>
        <v>1394</v>
      </c>
      <c r="F7" s="114">
        <f>+'Table 1 raw'!G8</f>
        <v>5097</v>
      </c>
      <c r="G7" s="113"/>
      <c r="H7" s="115">
        <f>+'Table 1 raw'!S8</f>
        <v>18138</v>
      </c>
      <c r="I7" s="116">
        <f>+'Table 1 raw'!M8</f>
        <v>13576</v>
      </c>
      <c r="J7" s="116">
        <f>+'Table 1 raw'!N8</f>
        <v>217</v>
      </c>
      <c r="K7" s="116">
        <f>+'Table 1 raw'!O8</f>
        <v>1090</v>
      </c>
      <c r="L7" s="116">
        <f>+'Table 1 raw'!P8</f>
        <v>2857</v>
      </c>
      <c r="M7" s="116">
        <f>+'Table 1 raw'!Q8</f>
        <v>255</v>
      </c>
      <c r="N7" s="117">
        <f>+'Table 1 raw'!R8</f>
        <v>143</v>
      </c>
    </row>
    <row r="8" spans="1:14" x14ac:dyDescent="0.3">
      <c r="A8" s="15" t="s">
        <v>25</v>
      </c>
      <c r="B8" s="112">
        <f>+'Table 1 raw'!H9</f>
        <v>24</v>
      </c>
      <c r="C8" s="113">
        <f>+'Table 1 raw'!D9</f>
        <v>11</v>
      </c>
      <c r="D8" s="113">
        <f>+'Table 1 raw'!E9</f>
        <v>4</v>
      </c>
      <c r="E8" s="113">
        <f>+'Table 1 raw'!F9</f>
        <v>2</v>
      </c>
      <c r="F8" s="114">
        <f>+'Table 1 raw'!G9</f>
        <v>7</v>
      </c>
      <c r="G8" s="113"/>
      <c r="H8" s="115">
        <f>+'Table 1 raw'!S9</f>
        <v>29</v>
      </c>
      <c r="I8" s="116">
        <f>+'Table 1 raw'!M9</f>
        <v>0</v>
      </c>
      <c r="J8" s="116">
        <f>+'Table 1 raw'!N9</f>
        <v>0</v>
      </c>
      <c r="K8" s="116">
        <f>+'Table 1 raw'!O9</f>
        <v>29</v>
      </c>
      <c r="L8" s="116">
        <f>+'Table 1 raw'!P9</f>
        <v>0</v>
      </c>
      <c r="M8" s="116">
        <f>+'Table 1 raw'!Q9</f>
        <v>0</v>
      </c>
      <c r="N8" s="117">
        <f>+'Table 1 raw'!R9</f>
        <v>0</v>
      </c>
    </row>
    <row r="9" spans="1:14" x14ac:dyDescent="0.3">
      <c r="A9" s="15" t="s">
        <v>4</v>
      </c>
      <c r="B9" s="112">
        <f>+'Table 1 raw'!H10</f>
        <v>37</v>
      </c>
      <c r="C9" s="113">
        <f>+'Table 1 raw'!D10</f>
        <v>26</v>
      </c>
      <c r="D9" s="113">
        <f>+'Table 1 raw'!E10</f>
        <v>1</v>
      </c>
      <c r="E9" s="113">
        <f>+'Table 1 raw'!F10</f>
        <v>1</v>
      </c>
      <c r="F9" s="114">
        <f>+'Table 1 raw'!G10</f>
        <v>9</v>
      </c>
      <c r="G9" s="113"/>
      <c r="H9" s="115">
        <f>+'Table 1 raw'!S10</f>
        <v>9</v>
      </c>
      <c r="I9" s="116">
        <f>+'Table 1 raw'!M10</f>
        <v>0</v>
      </c>
      <c r="J9" s="116">
        <f>+'Table 1 raw'!N10</f>
        <v>0</v>
      </c>
      <c r="K9" s="116">
        <f>+'Table 1 raw'!O10</f>
        <v>0</v>
      </c>
      <c r="L9" s="116">
        <f>+'Table 1 raw'!P10</f>
        <v>9</v>
      </c>
      <c r="M9" s="116">
        <f>+'Table 1 raw'!Q10</f>
        <v>0</v>
      </c>
      <c r="N9" s="117">
        <f>+'Table 1 raw'!R10</f>
        <v>0</v>
      </c>
    </row>
    <row r="10" spans="1:14" x14ac:dyDescent="0.3">
      <c r="A10" s="15" t="s">
        <v>238</v>
      </c>
      <c r="B10" s="112">
        <f>+'Table 1 raw'!H11</f>
        <v>165</v>
      </c>
      <c r="C10" s="113">
        <f>+'Table 1 raw'!D11</f>
        <v>155</v>
      </c>
      <c r="D10" s="113">
        <f>+'Table 1 raw'!E11</f>
        <v>6</v>
      </c>
      <c r="E10" s="113">
        <f>+'Table 1 raw'!F11</f>
        <v>0</v>
      </c>
      <c r="F10" s="114">
        <f>+'Table 1 raw'!G11</f>
        <v>4</v>
      </c>
      <c r="G10" s="113"/>
      <c r="H10" s="115">
        <f>+'Table 1 raw'!S11</f>
        <v>11</v>
      </c>
      <c r="I10" s="116">
        <f>+'Table 1 raw'!M11</f>
        <v>8</v>
      </c>
      <c r="J10" s="116">
        <f>+'Table 1 raw'!N11</f>
        <v>0</v>
      </c>
      <c r="K10" s="116">
        <f>+'Table 1 raw'!O11</f>
        <v>0</v>
      </c>
      <c r="L10" s="116">
        <f>+'Table 1 raw'!P11</f>
        <v>3</v>
      </c>
      <c r="M10" s="116">
        <f>+'Table 1 raw'!Q11</f>
        <v>0</v>
      </c>
      <c r="N10" s="117">
        <f>+'Table 1 raw'!R11</f>
        <v>0</v>
      </c>
    </row>
    <row r="11" spans="1:14" x14ac:dyDescent="0.3">
      <c r="A11" s="15" t="s">
        <v>27</v>
      </c>
      <c r="B11" s="112">
        <f>+'Table 1 raw'!H12</f>
        <v>1077</v>
      </c>
      <c r="C11" s="113">
        <f>+'Table 1 raw'!D12</f>
        <v>863</v>
      </c>
      <c r="D11" s="113">
        <f>+'Table 1 raw'!E12</f>
        <v>58</v>
      </c>
      <c r="E11" s="113">
        <f>+'Table 1 raw'!F12</f>
        <v>15</v>
      </c>
      <c r="F11" s="114">
        <f>+'Table 1 raw'!G12</f>
        <v>141</v>
      </c>
      <c r="G11" s="113"/>
      <c r="H11" s="115">
        <f>+'Table 1 raw'!S12</f>
        <v>157</v>
      </c>
      <c r="I11" s="116">
        <f>+'Table 1 raw'!M12</f>
        <v>10</v>
      </c>
      <c r="J11" s="116">
        <f>+'Table 1 raw'!N12</f>
        <v>2</v>
      </c>
      <c r="K11" s="116">
        <f>+'Table 1 raw'!O12</f>
        <v>12</v>
      </c>
      <c r="L11" s="116">
        <f>+'Table 1 raw'!P12</f>
        <v>132</v>
      </c>
      <c r="M11" s="116">
        <f>+'Table 1 raw'!Q12</f>
        <v>1</v>
      </c>
      <c r="N11" s="117">
        <f>+'Table 1 raw'!R12</f>
        <v>0</v>
      </c>
    </row>
    <row r="12" spans="1:14" x14ac:dyDescent="0.3">
      <c r="A12" s="11"/>
      <c r="B12" s="112"/>
      <c r="C12" s="113"/>
      <c r="D12" s="113"/>
      <c r="E12" s="113"/>
      <c r="F12" s="114"/>
      <c r="G12" s="113"/>
      <c r="H12" s="115"/>
      <c r="I12" s="116"/>
      <c r="J12" s="116"/>
      <c r="K12" s="116"/>
      <c r="L12" s="116"/>
      <c r="M12" s="116"/>
      <c r="N12" s="117"/>
    </row>
    <row r="13" spans="1:14" s="9" customFormat="1" x14ac:dyDescent="0.3">
      <c r="A13" s="14" t="s">
        <v>5</v>
      </c>
      <c r="B13" s="106">
        <f>+'Table 1 raw'!H28</f>
        <v>2060</v>
      </c>
      <c r="C13" s="107">
        <f>+'Table 1 raw'!D28</f>
        <v>1291</v>
      </c>
      <c r="D13" s="107">
        <f>+'Table 1 raw'!E28</f>
        <v>86</v>
      </c>
      <c r="E13" s="107">
        <f>+'Table 1 raw'!F28</f>
        <v>20</v>
      </c>
      <c r="F13" s="108">
        <f>+'Table 1 raw'!G28</f>
        <v>663</v>
      </c>
      <c r="G13" s="107"/>
      <c r="H13" s="118">
        <f>+'Table 1 raw'!S28</f>
        <v>270</v>
      </c>
      <c r="I13" s="110">
        <f>+'Table 1 raw'!M28</f>
        <v>78</v>
      </c>
      <c r="J13" s="107">
        <f>+'Table 1 raw'!N28</f>
        <v>1</v>
      </c>
      <c r="K13" s="110">
        <f>+'Table 1 raw'!O28</f>
        <v>15</v>
      </c>
      <c r="L13" s="110">
        <f>+'Table 1 raw'!P28</f>
        <v>166</v>
      </c>
      <c r="M13" s="110">
        <f>+'Table 1 raw'!Q28</f>
        <v>8</v>
      </c>
      <c r="N13" s="111">
        <f>+'Table 1 raw'!R28</f>
        <v>2</v>
      </c>
    </row>
    <row r="14" spans="1:14" x14ac:dyDescent="0.3">
      <c r="A14" s="15" t="s">
        <v>28</v>
      </c>
      <c r="B14" s="112">
        <f>+'Table 1 raw'!H25</f>
        <v>486</v>
      </c>
      <c r="C14" s="113">
        <f>+'Table 1 raw'!D25</f>
        <v>171</v>
      </c>
      <c r="D14" s="113">
        <f>+'Table 1 raw'!E25</f>
        <v>10</v>
      </c>
      <c r="E14" s="113">
        <f>+'Table 1 raw'!F25</f>
        <v>6</v>
      </c>
      <c r="F14" s="114">
        <f>+'Table 1 raw'!G25</f>
        <v>299</v>
      </c>
      <c r="G14" s="113"/>
      <c r="H14" s="115">
        <f>+'Table 1 raw'!S25</f>
        <v>32</v>
      </c>
      <c r="I14" s="116">
        <f>+'Table 1 raw'!M25</f>
        <v>15</v>
      </c>
      <c r="J14" s="113">
        <f>+'Table 1 raw'!N25</f>
        <v>0</v>
      </c>
      <c r="K14" s="116">
        <f>+'Table 1 raw'!O25</f>
        <v>0</v>
      </c>
      <c r="L14" s="116">
        <f>+'Table 1 raw'!P25</f>
        <v>12</v>
      </c>
      <c r="M14" s="116">
        <f>+'Table 1 raw'!Q25</f>
        <v>4</v>
      </c>
      <c r="N14" s="117">
        <f>+'Table 1 raw'!R25</f>
        <v>1</v>
      </c>
    </row>
    <row r="15" spans="1:14" x14ac:dyDescent="0.3">
      <c r="A15" s="15" t="s">
        <v>6</v>
      </c>
      <c r="B15" s="112">
        <f>+'Table 1 raw'!H26</f>
        <v>1237</v>
      </c>
      <c r="C15" s="113">
        <f>+'Table 1 raw'!D26</f>
        <v>816</v>
      </c>
      <c r="D15" s="113">
        <f>+'Table 1 raw'!E26</f>
        <v>68</v>
      </c>
      <c r="E15" s="113">
        <f>+'Table 1 raw'!F26</f>
        <v>11</v>
      </c>
      <c r="F15" s="114">
        <f>+'Table 1 raw'!G26</f>
        <v>342</v>
      </c>
      <c r="G15" s="113"/>
      <c r="H15" s="115">
        <f>+'Table 1 raw'!S26</f>
        <v>186</v>
      </c>
      <c r="I15" s="116">
        <f>+'Table 1 raw'!M26</f>
        <v>60</v>
      </c>
      <c r="J15" s="113">
        <f>+'Table 1 raw'!N26</f>
        <v>1</v>
      </c>
      <c r="K15" s="116">
        <f>+'Table 1 raw'!O26</f>
        <v>14</v>
      </c>
      <c r="L15" s="116">
        <f>+'Table 1 raw'!P26</f>
        <v>106</v>
      </c>
      <c r="M15" s="116">
        <f>+'Table 1 raw'!Q26</f>
        <v>4</v>
      </c>
      <c r="N15" s="117">
        <f>+'Table 1 raw'!R26</f>
        <v>1</v>
      </c>
    </row>
    <row r="16" spans="1:14" x14ac:dyDescent="0.3">
      <c r="A16" s="15" t="s">
        <v>29</v>
      </c>
      <c r="B16" s="112">
        <f>+'Table 1 raw'!H27</f>
        <v>337</v>
      </c>
      <c r="C16" s="113">
        <f>+'Table 1 raw'!D27</f>
        <v>304</v>
      </c>
      <c r="D16" s="113">
        <f>+'Table 1 raw'!E27</f>
        <v>8</v>
      </c>
      <c r="E16" s="113">
        <f>+'Table 1 raw'!F27</f>
        <v>3</v>
      </c>
      <c r="F16" s="114">
        <f>+'Table 1 raw'!G27</f>
        <v>22</v>
      </c>
      <c r="G16" s="113"/>
      <c r="H16" s="115">
        <f>+'Table 1 raw'!S27</f>
        <v>52</v>
      </c>
      <c r="I16" s="116">
        <f>+'Table 1 raw'!M27</f>
        <v>3</v>
      </c>
      <c r="J16" s="113">
        <f>+'Table 1 raw'!N27</f>
        <v>0</v>
      </c>
      <c r="K16" s="116">
        <f>+'Table 1 raw'!O27</f>
        <v>1</v>
      </c>
      <c r="L16" s="116">
        <f>+'Table 1 raw'!P27</f>
        <v>48</v>
      </c>
      <c r="M16" s="116">
        <f>+'Table 1 raw'!Q27</f>
        <v>0</v>
      </c>
      <c r="N16" s="117">
        <f>+'Table 1 raw'!R27</f>
        <v>0</v>
      </c>
    </row>
    <row r="17" spans="1:27" x14ac:dyDescent="0.3">
      <c r="A17" s="11"/>
      <c r="B17" s="112"/>
      <c r="C17" s="113"/>
      <c r="D17" s="113"/>
      <c r="E17" s="113"/>
      <c r="F17" s="114"/>
      <c r="G17" s="113"/>
      <c r="H17" s="115"/>
      <c r="I17" s="116"/>
      <c r="J17" s="116"/>
      <c r="K17" s="116"/>
      <c r="L17" s="116"/>
      <c r="M17" s="116"/>
      <c r="N17" s="117"/>
      <c r="P17" t="s">
        <v>244</v>
      </c>
    </row>
    <row r="18" spans="1:27" s="9" customFormat="1" ht="28.8" x14ac:dyDescent="0.3">
      <c r="A18" s="14" t="s">
        <v>30</v>
      </c>
      <c r="B18" s="106"/>
      <c r="C18" s="107"/>
      <c r="D18" s="107"/>
      <c r="E18" s="107"/>
      <c r="F18" s="108"/>
      <c r="G18" s="107"/>
      <c r="H18" s="109"/>
      <c r="I18" s="110"/>
      <c r="J18" s="110"/>
      <c r="K18" s="110"/>
      <c r="L18" s="110"/>
      <c r="M18" s="110"/>
      <c r="N18" s="111"/>
    </row>
    <row r="19" spans="1:27" x14ac:dyDescent="0.3">
      <c r="A19" s="15" t="s">
        <v>7</v>
      </c>
      <c r="B19" s="112">
        <f>+'Table 1 raw'!H40</f>
        <v>95295</v>
      </c>
      <c r="C19" s="113">
        <f>+'Table 1 raw'!D40</f>
        <v>88936</v>
      </c>
      <c r="D19" s="113">
        <f>+'Table 1 raw'!E40</f>
        <v>1712</v>
      </c>
      <c r="E19" s="113">
        <f>+'Table 1 raw'!F40</f>
        <v>275</v>
      </c>
      <c r="F19" s="114">
        <f>+'Table 1 raw'!G40</f>
        <v>4372</v>
      </c>
      <c r="G19" s="113"/>
      <c r="H19" s="115">
        <f>+'Table 1 raw'!S39</f>
        <v>16708</v>
      </c>
      <c r="I19" s="116">
        <f>+'Table 1 raw'!M39</f>
        <v>13433</v>
      </c>
      <c r="J19" s="116">
        <f>+'Table 1 raw'!N39</f>
        <v>2</v>
      </c>
      <c r="K19" s="116">
        <f>+'Table 1 raw'!O39</f>
        <v>171</v>
      </c>
      <c r="L19" s="116">
        <f>+'Table 1 raw'!P39</f>
        <v>2954</v>
      </c>
      <c r="M19" s="116">
        <f>+'Table 1 raw'!Q39</f>
        <v>129</v>
      </c>
      <c r="N19" s="117">
        <f>+'Table 1 raw'!R39</f>
        <v>19</v>
      </c>
      <c r="P19" s="163">
        <f>SUM(B19:B21)</f>
        <v>98331</v>
      </c>
      <c r="Q19" s="163">
        <f>SUM(C19:C21)</f>
        <v>89667</v>
      </c>
      <c r="R19" s="163">
        <f>SUM(D19:D21)</f>
        <v>1994</v>
      </c>
      <c r="S19" s="163">
        <f>SUM(E19:E21)</f>
        <v>1412</v>
      </c>
      <c r="T19" s="163">
        <f>SUM(F19:F21)</f>
        <v>5258</v>
      </c>
      <c r="U19" s="9"/>
      <c r="V19" s="163">
        <f t="shared" ref="V19:AA19" si="2">SUM(I19:I21)</f>
        <v>13594</v>
      </c>
      <c r="W19" s="163">
        <f t="shared" si="2"/>
        <v>219</v>
      </c>
      <c r="X19" s="163">
        <f t="shared" si="2"/>
        <v>1131</v>
      </c>
      <c r="Y19" s="163">
        <f t="shared" si="2"/>
        <v>3001</v>
      </c>
      <c r="Z19" s="163">
        <f t="shared" si="2"/>
        <v>256</v>
      </c>
      <c r="AA19" s="163">
        <f t="shared" si="2"/>
        <v>143</v>
      </c>
    </row>
    <row r="20" spans="1:27" ht="51" customHeight="1" x14ac:dyDescent="0.3">
      <c r="A20" s="104" t="s">
        <v>32</v>
      </c>
      <c r="B20" s="112">
        <f>+'Table 1 raw'!H47</f>
        <v>1444</v>
      </c>
      <c r="C20" s="113">
        <f>+'Table 1 raw'!D47</f>
        <v>67</v>
      </c>
      <c r="D20" s="113">
        <f>+'Table 1 raw'!E47</f>
        <v>103</v>
      </c>
      <c r="E20" s="113">
        <f>+'Table 1 raw'!F47</f>
        <v>882</v>
      </c>
      <c r="F20" s="114">
        <f>+'Table 1 raw'!G47</f>
        <v>392</v>
      </c>
      <c r="G20" s="113"/>
      <c r="H20" s="119" t="s">
        <v>8</v>
      </c>
      <c r="I20" s="120" t="s">
        <v>8</v>
      </c>
      <c r="J20" s="120" t="s">
        <v>8</v>
      </c>
      <c r="K20" s="120" t="s">
        <v>8</v>
      </c>
      <c r="L20" s="120" t="s">
        <v>8</v>
      </c>
      <c r="M20" s="120" t="s">
        <v>8</v>
      </c>
      <c r="N20" s="121" t="s">
        <v>8</v>
      </c>
      <c r="P20" s="163">
        <f>+B6-P19</f>
        <v>0</v>
      </c>
      <c r="Q20" s="163">
        <f>+C6-Q19</f>
        <v>0</v>
      </c>
      <c r="R20" s="163">
        <f>+D6-R19</f>
        <v>0</v>
      </c>
      <c r="S20" s="163">
        <f>+E6-S19</f>
        <v>0</v>
      </c>
      <c r="T20" s="163">
        <f>+F6-T19</f>
        <v>0</v>
      </c>
      <c r="U20" s="9"/>
      <c r="V20" s="163">
        <f t="shared" ref="V20:AA20" si="3">+V19-I6</f>
        <v>0</v>
      </c>
      <c r="W20" s="163">
        <f t="shared" si="3"/>
        <v>0</v>
      </c>
      <c r="X20" s="163">
        <f t="shared" si="3"/>
        <v>0</v>
      </c>
      <c r="Y20" s="163">
        <f t="shared" si="3"/>
        <v>0</v>
      </c>
      <c r="Z20" s="163">
        <f t="shared" si="3"/>
        <v>0</v>
      </c>
      <c r="AA20" s="163">
        <f t="shared" si="3"/>
        <v>0</v>
      </c>
    </row>
    <row r="21" spans="1:27" ht="28.8" x14ac:dyDescent="0.3">
      <c r="A21" s="105" t="s">
        <v>31</v>
      </c>
      <c r="B21" s="122">
        <f>+'Table 1 raw'!H54</f>
        <v>1592</v>
      </c>
      <c r="C21" s="123">
        <f>+'Table 1 raw'!D54</f>
        <v>664</v>
      </c>
      <c r="D21" s="123">
        <f>+'Table 1 raw'!E54</f>
        <v>179</v>
      </c>
      <c r="E21" s="123">
        <f>+'Table 1 raw'!F54</f>
        <v>255</v>
      </c>
      <c r="F21" s="124">
        <f>+'Table 1 raw'!G54</f>
        <v>494</v>
      </c>
      <c r="G21" s="123"/>
      <c r="H21" s="125">
        <f>+'Table 1 raw'!S46</f>
        <v>1636</v>
      </c>
      <c r="I21" s="126">
        <f>+'Table 1 raw'!M46</f>
        <v>161</v>
      </c>
      <c r="J21" s="126">
        <f>+'Table 1 raw'!N46</f>
        <v>217</v>
      </c>
      <c r="K21" s="126">
        <f>+'Table 1 raw'!O46</f>
        <v>960</v>
      </c>
      <c r="L21" s="126">
        <f>+'Table 1 raw'!P46</f>
        <v>47</v>
      </c>
      <c r="M21" s="126">
        <f>+'Table 1 raw'!Q46</f>
        <v>127</v>
      </c>
      <c r="N21" s="127">
        <f>+'Table 1 raw'!R46</f>
        <v>124</v>
      </c>
    </row>
    <row r="23" spans="1:27" ht="23.4" x14ac:dyDescent="0.45">
      <c r="A23" s="17" t="s">
        <v>23</v>
      </c>
      <c r="B23" s="79"/>
      <c r="C23" s="79"/>
      <c r="D23" s="79"/>
      <c r="E23" s="79"/>
      <c r="F23" s="79"/>
      <c r="G23" s="79"/>
      <c r="H23" s="79"/>
      <c r="I23" s="79"/>
      <c r="J23" s="79"/>
      <c r="K23" s="79"/>
      <c r="L23" s="79"/>
      <c r="M23" s="79"/>
      <c r="N23" s="80"/>
    </row>
    <row r="24" spans="1:27" x14ac:dyDescent="0.3">
      <c r="A24" s="11"/>
      <c r="B24" s="81" t="s">
        <v>21</v>
      </c>
      <c r="C24" s="79"/>
      <c r="D24" s="79"/>
      <c r="E24" s="79"/>
      <c r="F24" s="80"/>
      <c r="G24" s="82"/>
      <c r="H24" s="81" t="s">
        <v>22</v>
      </c>
      <c r="I24" s="79"/>
      <c r="J24" s="79"/>
      <c r="K24" s="79"/>
      <c r="L24" s="79"/>
      <c r="M24" s="79"/>
      <c r="N24" s="80"/>
    </row>
    <row r="25" spans="1:27" ht="57.6" x14ac:dyDescent="0.3">
      <c r="A25" s="12" t="s">
        <v>0</v>
      </c>
      <c r="B25" s="83" t="s">
        <v>10</v>
      </c>
      <c r="C25" s="84" t="s">
        <v>1</v>
      </c>
      <c r="D25" s="84" t="s">
        <v>11</v>
      </c>
      <c r="E25" s="84" t="s">
        <v>12</v>
      </c>
      <c r="F25" s="85" t="s">
        <v>13</v>
      </c>
      <c r="G25" s="84"/>
      <c r="H25" s="83" t="s">
        <v>14</v>
      </c>
      <c r="I25" s="84" t="s">
        <v>15</v>
      </c>
      <c r="J25" s="84" t="s">
        <v>16</v>
      </c>
      <c r="K25" s="84" t="s">
        <v>17</v>
      </c>
      <c r="L25" s="84" t="s">
        <v>18</v>
      </c>
      <c r="M25" s="84" t="s">
        <v>19</v>
      </c>
      <c r="N25" s="85" t="s">
        <v>20</v>
      </c>
    </row>
    <row r="26" spans="1:27" x14ac:dyDescent="0.3">
      <c r="A26" s="13" t="s">
        <v>2</v>
      </c>
      <c r="B26" s="87">
        <v>100553</v>
      </c>
      <c r="C26" s="88">
        <v>91104</v>
      </c>
      <c r="D26" s="88">
        <v>2059</v>
      </c>
      <c r="E26" s="88">
        <v>1442</v>
      </c>
      <c r="F26" s="89">
        <v>5948</v>
      </c>
      <c r="G26" s="88"/>
      <c r="H26" s="87">
        <v>18639</v>
      </c>
      <c r="I26" s="88">
        <v>13647</v>
      </c>
      <c r="J26" s="88">
        <v>218</v>
      </c>
      <c r="K26" s="88">
        <v>1170</v>
      </c>
      <c r="L26" s="88">
        <v>3192</v>
      </c>
      <c r="M26" s="88">
        <v>270</v>
      </c>
      <c r="N26" s="89">
        <v>142</v>
      </c>
    </row>
    <row r="27" spans="1:27" x14ac:dyDescent="0.3">
      <c r="A27" s="11"/>
      <c r="B27" s="90"/>
      <c r="C27" s="82"/>
      <c r="D27" s="82"/>
      <c r="E27" s="82"/>
      <c r="F27" s="91"/>
      <c r="G27" s="82"/>
      <c r="H27" s="90"/>
      <c r="I27" s="82"/>
      <c r="J27" s="82"/>
      <c r="K27" s="82"/>
      <c r="L27" s="82"/>
      <c r="M27" s="82"/>
      <c r="N27" s="91"/>
    </row>
    <row r="28" spans="1:27" x14ac:dyDescent="0.3">
      <c r="A28" s="14" t="s">
        <v>24</v>
      </c>
      <c r="B28" s="95">
        <v>98456</v>
      </c>
      <c r="C28" s="96">
        <v>89644</v>
      </c>
      <c r="D28" s="96">
        <v>2011</v>
      </c>
      <c r="E28" s="96">
        <v>1419</v>
      </c>
      <c r="F28" s="97">
        <v>5382</v>
      </c>
      <c r="G28" s="96"/>
      <c r="H28" s="95">
        <v>18328</v>
      </c>
      <c r="I28" s="96">
        <v>13584</v>
      </c>
      <c r="J28" s="96">
        <v>218</v>
      </c>
      <c r="K28" s="96">
        <v>1159</v>
      </c>
      <c r="L28" s="96">
        <v>2964</v>
      </c>
      <c r="M28" s="96">
        <v>263</v>
      </c>
      <c r="N28" s="97">
        <v>140</v>
      </c>
    </row>
    <row r="29" spans="1:27" x14ac:dyDescent="0.3">
      <c r="A29" s="15" t="s">
        <v>3</v>
      </c>
      <c r="B29" s="90">
        <v>97016</v>
      </c>
      <c r="C29" s="82">
        <v>88555</v>
      </c>
      <c r="D29" s="82">
        <v>1918</v>
      </c>
      <c r="E29" s="82">
        <v>1395</v>
      </c>
      <c r="F29" s="91">
        <v>5148</v>
      </c>
      <c r="G29" s="82"/>
      <c r="H29" s="90">
        <v>18031</v>
      </c>
      <c r="I29" s="82">
        <v>13552</v>
      </c>
      <c r="J29" s="82">
        <v>218</v>
      </c>
      <c r="K29" s="82">
        <v>1154</v>
      </c>
      <c r="L29" s="82">
        <v>2710</v>
      </c>
      <c r="M29" s="82">
        <v>257</v>
      </c>
      <c r="N29" s="91">
        <v>140</v>
      </c>
    </row>
    <row r="30" spans="1:27" x14ac:dyDescent="0.3">
      <c r="A30" s="15" t="s">
        <v>25</v>
      </c>
      <c r="B30" s="90">
        <v>15</v>
      </c>
      <c r="C30" s="82">
        <v>6</v>
      </c>
      <c r="D30" s="82">
        <v>4</v>
      </c>
      <c r="E30" s="82">
        <v>1</v>
      </c>
      <c r="F30" s="91">
        <v>4</v>
      </c>
      <c r="G30" s="82"/>
      <c r="H30" s="90">
        <v>1</v>
      </c>
      <c r="I30" s="82">
        <v>0</v>
      </c>
      <c r="J30" s="82">
        <v>0</v>
      </c>
      <c r="K30" s="82">
        <v>0</v>
      </c>
      <c r="L30" s="82">
        <v>0</v>
      </c>
      <c r="M30" s="82">
        <v>1</v>
      </c>
      <c r="N30" s="91">
        <v>0</v>
      </c>
    </row>
    <row r="31" spans="1:27" x14ac:dyDescent="0.3">
      <c r="A31" s="15" t="s">
        <v>4</v>
      </c>
      <c r="B31" s="90">
        <v>28</v>
      </c>
      <c r="C31" s="82">
        <v>20</v>
      </c>
      <c r="D31" s="82">
        <v>0</v>
      </c>
      <c r="E31" s="82">
        <v>0</v>
      </c>
      <c r="F31" s="91">
        <v>8</v>
      </c>
      <c r="G31" s="82"/>
      <c r="H31" s="90">
        <v>5</v>
      </c>
      <c r="I31" s="82">
        <v>1</v>
      </c>
      <c r="J31" s="82">
        <v>0</v>
      </c>
      <c r="K31" s="82">
        <v>0</v>
      </c>
      <c r="L31" s="82">
        <v>3</v>
      </c>
      <c r="M31" s="82">
        <v>1</v>
      </c>
      <c r="N31" s="91">
        <v>0</v>
      </c>
    </row>
    <row r="32" spans="1:27" x14ac:dyDescent="0.3">
      <c r="A32" s="15" t="s">
        <v>26</v>
      </c>
      <c r="B32" s="90">
        <v>144</v>
      </c>
      <c r="C32" s="82">
        <v>143</v>
      </c>
      <c r="D32" s="82">
        <v>0</v>
      </c>
      <c r="E32" s="82">
        <v>0</v>
      </c>
      <c r="F32" s="91">
        <v>1</v>
      </c>
      <c r="G32" s="82"/>
      <c r="H32" s="90">
        <v>17</v>
      </c>
      <c r="I32" s="82">
        <v>8</v>
      </c>
      <c r="J32" s="82">
        <v>0</v>
      </c>
      <c r="K32" s="82">
        <v>0</v>
      </c>
      <c r="L32" s="82">
        <v>9</v>
      </c>
      <c r="M32" s="82">
        <v>0</v>
      </c>
      <c r="N32" s="91">
        <v>0</v>
      </c>
    </row>
    <row r="33" spans="1:15" x14ac:dyDescent="0.3">
      <c r="A33" s="15" t="s">
        <v>27</v>
      </c>
      <c r="B33" s="90">
        <v>1253</v>
      </c>
      <c r="C33" s="82">
        <v>920</v>
      </c>
      <c r="D33" s="82">
        <v>89</v>
      </c>
      <c r="E33" s="82">
        <v>23</v>
      </c>
      <c r="F33" s="91">
        <v>221</v>
      </c>
      <c r="G33" s="82"/>
      <c r="H33" s="90">
        <v>274</v>
      </c>
      <c r="I33" s="82">
        <v>23</v>
      </c>
      <c r="J33" s="82">
        <v>0</v>
      </c>
      <c r="K33" s="82">
        <v>5</v>
      </c>
      <c r="L33" s="82">
        <v>242</v>
      </c>
      <c r="M33" s="82">
        <v>4</v>
      </c>
      <c r="N33" s="91">
        <v>0</v>
      </c>
    </row>
    <row r="34" spans="1:15" x14ac:dyDescent="0.3">
      <c r="A34" s="11"/>
      <c r="B34" s="90"/>
      <c r="C34" s="82"/>
      <c r="D34" s="82"/>
      <c r="E34" s="82"/>
      <c r="F34" s="91"/>
      <c r="G34" s="82"/>
      <c r="H34" s="90"/>
      <c r="I34" s="82"/>
      <c r="J34" s="82"/>
      <c r="K34" s="82"/>
      <c r="L34" s="82"/>
      <c r="M34" s="82"/>
      <c r="N34" s="91"/>
    </row>
    <row r="35" spans="1:15" x14ac:dyDescent="0.3">
      <c r="A35" s="14" t="s">
        <v>5</v>
      </c>
      <c r="B35" s="95">
        <v>2097</v>
      </c>
      <c r="C35" s="96">
        <v>1460</v>
      </c>
      <c r="D35" s="96">
        <v>48</v>
      </c>
      <c r="E35" s="96">
        <v>23</v>
      </c>
      <c r="F35" s="97">
        <v>566</v>
      </c>
      <c r="G35" s="96"/>
      <c r="H35" s="95">
        <v>311</v>
      </c>
      <c r="I35" s="96">
        <v>63</v>
      </c>
      <c r="J35" s="96">
        <v>0</v>
      </c>
      <c r="K35" s="96">
        <v>11</v>
      </c>
      <c r="L35" s="96">
        <v>228</v>
      </c>
      <c r="M35" s="96">
        <v>7</v>
      </c>
      <c r="N35" s="97">
        <v>2</v>
      </c>
    </row>
    <row r="36" spans="1:15" x14ac:dyDescent="0.3">
      <c r="A36" s="15" t="s">
        <v>28</v>
      </c>
      <c r="B36" s="90">
        <v>527</v>
      </c>
      <c r="C36" s="82">
        <v>192</v>
      </c>
      <c r="D36" s="82">
        <v>8</v>
      </c>
      <c r="E36" s="82">
        <v>6</v>
      </c>
      <c r="F36" s="91">
        <v>321</v>
      </c>
      <c r="G36" s="82"/>
      <c r="H36" s="90">
        <v>40</v>
      </c>
      <c r="I36" s="82">
        <v>17</v>
      </c>
      <c r="J36" s="82">
        <v>0</v>
      </c>
      <c r="K36" s="82">
        <v>0</v>
      </c>
      <c r="L36" s="82">
        <v>20</v>
      </c>
      <c r="M36" s="82">
        <v>2</v>
      </c>
      <c r="N36" s="91">
        <v>1</v>
      </c>
    </row>
    <row r="37" spans="1:15" x14ac:dyDescent="0.3">
      <c r="A37" s="15" t="s">
        <v>6</v>
      </c>
      <c r="B37" s="90">
        <v>1160</v>
      </c>
      <c r="C37" s="82">
        <v>887</v>
      </c>
      <c r="D37" s="82">
        <v>35</v>
      </c>
      <c r="E37" s="82">
        <v>14</v>
      </c>
      <c r="F37" s="91">
        <v>224</v>
      </c>
      <c r="G37" s="82"/>
      <c r="H37" s="90">
        <v>195</v>
      </c>
      <c r="I37" s="82">
        <v>40</v>
      </c>
      <c r="J37" s="82">
        <v>0</v>
      </c>
      <c r="K37" s="82">
        <v>5</v>
      </c>
      <c r="L37" s="82">
        <v>145</v>
      </c>
      <c r="M37" s="82">
        <v>4</v>
      </c>
      <c r="N37" s="91">
        <v>1</v>
      </c>
    </row>
    <row r="38" spans="1:15" x14ac:dyDescent="0.3">
      <c r="A38" s="15" t="s">
        <v>29</v>
      </c>
      <c r="B38" s="90">
        <v>410</v>
      </c>
      <c r="C38" s="82">
        <v>381</v>
      </c>
      <c r="D38" s="82">
        <v>5</v>
      </c>
      <c r="E38" s="82">
        <v>3</v>
      </c>
      <c r="F38" s="91">
        <v>21</v>
      </c>
      <c r="G38" s="82"/>
      <c r="H38" s="90">
        <v>76</v>
      </c>
      <c r="I38" s="82">
        <v>6</v>
      </c>
      <c r="J38" s="82">
        <v>0</v>
      </c>
      <c r="K38" s="82">
        <v>6</v>
      </c>
      <c r="L38" s="82">
        <v>63</v>
      </c>
      <c r="M38" s="82">
        <v>1</v>
      </c>
      <c r="N38" s="91">
        <v>0</v>
      </c>
    </row>
    <row r="39" spans="1:15" x14ac:dyDescent="0.3">
      <c r="A39" s="11"/>
      <c r="B39" s="90"/>
      <c r="C39" s="82"/>
      <c r="D39" s="82"/>
      <c r="E39" s="82"/>
      <c r="F39" s="91"/>
      <c r="G39" s="82"/>
      <c r="H39" s="90"/>
      <c r="I39" s="82"/>
      <c r="J39" s="82"/>
      <c r="K39" s="82"/>
      <c r="L39" s="82"/>
      <c r="M39" s="82"/>
      <c r="N39" s="91"/>
    </row>
    <row r="40" spans="1:15" ht="28.8" x14ac:dyDescent="0.3">
      <c r="A40" s="14" t="s">
        <v>30</v>
      </c>
      <c r="B40" s="95"/>
      <c r="C40" s="96"/>
      <c r="D40" s="96"/>
      <c r="E40" s="96"/>
      <c r="F40" s="97"/>
      <c r="G40" s="96"/>
      <c r="H40" s="95"/>
      <c r="I40" s="96"/>
      <c r="J40" s="96"/>
      <c r="K40" s="96"/>
      <c r="L40" s="96"/>
      <c r="M40" s="96"/>
      <c r="N40" s="97"/>
    </row>
    <row r="41" spans="1:15" x14ac:dyDescent="0.3">
      <c r="A41" s="15" t="s">
        <v>7</v>
      </c>
      <c r="B41" s="90">
        <v>95227</v>
      </c>
      <c r="C41" s="82">
        <v>88835</v>
      </c>
      <c r="D41" s="82">
        <v>1618</v>
      </c>
      <c r="E41" s="82">
        <v>357</v>
      </c>
      <c r="F41" s="91">
        <v>4417</v>
      </c>
      <c r="G41" s="82"/>
      <c r="H41" s="90">
        <v>16676</v>
      </c>
      <c r="I41" s="82">
        <v>13376</v>
      </c>
      <c r="J41" s="82">
        <v>2</v>
      </c>
      <c r="K41" s="82">
        <v>230</v>
      </c>
      <c r="L41" s="82">
        <v>2919</v>
      </c>
      <c r="M41" s="82">
        <v>128</v>
      </c>
      <c r="N41" s="91">
        <v>21</v>
      </c>
    </row>
    <row r="42" spans="1:15" ht="28.8" x14ac:dyDescent="0.3">
      <c r="A42" s="15" t="s">
        <v>32</v>
      </c>
      <c r="B42" s="90">
        <v>1382</v>
      </c>
      <c r="C42" s="82">
        <v>68</v>
      </c>
      <c r="D42" s="82">
        <v>103</v>
      </c>
      <c r="E42" s="82">
        <v>826</v>
      </c>
      <c r="F42" s="91">
        <v>385</v>
      </c>
      <c r="G42" s="82"/>
      <c r="H42" s="90" t="s">
        <v>8</v>
      </c>
      <c r="I42" s="82" t="s">
        <v>8</v>
      </c>
      <c r="J42" s="82" t="s">
        <v>8</v>
      </c>
      <c r="K42" s="82" t="s">
        <v>8</v>
      </c>
      <c r="L42" s="82" t="s">
        <v>8</v>
      </c>
      <c r="M42" s="82" t="s">
        <v>8</v>
      </c>
      <c r="N42" s="91" t="s">
        <v>8</v>
      </c>
    </row>
    <row r="43" spans="1:15" ht="28.8" x14ac:dyDescent="0.3">
      <c r="A43" s="16" t="s">
        <v>31</v>
      </c>
      <c r="B43" s="98">
        <v>1847</v>
      </c>
      <c r="C43" s="99">
        <v>741</v>
      </c>
      <c r="D43" s="99">
        <v>290</v>
      </c>
      <c r="E43" s="99">
        <v>236</v>
      </c>
      <c r="F43" s="100">
        <v>580</v>
      </c>
      <c r="G43" s="99"/>
      <c r="H43" s="98">
        <v>1652</v>
      </c>
      <c r="I43" s="99">
        <v>208</v>
      </c>
      <c r="J43" s="99">
        <v>216</v>
      </c>
      <c r="K43" s="99">
        <v>929</v>
      </c>
      <c r="L43" s="99">
        <v>45</v>
      </c>
      <c r="M43" s="99">
        <v>135</v>
      </c>
      <c r="N43" s="100">
        <v>119</v>
      </c>
    </row>
    <row r="45" spans="1:15" x14ac:dyDescent="0.3">
      <c r="B45" s="101"/>
      <c r="C45" s="102"/>
      <c r="D45" s="102"/>
      <c r="E45" s="102"/>
      <c r="F45" s="102"/>
      <c r="G45" s="102"/>
      <c r="H45" s="102"/>
      <c r="I45" s="102"/>
      <c r="J45" s="102"/>
      <c r="K45" s="102"/>
      <c r="L45" s="102"/>
      <c r="M45" s="102"/>
      <c r="N45" s="102"/>
      <c r="O45" s="1"/>
    </row>
    <row r="46" spans="1:15" ht="23.4" x14ac:dyDescent="0.45">
      <c r="A46" s="74" t="s">
        <v>240</v>
      </c>
    </row>
    <row r="48" spans="1:15" ht="28.8" x14ac:dyDescent="0.3">
      <c r="A48" s="12" t="s">
        <v>0</v>
      </c>
    </row>
    <row r="49" spans="1:14" x14ac:dyDescent="0.3">
      <c r="A49" s="13" t="s">
        <v>2</v>
      </c>
      <c r="B49" s="103">
        <f>+B4-B26</f>
        <v>-162</v>
      </c>
      <c r="C49" s="103">
        <f t="shared" ref="C49:F49" si="4">+C4-C26</f>
        <v>-146</v>
      </c>
      <c r="D49" s="103">
        <f t="shared" si="4"/>
        <v>21</v>
      </c>
      <c r="E49" s="103">
        <f t="shared" si="4"/>
        <v>-10</v>
      </c>
      <c r="F49" s="103">
        <f t="shared" si="4"/>
        <v>-27</v>
      </c>
      <c r="H49" s="103">
        <f t="shared" ref="H49:N49" si="5">+H4-H26</f>
        <v>-25</v>
      </c>
      <c r="I49" s="103">
        <f t="shared" si="5"/>
        <v>25</v>
      </c>
      <c r="J49" s="103">
        <f t="shared" si="5"/>
        <v>2</v>
      </c>
      <c r="K49" s="103">
        <f t="shared" si="5"/>
        <v>-24</v>
      </c>
      <c r="L49" s="103">
        <f t="shared" si="5"/>
        <v>-25</v>
      </c>
      <c r="M49" s="103">
        <f t="shared" si="5"/>
        <v>-6</v>
      </c>
      <c r="N49" s="103">
        <f t="shared" si="5"/>
        <v>3</v>
      </c>
    </row>
    <row r="50" spans="1:14" x14ac:dyDescent="0.3">
      <c r="A50" s="11"/>
    </row>
    <row r="51" spans="1:14" x14ac:dyDescent="0.3">
      <c r="A51" s="14" t="s">
        <v>24</v>
      </c>
      <c r="B51" s="103">
        <f t="shared" ref="B51:F51" si="6">+B6-B28</f>
        <v>-125</v>
      </c>
      <c r="C51" s="103">
        <f t="shared" si="6"/>
        <v>23</v>
      </c>
      <c r="D51" s="103">
        <f t="shared" si="6"/>
        <v>-17</v>
      </c>
      <c r="E51" s="103">
        <f t="shared" si="6"/>
        <v>-7</v>
      </c>
      <c r="F51" s="103">
        <f t="shared" si="6"/>
        <v>-124</v>
      </c>
      <c r="H51" s="103">
        <f t="shared" ref="H51:N51" si="7">+H6-H28</f>
        <v>16</v>
      </c>
      <c r="I51" s="103">
        <f t="shared" si="7"/>
        <v>10</v>
      </c>
      <c r="J51" s="103">
        <f t="shared" si="7"/>
        <v>1</v>
      </c>
      <c r="K51" s="103">
        <f t="shared" si="7"/>
        <v>-28</v>
      </c>
      <c r="L51" s="103">
        <f t="shared" si="7"/>
        <v>37</v>
      </c>
      <c r="M51" s="103">
        <f t="shared" si="7"/>
        <v>-7</v>
      </c>
      <c r="N51" s="103">
        <f t="shared" si="7"/>
        <v>3</v>
      </c>
    </row>
    <row r="52" spans="1:14" x14ac:dyDescent="0.3">
      <c r="A52" s="15" t="s">
        <v>3</v>
      </c>
      <c r="B52" s="103">
        <f t="shared" ref="B52:F52" si="8">+B7-B29</f>
        <v>12</v>
      </c>
      <c r="C52" s="103">
        <f t="shared" si="8"/>
        <v>57</v>
      </c>
      <c r="D52" s="103">
        <f t="shared" si="8"/>
        <v>7</v>
      </c>
      <c r="E52" s="103">
        <f t="shared" si="8"/>
        <v>-1</v>
      </c>
      <c r="F52" s="103">
        <f t="shared" si="8"/>
        <v>-51</v>
      </c>
      <c r="H52" s="103">
        <f t="shared" ref="H52:N52" si="9">+H7-H29</f>
        <v>107</v>
      </c>
      <c r="I52" s="103">
        <f t="shared" si="9"/>
        <v>24</v>
      </c>
      <c r="J52" s="103">
        <f t="shared" si="9"/>
        <v>-1</v>
      </c>
      <c r="K52" s="103">
        <f t="shared" si="9"/>
        <v>-64</v>
      </c>
      <c r="L52" s="103">
        <f t="shared" si="9"/>
        <v>147</v>
      </c>
      <c r="M52" s="103">
        <f t="shared" si="9"/>
        <v>-2</v>
      </c>
      <c r="N52" s="103">
        <f t="shared" si="9"/>
        <v>3</v>
      </c>
    </row>
    <row r="53" spans="1:14" x14ac:dyDescent="0.3">
      <c r="A53" s="15" t="s">
        <v>25</v>
      </c>
      <c r="B53" s="103">
        <f t="shared" ref="B53:F53" si="10">+B8-B30</f>
        <v>9</v>
      </c>
      <c r="C53" s="103">
        <f t="shared" si="10"/>
        <v>5</v>
      </c>
      <c r="D53" s="103">
        <f t="shared" si="10"/>
        <v>0</v>
      </c>
      <c r="E53" s="103">
        <f t="shared" si="10"/>
        <v>1</v>
      </c>
      <c r="F53" s="103">
        <f t="shared" si="10"/>
        <v>3</v>
      </c>
      <c r="H53" s="103">
        <f t="shared" ref="H53:N53" si="11">+H8-H30</f>
        <v>28</v>
      </c>
      <c r="I53" s="103">
        <f t="shared" si="11"/>
        <v>0</v>
      </c>
      <c r="J53" s="103">
        <f t="shared" si="11"/>
        <v>0</v>
      </c>
      <c r="K53" s="103">
        <f t="shared" si="11"/>
        <v>29</v>
      </c>
      <c r="L53" s="103">
        <f t="shared" si="11"/>
        <v>0</v>
      </c>
      <c r="M53" s="103">
        <f t="shared" si="11"/>
        <v>-1</v>
      </c>
      <c r="N53" s="103">
        <f t="shared" si="11"/>
        <v>0</v>
      </c>
    </row>
    <row r="54" spans="1:14" x14ac:dyDescent="0.3">
      <c r="A54" s="15" t="s">
        <v>4</v>
      </c>
      <c r="B54" s="103">
        <f t="shared" ref="B54:F54" si="12">+B9-B31</f>
        <v>9</v>
      </c>
      <c r="C54" s="103">
        <f t="shared" si="12"/>
        <v>6</v>
      </c>
      <c r="D54" s="103">
        <f t="shared" si="12"/>
        <v>1</v>
      </c>
      <c r="E54" s="103">
        <f t="shared" si="12"/>
        <v>1</v>
      </c>
      <c r="F54" s="103">
        <f t="shared" si="12"/>
        <v>1</v>
      </c>
      <c r="H54" s="103">
        <f t="shared" ref="H54:N54" si="13">+H9-H31</f>
        <v>4</v>
      </c>
      <c r="I54" s="103">
        <f t="shared" si="13"/>
        <v>-1</v>
      </c>
      <c r="J54" s="103">
        <f t="shared" si="13"/>
        <v>0</v>
      </c>
      <c r="K54" s="103">
        <f t="shared" si="13"/>
        <v>0</v>
      </c>
      <c r="L54" s="103">
        <f t="shared" si="13"/>
        <v>6</v>
      </c>
      <c r="M54" s="103">
        <f t="shared" si="13"/>
        <v>-1</v>
      </c>
      <c r="N54" s="103">
        <f t="shared" si="13"/>
        <v>0</v>
      </c>
    </row>
    <row r="55" spans="1:14" x14ac:dyDescent="0.3">
      <c r="A55" s="15" t="s">
        <v>26</v>
      </c>
      <c r="B55" s="103">
        <f t="shared" ref="B55:F55" si="14">+B10-B32</f>
        <v>21</v>
      </c>
      <c r="C55" s="103">
        <f t="shared" si="14"/>
        <v>12</v>
      </c>
      <c r="D55" s="103">
        <f t="shared" si="14"/>
        <v>6</v>
      </c>
      <c r="E55" s="103">
        <f t="shared" si="14"/>
        <v>0</v>
      </c>
      <c r="F55" s="103">
        <f t="shared" si="14"/>
        <v>3</v>
      </c>
      <c r="H55" s="103">
        <f t="shared" ref="H55:N55" si="15">+H10-H32</f>
        <v>-6</v>
      </c>
      <c r="I55" s="103">
        <f t="shared" si="15"/>
        <v>0</v>
      </c>
      <c r="J55" s="103">
        <f t="shared" si="15"/>
        <v>0</v>
      </c>
      <c r="K55" s="103">
        <f t="shared" si="15"/>
        <v>0</v>
      </c>
      <c r="L55" s="103">
        <f t="shared" si="15"/>
        <v>-6</v>
      </c>
      <c r="M55" s="103">
        <f t="shared" si="15"/>
        <v>0</v>
      </c>
      <c r="N55" s="103">
        <f t="shared" si="15"/>
        <v>0</v>
      </c>
    </row>
    <row r="56" spans="1:14" x14ac:dyDescent="0.3">
      <c r="A56" s="15" t="s">
        <v>27</v>
      </c>
      <c r="B56" s="103">
        <f t="shared" ref="B56:F56" si="16">+B11-B33</f>
        <v>-176</v>
      </c>
      <c r="C56" s="103">
        <f t="shared" si="16"/>
        <v>-57</v>
      </c>
      <c r="D56" s="103">
        <f t="shared" si="16"/>
        <v>-31</v>
      </c>
      <c r="E56" s="103">
        <f t="shared" si="16"/>
        <v>-8</v>
      </c>
      <c r="F56" s="103">
        <f t="shared" si="16"/>
        <v>-80</v>
      </c>
      <c r="H56" s="103">
        <f t="shared" ref="H56:N56" si="17">+H11-H33</f>
        <v>-117</v>
      </c>
      <c r="I56" s="103">
        <f t="shared" si="17"/>
        <v>-13</v>
      </c>
      <c r="J56" s="103">
        <f t="shared" si="17"/>
        <v>2</v>
      </c>
      <c r="K56" s="103">
        <f t="shared" si="17"/>
        <v>7</v>
      </c>
      <c r="L56" s="103">
        <f t="shared" si="17"/>
        <v>-110</v>
      </c>
      <c r="M56" s="103">
        <f t="shared" si="17"/>
        <v>-3</v>
      </c>
      <c r="N56" s="103">
        <f t="shared" si="17"/>
        <v>0</v>
      </c>
    </row>
    <row r="57" spans="1:14" x14ac:dyDescent="0.3">
      <c r="A57" s="11"/>
    </row>
    <row r="58" spans="1:14" x14ac:dyDescent="0.3">
      <c r="A58" s="14" t="s">
        <v>5</v>
      </c>
      <c r="B58" s="103">
        <f t="shared" ref="B58:F58" si="18">+B13-B35</f>
        <v>-37</v>
      </c>
      <c r="C58" s="103">
        <f t="shared" si="18"/>
        <v>-169</v>
      </c>
      <c r="D58" s="103">
        <f t="shared" si="18"/>
        <v>38</v>
      </c>
      <c r="E58" s="103">
        <f t="shared" si="18"/>
        <v>-3</v>
      </c>
      <c r="F58" s="103">
        <f t="shared" si="18"/>
        <v>97</v>
      </c>
      <c r="H58" s="103">
        <f t="shared" ref="H58:N58" si="19">+H13-H35</f>
        <v>-41</v>
      </c>
      <c r="I58" s="103">
        <f t="shared" si="19"/>
        <v>15</v>
      </c>
      <c r="J58" s="103">
        <f t="shared" si="19"/>
        <v>1</v>
      </c>
      <c r="K58" s="103">
        <f t="shared" si="19"/>
        <v>4</v>
      </c>
      <c r="L58" s="103">
        <f t="shared" si="19"/>
        <v>-62</v>
      </c>
      <c r="M58" s="103">
        <f t="shared" si="19"/>
        <v>1</v>
      </c>
      <c r="N58" s="103">
        <f t="shared" si="19"/>
        <v>0</v>
      </c>
    </row>
    <row r="59" spans="1:14" x14ac:dyDescent="0.3">
      <c r="A59" s="15" t="s">
        <v>28</v>
      </c>
      <c r="B59" s="103">
        <f t="shared" ref="B59:F59" si="20">+B14-B36</f>
        <v>-41</v>
      </c>
      <c r="C59" s="103">
        <f t="shared" si="20"/>
        <v>-21</v>
      </c>
      <c r="D59" s="103">
        <f t="shared" si="20"/>
        <v>2</v>
      </c>
      <c r="E59" s="103">
        <f t="shared" si="20"/>
        <v>0</v>
      </c>
      <c r="F59" s="103">
        <f t="shared" si="20"/>
        <v>-22</v>
      </c>
      <c r="H59" s="103">
        <f t="shared" ref="H59:N59" si="21">+H14-H36</f>
        <v>-8</v>
      </c>
      <c r="I59" s="103">
        <f t="shared" si="21"/>
        <v>-2</v>
      </c>
      <c r="J59" s="103">
        <f t="shared" si="21"/>
        <v>0</v>
      </c>
      <c r="K59" s="103">
        <f t="shared" si="21"/>
        <v>0</v>
      </c>
      <c r="L59" s="103">
        <f t="shared" si="21"/>
        <v>-8</v>
      </c>
      <c r="M59" s="103">
        <f t="shared" si="21"/>
        <v>2</v>
      </c>
      <c r="N59" s="103">
        <f t="shared" si="21"/>
        <v>0</v>
      </c>
    </row>
    <row r="60" spans="1:14" x14ac:dyDescent="0.3">
      <c r="A60" s="15" t="s">
        <v>6</v>
      </c>
      <c r="B60" s="103">
        <f t="shared" ref="B60:F60" si="22">+B15-B37</f>
        <v>77</v>
      </c>
      <c r="C60" s="103">
        <f t="shared" si="22"/>
        <v>-71</v>
      </c>
      <c r="D60" s="103">
        <f t="shared" si="22"/>
        <v>33</v>
      </c>
      <c r="E60" s="103">
        <f t="shared" si="22"/>
        <v>-3</v>
      </c>
      <c r="F60" s="103">
        <f t="shared" si="22"/>
        <v>118</v>
      </c>
      <c r="H60" s="103">
        <f t="shared" ref="H60:N60" si="23">+H15-H37</f>
        <v>-9</v>
      </c>
      <c r="I60" s="103">
        <f t="shared" si="23"/>
        <v>20</v>
      </c>
      <c r="J60" s="103">
        <f t="shared" si="23"/>
        <v>1</v>
      </c>
      <c r="K60" s="103">
        <f t="shared" si="23"/>
        <v>9</v>
      </c>
      <c r="L60" s="103">
        <f t="shared" si="23"/>
        <v>-39</v>
      </c>
      <c r="M60" s="103">
        <f t="shared" si="23"/>
        <v>0</v>
      </c>
      <c r="N60" s="103">
        <f t="shared" si="23"/>
        <v>0</v>
      </c>
    </row>
    <row r="61" spans="1:14" x14ac:dyDescent="0.3">
      <c r="A61" s="15" t="s">
        <v>29</v>
      </c>
      <c r="B61" s="103">
        <f t="shared" ref="B61:F61" si="24">+B16-B38</f>
        <v>-73</v>
      </c>
      <c r="C61" s="103">
        <f t="shared" si="24"/>
        <v>-77</v>
      </c>
      <c r="D61" s="103">
        <f t="shared" si="24"/>
        <v>3</v>
      </c>
      <c r="E61" s="103">
        <f t="shared" si="24"/>
        <v>0</v>
      </c>
      <c r="F61" s="103">
        <f t="shared" si="24"/>
        <v>1</v>
      </c>
      <c r="H61" s="103">
        <f t="shared" ref="H61:N61" si="25">+H16-H38</f>
        <v>-24</v>
      </c>
      <c r="I61" s="103">
        <f t="shared" si="25"/>
        <v>-3</v>
      </c>
      <c r="J61" s="103">
        <f t="shared" si="25"/>
        <v>0</v>
      </c>
      <c r="K61" s="103">
        <f t="shared" si="25"/>
        <v>-5</v>
      </c>
      <c r="L61" s="103">
        <f t="shared" si="25"/>
        <v>-15</v>
      </c>
      <c r="M61" s="103">
        <f t="shared" si="25"/>
        <v>-1</v>
      </c>
      <c r="N61" s="103">
        <f t="shared" si="25"/>
        <v>0</v>
      </c>
    </row>
    <row r="62" spans="1:14" x14ac:dyDescent="0.3">
      <c r="A62" s="11"/>
    </row>
    <row r="63" spans="1:14" ht="28.8" x14ac:dyDescent="0.3">
      <c r="A63" s="14" t="s">
        <v>30</v>
      </c>
    </row>
    <row r="64" spans="1:14" x14ac:dyDescent="0.3">
      <c r="A64" s="15" t="s">
        <v>7</v>
      </c>
      <c r="B64" s="103">
        <f t="shared" ref="B64:F64" si="26">+B19-B41</f>
        <v>68</v>
      </c>
      <c r="C64" s="103">
        <f t="shared" si="26"/>
        <v>101</v>
      </c>
      <c r="D64" s="103">
        <f t="shared" si="26"/>
        <v>94</v>
      </c>
      <c r="E64" s="103">
        <f t="shared" si="26"/>
        <v>-82</v>
      </c>
      <c r="F64" s="103">
        <f t="shared" si="26"/>
        <v>-45</v>
      </c>
      <c r="H64" s="103">
        <f t="shared" ref="H64:N64" si="27">+H19-H41</f>
        <v>32</v>
      </c>
      <c r="I64" s="103">
        <f t="shared" si="27"/>
        <v>57</v>
      </c>
      <c r="J64" s="103">
        <f t="shared" si="27"/>
        <v>0</v>
      </c>
      <c r="K64" s="103">
        <f t="shared" si="27"/>
        <v>-59</v>
      </c>
      <c r="L64" s="103">
        <f t="shared" si="27"/>
        <v>35</v>
      </c>
      <c r="M64" s="103">
        <f t="shared" si="27"/>
        <v>1</v>
      </c>
      <c r="N64" s="103">
        <f t="shared" si="27"/>
        <v>-2</v>
      </c>
    </row>
    <row r="65" spans="1:14" ht="28.8" x14ac:dyDescent="0.3">
      <c r="A65" s="15" t="s">
        <v>32</v>
      </c>
      <c r="B65" s="103">
        <f t="shared" ref="B65:F65" si="28">+B20-B42</f>
        <v>62</v>
      </c>
      <c r="C65" s="103">
        <f t="shared" si="28"/>
        <v>-1</v>
      </c>
      <c r="D65" s="103">
        <f t="shared" si="28"/>
        <v>0</v>
      </c>
      <c r="E65" s="103">
        <f t="shared" si="28"/>
        <v>56</v>
      </c>
      <c r="F65" s="103">
        <f t="shared" si="28"/>
        <v>7</v>
      </c>
      <c r="H65" s="103" t="e">
        <f t="shared" ref="H65:N65" si="29">+H20-H42</f>
        <v>#VALUE!</v>
      </c>
      <c r="I65" s="103" t="e">
        <f t="shared" si="29"/>
        <v>#VALUE!</v>
      </c>
      <c r="J65" s="103" t="e">
        <f t="shared" si="29"/>
        <v>#VALUE!</v>
      </c>
      <c r="K65" s="103" t="e">
        <f t="shared" si="29"/>
        <v>#VALUE!</v>
      </c>
      <c r="L65" s="103" t="e">
        <f t="shared" si="29"/>
        <v>#VALUE!</v>
      </c>
      <c r="M65" s="103" t="e">
        <f t="shared" si="29"/>
        <v>#VALUE!</v>
      </c>
      <c r="N65" s="103" t="e">
        <f t="shared" si="29"/>
        <v>#VALUE!</v>
      </c>
    </row>
    <row r="66" spans="1:14" ht="28.8" x14ac:dyDescent="0.3">
      <c r="A66" s="16" t="s">
        <v>31</v>
      </c>
      <c r="B66" s="103">
        <f t="shared" ref="B66:F66" si="30">+B21-B43</f>
        <v>-255</v>
      </c>
      <c r="C66" s="103">
        <f t="shared" si="30"/>
        <v>-77</v>
      </c>
      <c r="D66" s="103">
        <f t="shared" si="30"/>
        <v>-111</v>
      </c>
      <c r="E66" s="103">
        <f t="shared" si="30"/>
        <v>19</v>
      </c>
      <c r="F66" s="103">
        <f t="shared" si="30"/>
        <v>-86</v>
      </c>
      <c r="H66" s="103">
        <f t="shared" ref="H66:N66" si="31">+H21-H43</f>
        <v>-16</v>
      </c>
      <c r="I66" s="103">
        <f t="shared" si="31"/>
        <v>-47</v>
      </c>
      <c r="J66" s="103">
        <f t="shared" si="31"/>
        <v>1</v>
      </c>
      <c r="K66" s="103">
        <f t="shared" si="31"/>
        <v>31</v>
      </c>
      <c r="L66" s="103">
        <f t="shared" si="31"/>
        <v>2</v>
      </c>
      <c r="M66" s="103">
        <f t="shared" si="31"/>
        <v>-8</v>
      </c>
      <c r="N66" s="103">
        <f t="shared" si="31"/>
        <v>5</v>
      </c>
    </row>
  </sheetData>
  <conditionalFormatting sqref="P20:T20 V20:AA20">
    <cfRule type="cellIs" dxfId="0" priority="1" operator="equal">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58"/>
  <sheetViews>
    <sheetView workbookViewId="0">
      <selection activeCell="A20" sqref="A20"/>
    </sheetView>
  </sheetViews>
  <sheetFormatPr defaultColWidth="10.6640625" defaultRowHeight="14.4" x14ac:dyDescent="0.3"/>
  <cols>
    <col min="1" max="14" width="10.6640625" style="220"/>
  </cols>
  <sheetData>
    <row r="1" spans="1:28" ht="139.19999999999999" x14ac:dyDescent="0.3">
      <c r="A1" s="233" t="s">
        <v>368</v>
      </c>
      <c r="B1" s="234" t="s">
        <v>342</v>
      </c>
      <c r="C1" s="235" t="s">
        <v>328</v>
      </c>
      <c r="D1" s="234" t="s">
        <v>346</v>
      </c>
      <c r="E1" s="234" t="s">
        <v>336</v>
      </c>
      <c r="F1" s="234" t="s">
        <v>343</v>
      </c>
      <c r="G1" s="235" t="s">
        <v>328</v>
      </c>
      <c r="H1" s="234" t="s">
        <v>347</v>
      </c>
      <c r="I1" s="234" t="s">
        <v>337</v>
      </c>
      <c r="J1" s="234" t="s">
        <v>344</v>
      </c>
      <c r="K1" s="235" t="s">
        <v>328</v>
      </c>
      <c r="L1" s="234" t="s">
        <v>348</v>
      </c>
      <c r="M1" s="247" t="s">
        <v>338</v>
      </c>
      <c r="N1" s="248" t="s">
        <v>367</v>
      </c>
      <c r="O1" s="263" t="s">
        <v>340</v>
      </c>
      <c r="P1" s="264" t="s">
        <v>342</v>
      </c>
      <c r="Q1" s="265" t="s">
        <v>328</v>
      </c>
      <c r="R1" s="264" t="s">
        <v>346</v>
      </c>
      <c r="S1" s="264" t="s">
        <v>336</v>
      </c>
      <c r="T1" s="264" t="s">
        <v>343</v>
      </c>
      <c r="U1" s="265" t="s">
        <v>328</v>
      </c>
      <c r="V1" s="264" t="s">
        <v>347</v>
      </c>
      <c r="W1" s="264" t="s">
        <v>337</v>
      </c>
      <c r="X1" s="264" t="s">
        <v>344</v>
      </c>
      <c r="Y1" s="265" t="s">
        <v>328</v>
      </c>
      <c r="Z1" s="264" t="s">
        <v>348</v>
      </c>
      <c r="AA1" s="264" t="s">
        <v>338</v>
      </c>
      <c r="AB1" s="264" t="s">
        <v>339</v>
      </c>
    </row>
    <row r="2" spans="1:28" s="165" customFormat="1" x14ac:dyDescent="0.3">
      <c r="A2" s="236" t="s">
        <v>135</v>
      </c>
      <c r="B2" s="237">
        <v>508.6</v>
      </c>
      <c r="C2" s="238">
        <v>227.41</v>
      </c>
      <c r="D2" s="237">
        <v>484</v>
      </c>
      <c r="E2" s="239">
        <v>839</v>
      </c>
      <c r="F2" s="237">
        <v>520.20000000000005</v>
      </c>
      <c r="G2" s="238">
        <v>267.77</v>
      </c>
      <c r="H2" s="237">
        <v>473</v>
      </c>
      <c r="I2" s="239">
        <v>625</v>
      </c>
      <c r="J2" s="237">
        <v>731.5</v>
      </c>
      <c r="K2" s="238">
        <v>440.32</v>
      </c>
      <c r="L2" s="237">
        <v>590</v>
      </c>
      <c r="M2" s="249">
        <v>377</v>
      </c>
      <c r="N2" s="249">
        <v>1312</v>
      </c>
      <c r="O2" s="218" t="s">
        <v>341</v>
      </c>
      <c r="P2" s="219">
        <v>465.8</v>
      </c>
      <c r="Q2" s="266">
        <v>266.31</v>
      </c>
      <c r="R2" s="219">
        <v>441</v>
      </c>
      <c r="S2" s="221">
        <v>57882</v>
      </c>
      <c r="T2" s="219">
        <v>509.8</v>
      </c>
      <c r="U2" s="266">
        <v>357</v>
      </c>
      <c r="V2" s="219">
        <v>459</v>
      </c>
      <c r="W2" s="221">
        <v>38033</v>
      </c>
      <c r="X2" s="219">
        <v>787</v>
      </c>
      <c r="Y2" s="266">
        <v>743.75</v>
      </c>
      <c r="Z2" s="219">
        <v>526</v>
      </c>
      <c r="AA2" s="221">
        <v>20117</v>
      </c>
      <c r="AB2" s="221">
        <v>88551</v>
      </c>
    </row>
    <row r="3" spans="1:28" s="165" customFormat="1" x14ac:dyDescent="0.3">
      <c r="A3" s="236" t="s">
        <v>136</v>
      </c>
      <c r="B3" s="237">
        <v>221.8</v>
      </c>
      <c r="C3" s="238">
        <v>277.27999999999997</v>
      </c>
      <c r="D3" s="237">
        <v>168.5</v>
      </c>
      <c r="E3" s="239">
        <v>380</v>
      </c>
      <c r="F3" s="237">
        <v>223.9</v>
      </c>
      <c r="G3" s="238">
        <v>293.83999999999997</v>
      </c>
      <c r="H3" s="237">
        <v>146</v>
      </c>
      <c r="I3" s="239">
        <v>367</v>
      </c>
      <c r="J3" s="237">
        <v>219.7</v>
      </c>
      <c r="K3" s="238">
        <v>408.68</v>
      </c>
      <c r="L3" s="237">
        <v>90</v>
      </c>
      <c r="M3" s="249">
        <v>261</v>
      </c>
      <c r="N3" s="249">
        <v>474</v>
      </c>
      <c r="O3" s="223"/>
      <c r="P3" s="224"/>
      <c r="Q3" s="225"/>
      <c r="R3" s="224"/>
      <c r="S3" s="224"/>
      <c r="T3" s="225"/>
      <c r="U3" s="224"/>
      <c r="V3" s="224"/>
      <c r="W3" s="225"/>
      <c r="X3" s="224"/>
      <c r="Y3" s="224"/>
    </row>
    <row r="4" spans="1:28" x14ac:dyDescent="0.3">
      <c r="A4" s="236" t="s">
        <v>137</v>
      </c>
      <c r="B4" s="237">
        <v>508.2</v>
      </c>
      <c r="C4" s="238">
        <v>277.70999999999998</v>
      </c>
      <c r="D4" s="237">
        <v>510</v>
      </c>
      <c r="E4" s="239">
        <v>1289</v>
      </c>
      <c r="F4" s="237">
        <v>541.5</v>
      </c>
      <c r="G4" s="238">
        <v>312.11</v>
      </c>
      <c r="H4" s="237">
        <v>534</v>
      </c>
      <c r="I4" s="239">
        <v>1148</v>
      </c>
      <c r="J4" s="237">
        <v>744.5</v>
      </c>
      <c r="K4" s="238">
        <v>843.05</v>
      </c>
      <c r="L4" s="237">
        <v>368</v>
      </c>
      <c r="M4" s="249">
        <v>475</v>
      </c>
      <c r="N4" s="249">
        <v>1892</v>
      </c>
      <c r="O4" s="218"/>
      <c r="P4" s="219"/>
      <c r="Q4" s="219"/>
      <c r="R4" s="221"/>
      <c r="S4" s="219"/>
      <c r="T4" s="219"/>
      <c r="U4" s="221"/>
      <c r="V4" s="219"/>
      <c r="W4" s="219"/>
      <c r="X4" s="221"/>
      <c r="Y4" s="221"/>
    </row>
    <row r="5" spans="1:28" x14ac:dyDescent="0.3">
      <c r="A5" s="236" t="s">
        <v>138</v>
      </c>
      <c r="B5" s="237">
        <v>432.4</v>
      </c>
      <c r="C5" s="238">
        <v>180.73</v>
      </c>
      <c r="D5" s="237">
        <v>425</v>
      </c>
      <c r="E5" s="239">
        <v>634</v>
      </c>
      <c r="F5" s="237">
        <v>401.7</v>
      </c>
      <c r="G5" s="238">
        <v>223.58</v>
      </c>
      <c r="H5" s="237">
        <v>345</v>
      </c>
      <c r="I5" s="239">
        <v>533</v>
      </c>
      <c r="J5" s="237">
        <v>513.20000000000005</v>
      </c>
      <c r="K5" s="238">
        <v>474.83</v>
      </c>
      <c r="L5" s="237">
        <v>380</v>
      </c>
      <c r="M5" s="249">
        <v>333</v>
      </c>
      <c r="N5" s="249">
        <v>1053</v>
      </c>
      <c r="O5" s="165"/>
      <c r="P5" s="165"/>
      <c r="Q5" s="165"/>
      <c r="R5" s="165"/>
      <c r="S5" s="165"/>
      <c r="T5" s="165"/>
      <c r="U5" s="165"/>
      <c r="V5" s="165"/>
      <c r="W5" s="165"/>
      <c r="X5" s="165"/>
      <c r="Y5" s="165"/>
      <c r="Z5" s="165"/>
      <c r="AA5" s="165"/>
    </row>
    <row r="6" spans="1:28" x14ac:dyDescent="0.3">
      <c r="A6" s="236" t="s">
        <v>139</v>
      </c>
      <c r="B6" s="237">
        <v>530.1</v>
      </c>
      <c r="C6" s="238">
        <v>264.88</v>
      </c>
      <c r="D6" s="237">
        <v>522</v>
      </c>
      <c r="E6" s="239">
        <v>6145</v>
      </c>
      <c r="F6" s="237">
        <v>611</v>
      </c>
      <c r="G6" s="238">
        <v>358.38</v>
      </c>
      <c r="H6" s="237">
        <v>573</v>
      </c>
      <c r="I6" s="239">
        <v>4767</v>
      </c>
      <c r="J6" s="237">
        <v>1210.9000000000001</v>
      </c>
      <c r="K6" s="238">
        <v>927.23</v>
      </c>
      <c r="L6" s="237">
        <v>1044</v>
      </c>
      <c r="M6" s="249">
        <v>1597</v>
      </c>
      <c r="N6" s="249">
        <v>8799</v>
      </c>
      <c r="O6" s="165"/>
      <c r="P6" s="165"/>
      <c r="Q6" s="165"/>
      <c r="R6" s="165"/>
      <c r="S6" s="165"/>
      <c r="T6" s="165"/>
      <c r="U6" s="165"/>
      <c r="V6" s="165"/>
      <c r="W6" s="165"/>
      <c r="X6" s="165"/>
      <c r="Y6" s="165"/>
      <c r="Z6" s="165"/>
      <c r="AA6" s="165"/>
    </row>
    <row r="7" spans="1:28" x14ac:dyDescent="0.3">
      <c r="A7" s="236" t="s">
        <v>140</v>
      </c>
      <c r="B7" s="237">
        <v>424.5</v>
      </c>
      <c r="C7" s="238">
        <v>239.33</v>
      </c>
      <c r="D7" s="237">
        <v>411.5</v>
      </c>
      <c r="E7" s="239">
        <v>1152</v>
      </c>
      <c r="F7" s="237">
        <v>478.7</v>
      </c>
      <c r="G7" s="238">
        <v>325.83999999999997</v>
      </c>
      <c r="H7" s="237">
        <v>440.5</v>
      </c>
      <c r="I7" s="239">
        <v>742</v>
      </c>
      <c r="J7" s="237">
        <v>714.3</v>
      </c>
      <c r="K7" s="238">
        <v>681.18</v>
      </c>
      <c r="L7" s="237">
        <v>429.5</v>
      </c>
      <c r="M7" s="249">
        <v>392</v>
      </c>
      <c r="N7" s="249">
        <v>1748</v>
      </c>
      <c r="O7" s="165"/>
      <c r="P7" s="165"/>
      <c r="Q7" s="165"/>
      <c r="R7" s="165"/>
      <c r="S7" s="165"/>
      <c r="T7" s="165"/>
      <c r="U7" s="165"/>
      <c r="V7" s="165"/>
      <c r="W7" s="165"/>
      <c r="X7" s="165"/>
      <c r="Y7" s="165"/>
      <c r="Z7" s="165"/>
      <c r="AA7" s="165"/>
    </row>
    <row r="8" spans="1:28" x14ac:dyDescent="0.3">
      <c r="A8" s="236" t="s">
        <v>141</v>
      </c>
      <c r="B8" s="237">
        <v>389</v>
      </c>
      <c r="C8" s="238">
        <v>184.31</v>
      </c>
      <c r="D8" s="237">
        <v>373</v>
      </c>
      <c r="E8" s="239">
        <v>727</v>
      </c>
      <c r="F8" s="237">
        <v>499.3</v>
      </c>
      <c r="G8" s="238">
        <v>237.56</v>
      </c>
      <c r="H8" s="237">
        <v>472</v>
      </c>
      <c r="I8" s="239">
        <v>392</v>
      </c>
      <c r="J8" s="237">
        <v>797.7</v>
      </c>
      <c r="K8" s="238">
        <v>527.48</v>
      </c>
      <c r="L8" s="237">
        <v>694</v>
      </c>
      <c r="M8" s="249">
        <v>202</v>
      </c>
      <c r="N8" s="249">
        <v>1056</v>
      </c>
      <c r="O8" s="165"/>
      <c r="P8" s="165"/>
      <c r="Q8" s="165"/>
      <c r="R8" s="165"/>
      <c r="S8" s="165"/>
      <c r="T8" s="165"/>
      <c r="U8" s="165"/>
      <c r="V8" s="165"/>
      <c r="W8" s="165"/>
      <c r="X8" s="165"/>
      <c r="Y8" s="165"/>
      <c r="Z8" s="165"/>
      <c r="AA8" s="165"/>
    </row>
    <row r="9" spans="1:28" x14ac:dyDescent="0.3">
      <c r="A9" s="236" t="s">
        <v>142</v>
      </c>
      <c r="B9" s="237">
        <v>541</v>
      </c>
      <c r="C9" s="238">
        <v>251.14</v>
      </c>
      <c r="D9" s="237">
        <v>507.5</v>
      </c>
      <c r="E9" s="239">
        <v>128</v>
      </c>
      <c r="F9" s="237">
        <v>741.8</v>
      </c>
      <c r="G9" s="238">
        <v>337.71</v>
      </c>
      <c r="H9" s="237">
        <v>735</v>
      </c>
      <c r="I9" s="239">
        <v>56</v>
      </c>
      <c r="J9" s="237">
        <v>996.4</v>
      </c>
      <c r="K9" s="238">
        <v>546.85</v>
      </c>
      <c r="L9" s="237">
        <v>945.5</v>
      </c>
      <c r="M9" s="249">
        <v>36</v>
      </c>
      <c r="N9" s="249">
        <v>195</v>
      </c>
    </row>
    <row r="10" spans="1:28" ht="37.200000000000003" x14ac:dyDescent="0.3">
      <c r="A10" s="240" t="s">
        <v>349</v>
      </c>
      <c r="B10" s="237">
        <v>369.5</v>
      </c>
      <c r="C10" s="238">
        <v>144.03</v>
      </c>
      <c r="D10" s="237">
        <v>350</v>
      </c>
      <c r="E10" s="239">
        <v>159</v>
      </c>
      <c r="F10" s="237">
        <v>396.8</v>
      </c>
      <c r="G10" s="238">
        <v>228.94</v>
      </c>
      <c r="H10" s="237">
        <v>337</v>
      </c>
      <c r="I10" s="239">
        <v>75</v>
      </c>
      <c r="J10" s="237">
        <v>490.5</v>
      </c>
      <c r="K10" s="238">
        <v>315.10000000000002</v>
      </c>
      <c r="L10" s="237">
        <v>385</v>
      </c>
      <c r="M10" s="249">
        <v>40</v>
      </c>
      <c r="N10" s="249">
        <v>216</v>
      </c>
    </row>
    <row r="11" spans="1:28" x14ac:dyDescent="0.3">
      <c r="A11" s="236" t="s">
        <v>144</v>
      </c>
      <c r="B11" s="237">
        <v>671</v>
      </c>
      <c r="C11" s="238">
        <v>356.58</v>
      </c>
      <c r="D11" s="237">
        <v>635</v>
      </c>
      <c r="E11" s="239">
        <v>2303</v>
      </c>
      <c r="F11" s="237">
        <v>809.4</v>
      </c>
      <c r="G11" s="238">
        <v>426.06</v>
      </c>
      <c r="H11" s="237">
        <v>780</v>
      </c>
      <c r="I11" s="239">
        <v>1117</v>
      </c>
      <c r="J11" s="237">
        <v>1459.1</v>
      </c>
      <c r="K11" s="238">
        <v>893.7</v>
      </c>
      <c r="L11" s="237">
        <v>1511.5</v>
      </c>
      <c r="M11" s="249">
        <v>580</v>
      </c>
      <c r="N11" s="249">
        <v>3347</v>
      </c>
    </row>
    <row r="12" spans="1:28" x14ac:dyDescent="0.3">
      <c r="A12" s="236" t="s">
        <v>145</v>
      </c>
      <c r="B12" s="237">
        <v>642.9</v>
      </c>
      <c r="C12" s="238">
        <v>236.16</v>
      </c>
      <c r="D12" s="237">
        <v>613.5</v>
      </c>
      <c r="E12" s="239">
        <v>1352</v>
      </c>
      <c r="F12" s="237">
        <v>733.8</v>
      </c>
      <c r="G12" s="238">
        <v>368.31</v>
      </c>
      <c r="H12" s="237">
        <v>705</v>
      </c>
      <c r="I12" s="239">
        <v>599</v>
      </c>
      <c r="J12" s="237">
        <v>1162.2</v>
      </c>
      <c r="K12" s="238">
        <v>748.89</v>
      </c>
      <c r="L12" s="237">
        <v>1068.5</v>
      </c>
      <c r="M12" s="249">
        <v>446</v>
      </c>
      <c r="N12" s="249">
        <v>2234</v>
      </c>
    </row>
    <row r="13" spans="1:28" x14ac:dyDescent="0.3">
      <c r="A13" s="236" t="s">
        <v>146</v>
      </c>
      <c r="B13" s="237">
        <v>487.4</v>
      </c>
      <c r="C13" s="238">
        <v>240.65</v>
      </c>
      <c r="D13" s="237">
        <v>454.5</v>
      </c>
      <c r="E13" s="239">
        <v>208</v>
      </c>
      <c r="F13" s="237">
        <v>542.79999999999995</v>
      </c>
      <c r="G13" s="238">
        <v>313.8</v>
      </c>
      <c r="H13" s="237">
        <v>484</v>
      </c>
      <c r="I13" s="239">
        <v>165</v>
      </c>
      <c r="J13" s="237">
        <v>908.5</v>
      </c>
      <c r="K13" s="238">
        <v>699.06</v>
      </c>
      <c r="L13" s="237">
        <v>780.5</v>
      </c>
      <c r="M13" s="249">
        <v>64</v>
      </c>
      <c r="N13" s="249">
        <v>288</v>
      </c>
    </row>
    <row r="14" spans="1:28" x14ac:dyDescent="0.3">
      <c r="A14" s="236" t="s">
        <v>147</v>
      </c>
      <c r="B14" s="237">
        <v>372</v>
      </c>
      <c r="C14" s="238">
        <v>197.83</v>
      </c>
      <c r="D14" s="237">
        <v>378.5</v>
      </c>
      <c r="E14" s="239">
        <v>420</v>
      </c>
      <c r="F14" s="237">
        <v>394.7</v>
      </c>
      <c r="G14" s="238">
        <v>267.58</v>
      </c>
      <c r="H14" s="237">
        <v>349</v>
      </c>
      <c r="I14" s="239">
        <v>325</v>
      </c>
      <c r="J14" s="237">
        <v>582.70000000000005</v>
      </c>
      <c r="K14" s="238">
        <v>502.52</v>
      </c>
      <c r="L14" s="237">
        <v>386.5</v>
      </c>
      <c r="M14" s="249">
        <v>170</v>
      </c>
      <c r="N14" s="249">
        <v>635</v>
      </c>
    </row>
    <row r="15" spans="1:28" x14ac:dyDescent="0.3">
      <c r="A15" s="236" t="s">
        <v>148</v>
      </c>
      <c r="B15" s="237">
        <v>422</v>
      </c>
      <c r="C15" s="238">
        <v>309.33</v>
      </c>
      <c r="D15" s="237">
        <v>387</v>
      </c>
      <c r="E15" s="239">
        <v>2699</v>
      </c>
      <c r="F15" s="237">
        <v>489.9</v>
      </c>
      <c r="G15" s="238">
        <v>493.83</v>
      </c>
      <c r="H15" s="237">
        <v>413</v>
      </c>
      <c r="I15" s="239">
        <v>1834</v>
      </c>
      <c r="J15" s="237">
        <v>828.8</v>
      </c>
      <c r="K15" s="238">
        <v>1009.31</v>
      </c>
      <c r="L15" s="237">
        <v>423.5</v>
      </c>
      <c r="M15" s="249">
        <v>786</v>
      </c>
      <c r="N15" s="249">
        <v>3897</v>
      </c>
    </row>
    <row r="16" spans="1:28" x14ac:dyDescent="0.3">
      <c r="A16" s="236" t="s">
        <v>149</v>
      </c>
      <c r="B16" s="237">
        <v>459.6</v>
      </c>
      <c r="C16" s="238">
        <v>204</v>
      </c>
      <c r="D16" s="237">
        <v>440.5</v>
      </c>
      <c r="E16" s="239">
        <v>1196</v>
      </c>
      <c r="F16" s="237">
        <v>513.70000000000005</v>
      </c>
      <c r="G16" s="238">
        <v>270.42</v>
      </c>
      <c r="H16" s="237">
        <v>463</v>
      </c>
      <c r="I16" s="239">
        <v>853</v>
      </c>
      <c r="J16" s="237">
        <v>837.7</v>
      </c>
      <c r="K16" s="238">
        <v>716.77</v>
      </c>
      <c r="L16" s="237">
        <v>578</v>
      </c>
      <c r="M16" s="249">
        <v>413</v>
      </c>
      <c r="N16" s="249">
        <v>1855</v>
      </c>
    </row>
    <row r="17" spans="1:14" x14ac:dyDescent="0.3">
      <c r="A17" s="236" t="s">
        <v>150</v>
      </c>
      <c r="B17" s="237">
        <v>340.6</v>
      </c>
      <c r="C17" s="238">
        <v>170.34</v>
      </c>
      <c r="D17" s="237">
        <v>321</v>
      </c>
      <c r="E17" s="239">
        <v>800</v>
      </c>
      <c r="F17" s="237">
        <v>346.1</v>
      </c>
      <c r="G17" s="238">
        <v>228.33</v>
      </c>
      <c r="H17" s="237">
        <v>290</v>
      </c>
      <c r="I17" s="239">
        <v>519</v>
      </c>
      <c r="J17" s="237">
        <v>467.1</v>
      </c>
      <c r="K17" s="238">
        <v>440.48</v>
      </c>
      <c r="L17" s="237">
        <v>293</v>
      </c>
      <c r="M17" s="249">
        <v>338</v>
      </c>
      <c r="N17" s="249">
        <v>1306</v>
      </c>
    </row>
    <row r="18" spans="1:14" x14ac:dyDescent="0.3">
      <c r="A18" s="236" t="s">
        <v>151</v>
      </c>
      <c r="B18" s="237">
        <v>326.39999999999998</v>
      </c>
      <c r="C18" s="238">
        <v>168.3</v>
      </c>
      <c r="D18" s="237">
        <v>314</v>
      </c>
      <c r="E18" s="239">
        <v>784</v>
      </c>
      <c r="F18" s="237">
        <v>320.60000000000002</v>
      </c>
      <c r="G18" s="238">
        <v>224.44</v>
      </c>
      <c r="H18" s="237">
        <v>275.5</v>
      </c>
      <c r="I18" s="239">
        <v>586</v>
      </c>
      <c r="J18" s="237">
        <v>438.1</v>
      </c>
      <c r="K18" s="238">
        <v>522.54</v>
      </c>
      <c r="L18" s="237">
        <v>219</v>
      </c>
      <c r="M18" s="249">
        <v>341</v>
      </c>
      <c r="N18" s="249">
        <v>1294</v>
      </c>
    </row>
    <row r="19" spans="1:14" x14ac:dyDescent="0.3">
      <c r="A19" s="236" t="s">
        <v>152</v>
      </c>
      <c r="B19" s="237">
        <v>449.5</v>
      </c>
      <c r="C19" s="238">
        <v>183.58</v>
      </c>
      <c r="D19" s="237">
        <v>452</v>
      </c>
      <c r="E19" s="239">
        <v>802</v>
      </c>
      <c r="F19" s="237">
        <v>512.6</v>
      </c>
      <c r="G19" s="238">
        <v>257.77999999999997</v>
      </c>
      <c r="H19" s="237">
        <v>471</v>
      </c>
      <c r="I19" s="239">
        <v>439</v>
      </c>
      <c r="J19" s="237">
        <v>856.3</v>
      </c>
      <c r="K19" s="238">
        <v>492.2</v>
      </c>
      <c r="L19" s="237">
        <v>765.5</v>
      </c>
      <c r="M19" s="249">
        <v>236</v>
      </c>
      <c r="N19" s="249">
        <v>1219</v>
      </c>
    </row>
    <row r="20" spans="1:14" x14ac:dyDescent="0.3">
      <c r="A20" s="236" t="s">
        <v>153</v>
      </c>
      <c r="B20" s="237">
        <v>475.1</v>
      </c>
      <c r="C20" s="238">
        <v>229.9</v>
      </c>
      <c r="D20" s="237">
        <v>444</v>
      </c>
      <c r="E20" s="239">
        <v>907</v>
      </c>
      <c r="F20" s="237">
        <v>500.9</v>
      </c>
      <c r="G20" s="238">
        <v>274.27</v>
      </c>
      <c r="H20" s="237">
        <v>454</v>
      </c>
      <c r="I20" s="239">
        <v>653</v>
      </c>
      <c r="J20" s="237">
        <v>695.4</v>
      </c>
      <c r="K20" s="238">
        <v>498.87</v>
      </c>
      <c r="L20" s="237">
        <v>555</v>
      </c>
      <c r="M20" s="249">
        <v>346</v>
      </c>
      <c r="N20" s="249">
        <v>1337</v>
      </c>
    </row>
    <row r="21" spans="1:14" x14ac:dyDescent="0.3">
      <c r="A21" s="236" t="s">
        <v>154</v>
      </c>
      <c r="B21" s="237">
        <v>246.5</v>
      </c>
      <c r="C21" s="238">
        <v>164.44</v>
      </c>
      <c r="D21" s="237">
        <v>224</v>
      </c>
      <c r="E21" s="239">
        <v>401</v>
      </c>
      <c r="F21" s="237">
        <v>280.5</v>
      </c>
      <c r="G21" s="238">
        <v>194.21</v>
      </c>
      <c r="H21" s="237">
        <v>246</v>
      </c>
      <c r="I21" s="239">
        <v>259</v>
      </c>
      <c r="J21" s="237">
        <v>438.9</v>
      </c>
      <c r="K21" s="238">
        <v>296.14</v>
      </c>
      <c r="L21" s="237">
        <v>357.5</v>
      </c>
      <c r="M21" s="249">
        <v>122</v>
      </c>
      <c r="N21" s="249">
        <v>574</v>
      </c>
    </row>
    <row r="22" spans="1:14" x14ac:dyDescent="0.3">
      <c r="A22" s="236" t="s">
        <v>155</v>
      </c>
      <c r="B22" s="237">
        <v>507.5</v>
      </c>
      <c r="C22" s="238">
        <v>189.22</v>
      </c>
      <c r="D22" s="237">
        <v>491</v>
      </c>
      <c r="E22" s="239">
        <v>899</v>
      </c>
      <c r="F22" s="237">
        <v>652.4</v>
      </c>
      <c r="G22" s="238">
        <v>277.77999999999997</v>
      </c>
      <c r="H22" s="237">
        <v>621</v>
      </c>
      <c r="I22" s="239">
        <v>407</v>
      </c>
      <c r="J22" s="237">
        <v>1209.7</v>
      </c>
      <c r="K22" s="238">
        <v>590.71</v>
      </c>
      <c r="L22" s="237">
        <v>1172</v>
      </c>
      <c r="M22" s="249">
        <v>203</v>
      </c>
      <c r="N22" s="249">
        <v>1318</v>
      </c>
    </row>
    <row r="23" spans="1:14" x14ac:dyDescent="0.3">
      <c r="A23" s="236" t="s">
        <v>156</v>
      </c>
      <c r="B23" s="237">
        <v>427.6</v>
      </c>
      <c r="C23" s="238">
        <v>232.3</v>
      </c>
      <c r="D23" s="237">
        <v>395</v>
      </c>
      <c r="E23" s="239">
        <v>1266</v>
      </c>
      <c r="F23" s="237">
        <v>543</v>
      </c>
      <c r="G23" s="238">
        <v>299.19</v>
      </c>
      <c r="H23" s="237">
        <v>504.5</v>
      </c>
      <c r="I23" s="239">
        <v>654</v>
      </c>
      <c r="J23" s="237">
        <v>823.8</v>
      </c>
      <c r="K23" s="238">
        <v>590.82000000000005</v>
      </c>
      <c r="L23" s="237">
        <v>709</v>
      </c>
      <c r="M23" s="249">
        <v>343</v>
      </c>
      <c r="N23" s="249">
        <v>1786</v>
      </c>
    </row>
    <row r="24" spans="1:14" x14ac:dyDescent="0.3">
      <c r="A24" s="242" t="s">
        <v>157</v>
      </c>
      <c r="B24" s="243">
        <v>399.6</v>
      </c>
      <c r="C24" s="244">
        <v>190.87</v>
      </c>
      <c r="D24" s="243">
        <v>382</v>
      </c>
      <c r="E24" s="245">
        <v>1876</v>
      </c>
      <c r="F24" s="243">
        <v>470.4</v>
      </c>
      <c r="G24" s="244">
        <v>274.64999999999998</v>
      </c>
      <c r="H24" s="243">
        <v>424.5</v>
      </c>
      <c r="I24" s="245">
        <v>1214</v>
      </c>
      <c r="J24" s="243">
        <v>637.79999999999995</v>
      </c>
      <c r="K24" s="244">
        <v>522.35</v>
      </c>
      <c r="L24" s="243">
        <v>460</v>
      </c>
      <c r="M24" s="250">
        <v>754</v>
      </c>
      <c r="N24" s="250">
        <v>2924</v>
      </c>
    </row>
    <row r="25" spans="1:14" x14ac:dyDescent="0.3">
      <c r="A25" s="236" t="s">
        <v>158</v>
      </c>
      <c r="B25" s="237">
        <v>430.1</v>
      </c>
      <c r="C25" s="238">
        <v>241.89</v>
      </c>
      <c r="D25" s="237">
        <v>427</v>
      </c>
      <c r="E25" s="239">
        <v>1036</v>
      </c>
      <c r="F25" s="237">
        <v>424</v>
      </c>
      <c r="G25" s="238">
        <v>331.47</v>
      </c>
      <c r="H25" s="237">
        <v>335</v>
      </c>
      <c r="I25" s="239">
        <v>791</v>
      </c>
      <c r="J25" s="237">
        <v>597.20000000000005</v>
      </c>
      <c r="K25" s="238">
        <v>624.22</v>
      </c>
      <c r="L25" s="237">
        <v>321</v>
      </c>
      <c r="M25" s="249">
        <v>470</v>
      </c>
      <c r="N25" s="249">
        <v>1670</v>
      </c>
    </row>
    <row r="26" spans="1:14" x14ac:dyDescent="0.3">
      <c r="A26" s="236" t="s">
        <v>159</v>
      </c>
      <c r="B26" s="237">
        <v>494.1</v>
      </c>
      <c r="C26" s="238">
        <v>226.99</v>
      </c>
      <c r="D26" s="237">
        <v>461</v>
      </c>
      <c r="E26" s="239">
        <v>557</v>
      </c>
      <c r="F26" s="237">
        <v>490.1</v>
      </c>
      <c r="G26" s="238">
        <v>265.32</v>
      </c>
      <c r="H26" s="237">
        <v>441</v>
      </c>
      <c r="I26" s="239">
        <v>403</v>
      </c>
      <c r="J26" s="237">
        <v>637.6</v>
      </c>
      <c r="K26" s="238">
        <v>397.3</v>
      </c>
      <c r="L26" s="237">
        <v>540</v>
      </c>
      <c r="M26" s="249">
        <v>253</v>
      </c>
      <c r="N26" s="249">
        <v>908</v>
      </c>
    </row>
    <row r="27" spans="1:14" x14ac:dyDescent="0.3">
      <c r="A27" s="236" t="s">
        <v>160</v>
      </c>
      <c r="B27" s="237">
        <v>355.6</v>
      </c>
      <c r="C27" s="238">
        <v>195.08</v>
      </c>
      <c r="D27" s="237">
        <v>346</v>
      </c>
      <c r="E27" s="239">
        <v>1378</v>
      </c>
      <c r="F27" s="237">
        <v>326.7</v>
      </c>
      <c r="G27" s="238">
        <v>250.14</v>
      </c>
      <c r="H27" s="237">
        <v>267</v>
      </c>
      <c r="I27" s="239">
        <v>1027</v>
      </c>
      <c r="J27" s="237">
        <v>494.5</v>
      </c>
      <c r="K27" s="238">
        <v>538.30999999999995</v>
      </c>
      <c r="L27" s="237">
        <v>269</v>
      </c>
      <c r="M27" s="249">
        <v>562</v>
      </c>
      <c r="N27" s="249">
        <v>2222</v>
      </c>
    </row>
    <row r="28" spans="1:14" x14ac:dyDescent="0.3">
      <c r="A28" s="236" t="s">
        <v>161</v>
      </c>
      <c r="B28" s="237">
        <v>181.4</v>
      </c>
      <c r="C28" s="238">
        <v>174.6</v>
      </c>
      <c r="D28" s="237">
        <v>125.5</v>
      </c>
      <c r="E28" s="239">
        <v>438</v>
      </c>
      <c r="F28" s="237">
        <v>129.6</v>
      </c>
      <c r="G28" s="238">
        <v>172.69</v>
      </c>
      <c r="H28" s="237">
        <v>53</v>
      </c>
      <c r="I28" s="239">
        <v>500</v>
      </c>
      <c r="J28" s="237">
        <v>249.9</v>
      </c>
      <c r="K28" s="238">
        <v>410.2</v>
      </c>
      <c r="L28" s="237">
        <v>87.5</v>
      </c>
      <c r="M28" s="249">
        <v>168</v>
      </c>
      <c r="N28" s="249">
        <v>814</v>
      </c>
    </row>
    <row r="29" spans="1:14" x14ac:dyDescent="0.3">
      <c r="A29" s="236" t="s">
        <v>162</v>
      </c>
      <c r="B29" s="237">
        <v>270</v>
      </c>
      <c r="C29" s="238">
        <v>186.12</v>
      </c>
      <c r="D29" s="237">
        <v>251</v>
      </c>
      <c r="E29" s="239">
        <v>633</v>
      </c>
      <c r="F29" s="237">
        <v>258.3</v>
      </c>
      <c r="G29" s="238">
        <v>224.62</v>
      </c>
      <c r="H29" s="237">
        <v>179.5</v>
      </c>
      <c r="I29" s="239">
        <v>550</v>
      </c>
      <c r="J29" s="237">
        <v>378.9</v>
      </c>
      <c r="K29" s="238">
        <v>561.79999999999995</v>
      </c>
      <c r="L29" s="237">
        <v>155.5</v>
      </c>
      <c r="M29" s="249">
        <v>266</v>
      </c>
      <c r="N29" s="249">
        <v>1000</v>
      </c>
    </row>
    <row r="30" spans="1:14" x14ac:dyDescent="0.3">
      <c r="A30" s="236" t="s">
        <v>163</v>
      </c>
      <c r="B30" s="237">
        <v>606.9</v>
      </c>
      <c r="C30" s="238">
        <v>476.25</v>
      </c>
      <c r="D30" s="237">
        <v>612</v>
      </c>
      <c r="E30" s="239">
        <v>397</v>
      </c>
      <c r="F30" s="237">
        <v>702.4</v>
      </c>
      <c r="G30" s="238">
        <v>710.47</v>
      </c>
      <c r="H30" s="237">
        <v>544</v>
      </c>
      <c r="I30" s="239">
        <v>222</v>
      </c>
      <c r="J30" s="237">
        <v>1306.3</v>
      </c>
      <c r="K30" s="238">
        <v>1210.56</v>
      </c>
      <c r="L30" s="237">
        <v>972.5</v>
      </c>
      <c r="M30" s="249">
        <v>122</v>
      </c>
      <c r="N30" s="249">
        <v>606</v>
      </c>
    </row>
    <row r="31" spans="1:14" x14ac:dyDescent="0.3">
      <c r="A31" s="236" t="s">
        <v>164</v>
      </c>
      <c r="B31" s="237">
        <v>291.89999999999998</v>
      </c>
      <c r="C31" s="238">
        <v>178.51</v>
      </c>
      <c r="D31" s="237">
        <v>291</v>
      </c>
      <c r="E31" s="239">
        <v>328</v>
      </c>
      <c r="F31" s="237">
        <v>318.60000000000002</v>
      </c>
      <c r="G31" s="238">
        <v>244.12</v>
      </c>
      <c r="H31" s="237">
        <v>254</v>
      </c>
      <c r="I31" s="239">
        <v>189</v>
      </c>
      <c r="J31" s="237">
        <v>599.79999999999995</v>
      </c>
      <c r="K31" s="238">
        <v>544.16</v>
      </c>
      <c r="L31" s="237">
        <v>454</v>
      </c>
      <c r="M31" s="249">
        <v>94</v>
      </c>
      <c r="N31" s="249">
        <v>486</v>
      </c>
    </row>
    <row r="32" spans="1:14" x14ac:dyDescent="0.3">
      <c r="A32" s="236" t="s">
        <v>165</v>
      </c>
      <c r="B32" s="237">
        <v>442.8</v>
      </c>
      <c r="C32" s="238">
        <v>259.29000000000002</v>
      </c>
      <c r="D32" s="237">
        <v>394</v>
      </c>
      <c r="E32" s="239">
        <v>1722</v>
      </c>
      <c r="F32" s="237">
        <v>570.79999999999995</v>
      </c>
      <c r="G32" s="238">
        <v>339.74</v>
      </c>
      <c r="H32" s="237">
        <v>518.5</v>
      </c>
      <c r="I32" s="239">
        <v>938</v>
      </c>
      <c r="J32" s="237">
        <v>1058.3</v>
      </c>
      <c r="K32" s="238">
        <v>633.52</v>
      </c>
      <c r="L32" s="237">
        <v>937</v>
      </c>
      <c r="M32" s="249">
        <v>389</v>
      </c>
      <c r="N32" s="249">
        <v>2375</v>
      </c>
    </row>
    <row r="33" spans="1:14" x14ac:dyDescent="0.3">
      <c r="A33" s="236" t="s">
        <v>166</v>
      </c>
      <c r="B33" s="237">
        <v>346.3</v>
      </c>
      <c r="C33" s="238">
        <v>204.09</v>
      </c>
      <c r="D33" s="237">
        <v>340</v>
      </c>
      <c r="E33" s="239">
        <v>498</v>
      </c>
      <c r="F33" s="237">
        <v>333.2</v>
      </c>
      <c r="G33" s="238">
        <v>257.18</v>
      </c>
      <c r="H33" s="237">
        <v>292</v>
      </c>
      <c r="I33" s="239">
        <v>352</v>
      </c>
      <c r="J33" s="237">
        <v>513.79999999999995</v>
      </c>
      <c r="K33" s="238">
        <v>570.29</v>
      </c>
      <c r="L33" s="237">
        <v>279</v>
      </c>
      <c r="M33" s="249">
        <v>199</v>
      </c>
      <c r="N33" s="249">
        <v>831</v>
      </c>
    </row>
    <row r="34" spans="1:14" x14ac:dyDescent="0.3">
      <c r="A34" s="236" t="s">
        <v>167</v>
      </c>
      <c r="B34" s="237">
        <v>505.5</v>
      </c>
      <c r="C34" s="238">
        <v>251.25</v>
      </c>
      <c r="D34" s="237">
        <v>454</v>
      </c>
      <c r="E34" s="239">
        <v>2837</v>
      </c>
      <c r="F34" s="237">
        <v>560</v>
      </c>
      <c r="G34" s="238">
        <v>317.12</v>
      </c>
      <c r="H34" s="237">
        <v>485</v>
      </c>
      <c r="I34" s="239">
        <v>1873</v>
      </c>
      <c r="J34" s="237">
        <v>711.5</v>
      </c>
      <c r="K34" s="238">
        <v>611.99</v>
      </c>
      <c r="L34" s="237">
        <v>494</v>
      </c>
      <c r="M34" s="249">
        <v>1265</v>
      </c>
      <c r="N34" s="249">
        <v>4590</v>
      </c>
    </row>
    <row r="35" spans="1:14" x14ac:dyDescent="0.3">
      <c r="A35" s="236" t="s">
        <v>168</v>
      </c>
      <c r="B35" s="237">
        <v>511.1</v>
      </c>
      <c r="C35" s="238">
        <v>230.26</v>
      </c>
      <c r="D35" s="237">
        <v>490</v>
      </c>
      <c r="E35" s="239">
        <v>1557</v>
      </c>
      <c r="F35" s="237">
        <v>598.5</v>
      </c>
      <c r="G35" s="238">
        <v>315.08</v>
      </c>
      <c r="H35" s="237">
        <v>556</v>
      </c>
      <c r="I35" s="239">
        <v>764</v>
      </c>
      <c r="J35" s="237">
        <v>871.4</v>
      </c>
      <c r="K35" s="238">
        <v>616.30999999999995</v>
      </c>
      <c r="L35" s="237">
        <v>788</v>
      </c>
      <c r="M35" s="249">
        <v>583</v>
      </c>
      <c r="N35" s="249">
        <v>2515</v>
      </c>
    </row>
    <row r="36" spans="1:14" x14ac:dyDescent="0.3">
      <c r="A36" s="236" t="s">
        <v>169</v>
      </c>
      <c r="B36" s="237">
        <v>213.7</v>
      </c>
      <c r="C36" s="238">
        <v>157.66999999999999</v>
      </c>
      <c r="D36" s="237">
        <v>177.5</v>
      </c>
      <c r="E36" s="239">
        <v>278</v>
      </c>
      <c r="F36" s="237">
        <v>172</v>
      </c>
      <c r="G36" s="238">
        <v>189.24</v>
      </c>
      <c r="H36" s="237">
        <v>114</v>
      </c>
      <c r="I36" s="239">
        <v>283</v>
      </c>
      <c r="J36" s="237">
        <v>201</v>
      </c>
      <c r="K36" s="238">
        <v>299.44</v>
      </c>
      <c r="L36" s="237">
        <v>96</v>
      </c>
      <c r="M36" s="249">
        <v>165</v>
      </c>
      <c r="N36" s="249">
        <v>472</v>
      </c>
    </row>
    <row r="37" spans="1:14" x14ac:dyDescent="0.3">
      <c r="A37" s="236" t="s">
        <v>170</v>
      </c>
      <c r="B37" s="237">
        <v>429.9</v>
      </c>
      <c r="C37" s="238">
        <v>203.89</v>
      </c>
      <c r="D37" s="237">
        <v>404</v>
      </c>
      <c r="E37" s="239">
        <v>2145</v>
      </c>
      <c r="F37" s="237">
        <v>468.9</v>
      </c>
      <c r="G37" s="238">
        <v>277.75</v>
      </c>
      <c r="H37" s="237">
        <v>412</v>
      </c>
      <c r="I37" s="239">
        <v>1544</v>
      </c>
      <c r="J37" s="237">
        <v>604.29999999999995</v>
      </c>
      <c r="K37" s="238">
        <v>491.95</v>
      </c>
      <c r="L37" s="237">
        <v>444.5</v>
      </c>
      <c r="M37" s="249">
        <v>938</v>
      </c>
      <c r="N37" s="249">
        <v>3437</v>
      </c>
    </row>
    <row r="38" spans="1:14" x14ac:dyDescent="0.3">
      <c r="A38" s="236" t="s">
        <v>171</v>
      </c>
      <c r="B38" s="237">
        <v>384.3</v>
      </c>
      <c r="C38" s="238">
        <v>227.35</v>
      </c>
      <c r="D38" s="237">
        <v>357</v>
      </c>
      <c r="E38" s="239">
        <v>1027</v>
      </c>
      <c r="F38" s="237">
        <v>347.8</v>
      </c>
      <c r="G38" s="238">
        <v>262.72000000000003</v>
      </c>
      <c r="H38" s="237">
        <v>287</v>
      </c>
      <c r="I38" s="239">
        <v>795</v>
      </c>
      <c r="J38" s="237">
        <v>393.9</v>
      </c>
      <c r="K38" s="238">
        <v>564.63</v>
      </c>
      <c r="L38" s="237">
        <v>187</v>
      </c>
      <c r="M38" s="249">
        <v>492</v>
      </c>
      <c r="N38" s="249">
        <v>1783</v>
      </c>
    </row>
    <row r="39" spans="1:14" x14ac:dyDescent="0.3">
      <c r="A39" s="236" t="s">
        <v>172</v>
      </c>
      <c r="B39" s="237">
        <v>372.6</v>
      </c>
      <c r="C39" s="238">
        <v>181.23</v>
      </c>
      <c r="D39" s="237">
        <v>388</v>
      </c>
      <c r="E39" s="239">
        <v>782</v>
      </c>
      <c r="F39" s="237">
        <v>389.2</v>
      </c>
      <c r="G39" s="238">
        <v>257</v>
      </c>
      <c r="H39" s="237">
        <v>353.5</v>
      </c>
      <c r="I39" s="239">
        <v>544</v>
      </c>
      <c r="J39" s="237">
        <v>612.29999999999995</v>
      </c>
      <c r="K39" s="238">
        <v>624.71</v>
      </c>
      <c r="L39" s="237">
        <v>326</v>
      </c>
      <c r="M39" s="249">
        <v>297</v>
      </c>
      <c r="N39" s="249">
        <v>1205</v>
      </c>
    </row>
    <row r="40" spans="1:14" x14ac:dyDescent="0.3">
      <c r="A40" s="236" t="s">
        <v>173</v>
      </c>
      <c r="B40" s="237">
        <v>496.6</v>
      </c>
      <c r="C40" s="238">
        <v>403.96</v>
      </c>
      <c r="D40" s="237">
        <v>453</v>
      </c>
      <c r="E40" s="239">
        <v>1907</v>
      </c>
      <c r="F40" s="237">
        <v>600.20000000000005</v>
      </c>
      <c r="G40" s="238">
        <v>485.69</v>
      </c>
      <c r="H40" s="237">
        <v>530.5</v>
      </c>
      <c r="I40" s="239">
        <v>1350</v>
      </c>
      <c r="J40" s="237">
        <v>861.2</v>
      </c>
      <c r="K40" s="238">
        <v>747.54</v>
      </c>
      <c r="L40" s="237">
        <v>672</v>
      </c>
      <c r="M40" s="249">
        <v>732</v>
      </c>
      <c r="N40" s="249">
        <v>2905</v>
      </c>
    </row>
    <row r="41" spans="1:14" x14ac:dyDescent="0.3">
      <c r="A41" s="236" t="s">
        <v>174</v>
      </c>
      <c r="B41" s="237">
        <v>358.6</v>
      </c>
      <c r="C41" s="238">
        <v>174.76</v>
      </c>
      <c r="D41" s="237">
        <v>319</v>
      </c>
      <c r="E41" s="239">
        <v>207</v>
      </c>
      <c r="F41" s="237">
        <v>521.20000000000005</v>
      </c>
      <c r="G41" s="238">
        <v>259.3</v>
      </c>
      <c r="H41" s="237">
        <v>501</v>
      </c>
      <c r="I41" s="239">
        <v>81</v>
      </c>
      <c r="J41" s="237">
        <v>693.5</v>
      </c>
      <c r="K41" s="238">
        <v>433.9</v>
      </c>
      <c r="L41" s="237">
        <v>693</v>
      </c>
      <c r="M41" s="249">
        <v>60</v>
      </c>
      <c r="N41" s="249">
        <v>301</v>
      </c>
    </row>
    <row r="42" spans="1:14" x14ac:dyDescent="0.3">
      <c r="A42" s="236" t="s">
        <v>175</v>
      </c>
      <c r="B42" s="237">
        <v>544.79999999999995</v>
      </c>
      <c r="C42" s="238">
        <v>228.07</v>
      </c>
      <c r="D42" s="237">
        <v>537</v>
      </c>
      <c r="E42" s="239">
        <v>728</v>
      </c>
      <c r="F42" s="237">
        <v>574.20000000000005</v>
      </c>
      <c r="G42" s="238">
        <v>293.77999999999997</v>
      </c>
      <c r="H42" s="237">
        <v>549</v>
      </c>
      <c r="I42" s="239">
        <v>368</v>
      </c>
      <c r="J42" s="237">
        <v>952.9</v>
      </c>
      <c r="K42" s="238">
        <v>646.92999999999995</v>
      </c>
      <c r="L42" s="237">
        <v>808.5</v>
      </c>
      <c r="M42" s="249">
        <v>238</v>
      </c>
      <c r="N42" s="249">
        <v>1184</v>
      </c>
    </row>
    <row r="43" spans="1:14" x14ac:dyDescent="0.3">
      <c r="A43" s="236" t="s">
        <v>176</v>
      </c>
      <c r="B43" s="237">
        <v>211.9</v>
      </c>
      <c r="C43" s="238">
        <v>195.22</v>
      </c>
      <c r="D43" s="237">
        <v>144</v>
      </c>
      <c r="E43" s="239">
        <v>341</v>
      </c>
      <c r="F43" s="237">
        <v>140.6</v>
      </c>
      <c r="G43" s="238">
        <v>198.65</v>
      </c>
      <c r="H43" s="237">
        <v>59</v>
      </c>
      <c r="I43" s="239">
        <v>306</v>
      </c>
      <c r="J43" s="237">
        <v>224.9</v>
      </c>
      <c r="K43" s="238">
        <v>383.95</v>
      </c>
      <c r="L43" s="237">
        <v>89</v>
      </c>
      <c r="M43" s="249">
        <v>161</v>
      </c>
      <c r="N43" s="249">
        <v>648</v>
      </c>
    </row>
    <row r="44" spans="1:14" x14ac:dyDescent="0.3">
      <c r="A44" s="236" t="s">
        <v>177</v>
      </c>
      <c r="B44" s="237">
        <v>491.4</v>
      </c>
      <c r="C44" s="238">
        <v>233.64</v>
      </c>
      <c r="D44" s="237">
        <v>459</v>
      </c>
      <c r="E44" s="239">
        <v>1192</v>
      </c>
      <c r="F44" s="237">
        <v>542.9</v>
      </c>
      <c r="G44" s="238">
        <v>313.3</v>
      </c>
      <c r="H44" s="237">
        <v>481.5</v>
      </c>
      <c r="I44" s="239">
        <v>680</v>
      </c>
      <c r="J44" s="237">
        <v>819.7</v>
      </c>
      <c r="K44" s="238">
        <v>550.91999999999996</v>
      </c>
      <c r="L44" s="237">
        <v>683.5</v>
      </c>
      <c r="M44" s="249">
        <v>388</v>
      </c>
      <c r="N44" s="249">
        <v>1732</v>
      </c>
    </row>
    <row r="45" spans="1:14" x14ac:dyDescent="0.3">
      <c r="A45" s="236" t="s">
        <v>178</v>
      </c>
      <c r="B45" s="237">
        <v>547.70000000000005</v>
      </c>
      <c r="C45" s="238">
        <v>235.43</v>
      </c>
      <c r="D45" s="237">
        <v>544</v>
      </c>
      <c r="E45" s="239">
        <v>5139</v>
      </c>
      <c r="F45" s="237">
        <v>588.29999999999995</v>
      </c>
      <c r="G45" s="238">
        <v>357.76</v>
      </c>
      <c r="H45" s="237">
        <v>556</v>
      </c>
      <c r="I45" s="239">
        <v>2685</v>
      </c>
      <c r="J45" s="237">
        <v>976.4</v>
      </c>
      <c r="K45" s="238">
        <v>950.57</v>
      </c>
      <c r="L45" s="237">
        <v>538</v>
      </c>
      <c r="M45" s="249">
        <v>1609</v>
      </c>
      <c r="N45" s="249">
        <v>7924</v>
      </c>
    </row>
    <row r="46" spans="1:14" x14ac:dyDescent="0.3">
      <c r="A46" s="236" t="s">
        <v>179</v>
      </c>
      <c r="B46" s="237">
        <v>582.4</v>
      </c>
      <c r="C46" s="238">
        <v>282.24</v>
      </c>
      <c r="D46" s="237">
        <v>568.5</v>
      </c>
      <c r="E46" s="239">
        <v>642</v>
      </c>
      <c r="F46" s="237">
        <v>651.79999999999995</v>
      </c>
      <c r="G46" s="238">
        <v>348</v>
      </c>
      <c r="H46" s="237">
        <v>617</v>
      </c>
      <c r="I46" s="239">
        <v>681</v>
      </c>
      <c r="J46" s="237">
        <v>997</v>
      </c>
      <c r="K46" s="238">
        <v>686.7</v>
      </c>
      <c r="L46" s="237">
        <v>893</v>
      </c>
      <c r="M46" s="249">
        <v>268</v>
      </c>
      <c r="N46" s="249">
        <v>934</v>
      </c>
    </row>
    <row r="47" spans="1:14" x14ac:dyDescent="0.3">
      <c r="A47" s="236" t="s">
        <v>180</v>
      </c>
      <c r="B47" s="237">
        <v>236.6</v>
      </c>
      <c r="C47" s="238">
        <v>183.69</v>
      </c>
      <c r="D47" s="237">
        <v>189</v>
      </c>
      <c r="E47" s="239">
        <v>229</v>
      </c>
      <c r="F47" s="237">
        <v>240.2</v>
      </c>
      <c r="G47" s="238">
        <v>186.01</v>
      </c>
      <c r="H47" s="237">
        <v>188</v>
      </c>
      <c r="I47" s="239">
        <v>221</v>
      </c>
      <c r="J47" s="237">
        <v>460.3</v>
      </c>
      <c r="K47" s="238">
        <v>269.23</v>
      </c>
      <c r="L47" s="237">
        <v>390</v>
      </c>
      <c r="M47" s="249">
        <v>60</v>
      </c>
      <c r="N47" s="249">
        <v>296</v>
      </c>
    </row>
    <row r="48" spans="1:14" x14ac:dyDescent="0.3">
      <c r="A48" s="236" t="s">
        <v>181</v>
      </c>
      <c r="B48" s="237">
        <v>539.29999999999995</v>
      </c>
      <c r="C48" s="238">
        <v>260.55</v>
      </c>
      <c r="D48" s="237">
        <v>527</v>
      </c>
      <c r="E48" s="239">
        <v>1223</v>
      </c>
      <c r="F48" s="237">
        <v>724</v>
      </c>
      <c r="G48" s="238">
        <v>388.8</v>
      </c>
      <c r="H48" s="237">
        <v>674</v>
      </c>
      <c r="I48" s="239">
        <v>573</v>
      </c>
      <c r="J48" s="237">
        <v>1222.5</v>
      </c>
      <c r="K48" s="238">
        <v>731.99</v>
      </c>
      <c r="L48" s="237">
        <v>1155</v>
      </c>
      <c r="M48" s="249">
        <v>324</v>
      </c>
      <c r="N48" s="249">
        <v>1849</v>
      </c>
    </row>
    <row r="49" spans="1:14" x14ac:dyDescent="0.3">
      <c r="A49" s="236" t="s">
        <v>182</v>
      </c>
      <c r="B49" s="237">
        <v>437.8</v>
      </c>
      <c r="C49" s="238">
        <v>205.63</v>
      </c>
      <c r="D49" s="237">
        <v>453.5</v>
      </c>
      <c r="E49" s="239">
        <v>1264</v>
      </c>
      <c r="F49" s="237">
        <v>497.3</v>
      </c>
      <c r="G49" s="238">
        <v>314.79000000000002</v>
      </c>
      <c r="H49" s="237">
        <v>490.5</v>
      </c>
      <c r="I49" s="239">
        <v>852</v>
      </c>
      <c r="J49" s="237">
        <v>751</v>
      </c>
      <c r="K49" s="238">
        <v>663.61</v>
      </c>
      <c r="L49" s="237">
        <v>540</v>
      </c>
      <c r="M49" s="249">
        <v>452</v>
      </c>
      <c r="N49" s="249">
        <v>1967</v>
      </c>
    </row>
    <row r="50" spans="1:14" x14ac:dyDescent="0.3">
      <c r="A50" s="236" t="s">
        <v>183</v>
      </c>
      <c r="B50" s="237">
        <v>327.2</v>
      </c>
      <c r="C50" s="238">
        <v>174.77</v>
      </c>
      <c r="D50" s="237">
        <v>291.5</v>
      </c>
      <c r="E50" s="239">
        <v>472</v>
      </c>
      <c r="F50" s="237">
        <v>420.6</v>
      </c>
      <c r="G50" s="238">
        <v>198.18</v>
      </c>
      <c r="H50" s="237">
        <v>401</v>
      </c>
      <c r="I50" s="239">
        <v>209</v>
      </c>
      <c r="J50" s="237">
        <v>697.7</v>
      </c>
      <c r="K50" s="238">
        <v>408.88</v>
      </c>
      <c r="L50" s="237">
        <v>636</v>
      </c>
      <c r="M50" s="249">
        <v>118</v>
      </c>
      <c r="N50" s="249">
        <v>666</v>
      </c>
    </row>
    <row r="51" spans="1:14" x14ac:dyDescent="0.3">
      <c r="A51" s="236" t="s">
        <v>184</v>
      </c>
      <c r="B51" s="237">
        <v>354.1</v>
      </c>
      <c r="C51" s="238">
        <v>187.03</v>
      </c>
      <c r="D51" s="237">
        <v>346</v>
      </c>
      <c r="E51" s="239">
        <v>1337</v>
      </c>
      <c r="F51" s="237">
        <v>390</v>
      </c>
      <c r="G51" s="238">
        <v>257.10000000000002</v>
      </c>
      <c r="H51" s="237">
        <v>351</v>
      </c>
      <c r="I51" s="239">
        <v>767</v>
      </c>
      <c r="J51" s="237">
        <v>544.70000000000005</v>
      </c>
      <c r="K51" s="238">
        <v>503.89</v>
      </c>
      <c r="L51" s="237">
        <v>339</v>
      </c>
      <c r="M51" s="249">
        <v>496</v>
      </c>
      <c r="N51" s="249">
        <v>2113</v>
      </c>
    </row>
    <row r="52" spans="1:14" x14ac:dyDescent="0.3">
      <c r="A52" s="236" t="s">
        <v>185</v>
      </c>
      <c r="B52" s="237">
        <v>227.4</v>
      </c>
      <c r="C52" s="238">
        <v>149.21</v>
      </c>
      <c r="D52" s="237">
        <v>236</v>
      </c>
      <c r="E52" s="239">
        <v>222</v>
      </c>
      <c r="F52" s="237">
        <v>255</v>
      </c>
      <c r="G52" s="238">
        <v>207.21</v>
      </c>
      <c r="H52" s="237">
        <v>210.5</v>
      </c>
      <c r="I52" s="239">
        <v>156</v>
      </c>
      <c r="J52" s="237">
        <v>321.10000000000002</v>
      </c>
      <c r="K52" s="238">
        <v>401.96</v>
      </c>
      <c r="L52" s="237">
        <v>163</v>
      </c>
      <c r="M52" s="249">
        <v>93</v>
      </c>
      <c r="N52" s="249">
        <v>359</v>
      </c>
    </row>
    <row r="53" spans="1:14" ht="61.2" x14ac:dyDescent="0.3">
      <c r="A53" s="240" t="s">
        <v>350</v>
      </c>
      <c r="B53" s="241" t="s">
        <v>306</v>
      </c>
      <c r="C53" s="241" t="s">
        <v>306</v>
      </c>
      <c r="D53" s="241" t="s">
        <v>306</v>
      </c>
      <c r="E53" s="239" t="s">
        <v>306</v>
      </c>
      <c r="F53" s="241" t="s">
        <v>306</v>
      </c>
      <c r="G53" s="241" t="s">
        <v>306</v>
      </c>
      <c r="H53" s="241" t="s">
        <v>306</v>
      </c>
      <c r="I53" s="239" t="s">
        <v>306</v>
      </c>
      <c r="J53" s="241" t="s">
        <v>306</v>
      </c>
      <c r="K53" s="241" t="s">
        <v>306</v>
      </c>
      <c r="L53" s="241" t="s">
        <v>306</v>
      </c>
      <c r="M53" s="249" t="s">
        <v>306</v>
      </c>
      <c r="N53" s="249" t="s">
        <v>306</v>
      </c>
    </row>
    <row r="54" spans="1:14" ht="49.2" x14ac:dyDescent="0.3">
      <c r="A54" s="240" t="s">
        <v>345</v>
      </c>
      <c r="B54" s="237">
        <v>255.6</v>
      </c>
      <c r="C54" s="238">
        <v>212.81</v>
      </c>
      <c r="D54" s="237">
        <v>193</v>
      </c>
      <c r="E54" s="239">
        <v>145</v>
      </c>
      <c r="F54" s="237">
        <v>263</v>
      </c>
      <c r="G54" s="238">
        <v>210.64</v>
      </c>
      <c r="H54" s="237">
        <v>197</v>
      </c>
      <c r="I54" s="239">
        <v>144</v>
      </c>
      <c r="J54" s="237">
        <v>363.2</v>
      </c>
      <c r="K54" s="238">
        <v>232.33</v>
      </c>
      <c r="L54" s="237">
        <v>285.5</v>
      </c>
      <c r="M54" s="249">
        <v>60</v>
      </c>
      <c r="N54" s="249">
        <v>172</v>
      </c>
    </row>
    <row r="55" spans="1:14" x14ac:dyDescent="0.3">
      <c r="A55" s="236" t="s">
        <v>187</v>
      </c>
      <c r="B55" s="241" t="s">
        <v>306</v>
      </c>
      <c r="C55" s="241" t="s">
        <v>306</v>
      </c>
      <c r="D55" s="241" t="s">
        <v>306</v>
      </c>
      <c r="E55" s="239" t="s">
        <v>306</v>
      </c>
      <c r="F55" s="241" t="s">
        <v>306</v>
      </c>
      <c r="G55" s="241" t="s">
        <v>306</v>
      </c>
      <c r="H55" s="241" t="s">
        <v>306</v>
      </c>
      <c r="I55" s="239" t="s">
        <v>306</v>
      </c>
      <c r="J55" s="241" t="s">
        <v>306</v>
      </c>
      <c r="K55" s="241" t="s">
        <v>306</v>
      </c>
      <c r="L55" s="241" t="s">
        <v>306</v>
      </c>
      <c r="M55" s="249" t="s">
        <v>306</v>
      </c>
      <c r="N55" s="249" t="s">
        <v>306</v>
      </c>
    </row>
    <row r="56" spans="1:14" x14ac:dyDescent="0.3">
      <c r="A56" s="236" t="s">
        <v>189</v>
      </c>
      <c r="B56" s="237">
        <v>537.70000000000005</v>
      </c>
      <c r="C56" s="238">
        <v>177.21</v>
      </c>
      <c r="D56" s="237">
        <v>545.5</v>
      </c>
      <c r="E56" s="239">
        <v>26</v>
      </c>
      <c r="F56" s="237">
        <v>830.3</v>
      </c>
      <c r="G56" s="238">
        <v>295.5</v>
      </c>
      <c r="H56" s="237">
        <v>829</v>
      </c>
      <c r="I56" s="239">
        <v>8</v>
      </c>
      <c r="J56" s="237">
        <v>1663.8</v>
      </c>
      <c r="K56" s="238">
        <v>232.06</v>
      </c>
      <c r="L56" s="237">
        <v>1690.5</v>
      </c>
      <c r="M56" s="249">
        <v>6</v>
      </c>
      <c r="N56" s="249">
        <v>40</v>
      </c>
    </row>
    <row r="57" spans="1:14" x14ac:dyDescent="0.3">
      <c r="A57" s="236" t="s">
        <v>190</v>
      </c>
      <c r="B57" s="237">
        <v>231.6</v>
      </c>
      <c r="C57" s="238">
        <v>119.12</v>
      </c>
      <c r="D57" s="237">
        <v>208</v>
      </c>
      <c r="E57" s="239">
        <v>887</v>
      </c>
      <c r="F57" s="237">
        <v>272</v>
      </c>
      <c r="G57" s="238">
        <v>131.16</v>
      </c>
      <c r="H57" s="237">
        <v>251.5</v>
      </c>
      <c r="I57" s="239">
        <v>736</v>
      </c>
      <c r="J57" s="237">
        <v>428.9</v>
      </c>
      <c r="K57" s="238">
        <v>199.73</v>
      </c>
      <c r="L57" s="237">
        <v>407</v>
      </c>
      <c r="M57" s="249">
        <v>291</v>
      </c>
      <c r="N57" s="249">
        <v>1222</v>
      </c>
    </row>
    <row r="58" spans="1:14" x14ac:dyDescent="0.3">
      <c r="A58" s="236" t="s">
        <v>191</v>
      </c>
      <c r="B58" s="237">
        <v>390.7</v>
      </c>
      <c r="C58" s="238">
        <v>128.55000000000001</v>
      </c>
      <c r="D58" s="237">
        <v>400.5</v>
      </c>
      <c r="E58" s="239">
        <v>18</v>
      </c>
      <c r="F58" s="237">
        <v>398.5</v>
      </c>
      <c r="G58" s="238">
        <v>119.23</v>
      </c>
      <c r="H58" s="237">
        <v>397</v>
      </c>
      <c r="I58" s="239">
        <v>21</v>
      </c>
      <c r="J58" s="237">
        <v>1039.3</v>
      </c>
      <c r="K58" s="238">
        <v>137.11000000000001</v>
      </c>
      <c r="L58" s="237">
        <v>992.5</v>
      </c>
      <c r="M58" s="249">
        <v>4</v>
      </c>
      <c r="N58" s="249">
        <v>27</v>
      </c>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X78"/>
  <sheetViews>
    <sheetView workbookViewId="0">
      <pane xSplit="1" ySplit="3" topLeftCell="B4" activePane="bottomRight" state="frozen"/>
      <selection activeCell="A14" sqref="A14"/>
      <selection pane="topRight" activeCell="A14" sqref="A14"/>
      <selection pane="bottomLeft" activeCell="A14" sqref="A14"/>
      <selection pane="bottomRight" activeCell="A14" sqref="A14"/>
    </sheetView>
  </sheetViews>
  <sheetFormatPr defaultRowHeight="14.4" x14ac:dyDescent="0.3"/>
  <cols>
    <col min="1" max="1" width="25.6640625" customWidth="1"/>
    <col min="2" max="2" width="12.6640625" style="103" customWidth="1"/>
    <col min="3" max="3" width="2.6640625" style="103" customWidth="1"/>
    <col min="4" max="4" width="12.6640625" style="103" customWidth="1"/>
    <col min="5" max="5" width="2.6640625" style="133" customWidth="1"/>
    <col min="6" max="6" width="12.6640625" style="103" customWidth="1"/>
    <col min="7" max="7" width="12.6640625" style="78" customWidth="1"/>
    <col min="8" max="8" width="2.6640625" style="133" customWidth="1"/>
    <col min="9" max="9" width="12.6640625" style="103" customWidth="1"/>
    <col min="10" max="10" width="12.6640625" style="78" customWidth="1"/>
    <col min="11" max="11" width="2.6640625" style="133" customWidth="1"/>
    <col min="12" max="12" width="12.6640625" style="103" customWidth="1"/>
    <col min="13" max="13" width="12.6640625" style="146" customWidth="1"/>
    <col min="14" max="14" width="2.6640625" style="134" customWidth="1"/>
    <col min="15" max="15" width="12.6640625" style="103" customWidth="1"/>
    <col min="16" max="16" width="12.6640625" style="78" customWidth="1"/>
    <col min="17" max="17" width="12.6640625" style="60" hidden="1" customWidth="1"/>
    <col min="18" max="18" width="4" customWidth="1"/>
    <col min="19" max="19" width="18.33203125" customWidth="1"/>
    <col min="20" max="20" width="12.6640625" style="23" customWidth="1"/>
    <col min="21" max="21" width="2.6640625" style="23" customWidth="1"/>
    <col min="22" max="22" width="12.6640625" style="23" customWidth="1"/>
    <col min="23" max="23" width="2.6640625" style="23" customWidth="1"/>
    <col min="24" max="24" width="12.6640625" style="23" customWidth="1"/>
    <col min="25" max="25" width="12.6640625" style="20" customWidth="1"/>
    <col min="26" max="26" width="2.6640625" style="23" customWidth="1"/>
    <col min="27" max="27" width="12.6640625" style="23" customWidth="1"/>
    <col min="28" max="28" width="12.6640625" style="20" customWidth="1"/>
    <col min="29" max="29" width="2.6640625" style="23" customWidth="1"/>
    <col min="30" max="30" width="12.6640625" style="23" customWidth="1"/>
    <col min="31" max="31" width="12.6640625" style="66" customWidth="1"/>
    <col min="32" max="32" width="2.6640625" customWidth="1"/>
    <col min="33" max="33" width="12.6640625" customWidth="1"/>
    <col min="34" max="34" width="12.6640625" style="20" customWidth="1"/>
    <col min="41" max="41" width="9.109375" style="37"/>
    <col min="44" max="44" width="9.109375" style="37"/>
    <col min="47" max="47" width="9.109375" style="37"/>
    <col min="50" max="50" width="9.109375" style="37"/>
  </cols>
  <sheetData>
    <row r="1" spans="1:50" ht="23.4" x14ac:dyDescent="0.45">
      <c r="A1" s="17" t="s">
        <v>245</v>
      </c>
      <c r="B1" s="172"/>
      <c r="S1" s="17" t="s">
        <v>23</v>
      </c>
      <c r="AJ1" s="74" t="s">
        <v>240</v>
      </c>
    </row>
    <row r="2" spans="1:50" x14ac:dyDescent="0.3">
      <c r="F2" s="142" t="s">
        <v>124</v>
      </c>
      <c r="G2" s="144"/>
      <c r="I2" s="142" t="s">
        <v>125</v>
      </c>
      <c r="J2" s="144"/>
      <c r="L2" s="142" t="s">
        <v>126</v>
      </c>
      <c r="M2" s="144"/>
      <c r="O2" s="142" t="s">
        <v>127</v>
      </c>
      <c r="P2" s="144"/>
      <c r="Q2" s="55"/>
      <c r="X2" s="52" t="s">
        <v>124</v>
      </c>
      <c r="Y2" s="65"/>
      <c r="AA2" s="52" t="s">
        <v>125</v>
      </c>
      <c r="AB2" s="65"/>
      <c r="AD2" s="52" t="s">
        <v>126</v>
      </c>
      <c r="AE2" s="65"/>
      <c r="AG2" s="52" t="s">
        <v>127</v>
      </c>
      <c r="AH2" s="65"/>
    </row>
    <row r="3" spans="1:50" ht="57.6" x14ac:dyDescent="0.3">
      <c r="A3" s="43" t="s">
        <v>46</v>
      </c>
      <c r="B3" s="84" t="s">
        <v>119</v>
      </c>
      <c r="C3" s="84"/>
      <c r="D3" s="84" t="s">
        <v>123</v>
      </c>
      <c r="E3" s="135"/>
      <c r="F3" s="84" t="s">
        <v>121</v>
      </c>
      <c r="G3" s="76" t="s">
        <v>122</v>
      </c>
      <c r="H3" s="135"/>
      <c r="I3" s="84" t="s">
        <v>121</v>
      </c>
      <c r="J3" s="76" t="s">
        <v>122</v>
      </c>
      <c r="K3" s="135"/>
      <c r="L3" s="84" t="s">
        <v>121</v>
      </c>
      <c r="M3" s="76" t="s">
        <v>122</v>
      </c>
      <c r="N3" s="135"/>
      <c r="O3" s="84" t="s">
        <v>121</v>
      </c>
      <c r="P3" s="76" t="s">
        <v>122</v>
      </c>
      <c r="Q3" s="61"/>
      <c r="S3" s="43" t="s">
        <v>46</v>
      </c>
      <c r="T3" s="21" t="s">
        <v>119</v>
      </c>
      <c r="U3" s="21"/>
      <c r="V3" s="21" t="s">
        <v>123</v>
      </c>
      <c r="W3" s="21"/>
      <c r="X3" s="21" t="s">
        <v>121</v>
      </c>
      <c r="Y3" s="18" t="s">
        <v>122</v>
      </c>
      <c r="Z3" s="21"/>
      <c r="AA3" s="21" t="s">
        <v>121</v>
      </c>
      <c r="AB3" s="18" t="s">
        <v>122</v>
      </c>
      <c r="AC3" s="21"/>
      <c r="AD3" s="21" t="s">
        <v>121</v>
      </c>
      <c r="AE3" s="18" t="s">
        <v>122</v>
      </c>
      <c r="AF3" s="21"/>
      <c r="AG3" s="21" t="s">
        <v>121</v>
      </c>
      <c r="AH3" s="18" t="s">
        <v>122</v>
      </c>
    </row>
    <row r="4" spans="1:50" x14ac:dyDescent="0.3">
      <c r="A4" s="32" t="s">
        <v>106</v>
      </c>
      <c r="B4" s="140">
        <f>+'Table 4 raw'!B77</f>
        <v>88271</v>
      </c>
      <c r="C4" s="140"/>
      <c r="D4" s="140">
        <f>+'Table 4 raw'!C77</f>
        <v>49202801</v>
      </c>
      <c r="E4" s="136"/>
      <c r="F4" s="140">
        <f>+'Table 4 raw'!D77</f>
        <v>23332</v>
      </c>
      <c r="G4" s="145">
        <f>+'Table 4 raw'!H77</f>
        <v>30.026800000000001</v>
      </c>
      <c r="H4" s="136"/>
      <c r="I4" s="140">
        <f>+'Table 4 raw'!E77</f>
        <v>28055</v>
      </c>
      <c r="J4" s="145">
        <f>+'Table 4 raw'!I77</f>
        <v>39.724899999999998</v>
      </c>
      <c r="K4" s="136"/>
      <c r="L4" s="140">
        <f>+'Table 4 raw'!F77</f>
        <v>11352</v>
      </c>
      <c r="M4" s="145">
        <f>+'Table 4 raw'!J77</f>
        <v>11.1387</v>
      </c>
      <c r="N4" s="136"/>
      <c r="O4" s="140">
        <f>+'Table 4 raw'!G77</f>
        <v>24652</v>
      </c>
      <c r="P4" s="145">
        <f>+'Table 4 raw'!K77</f>
        <v>18.547899999999998</v>
      </c>
      <c r="Q4" s="23"/>
      <c r="R4" s="23"/>
      <c r="S4" s="32" t="s">
        <v>106</v>
      </c>
      <c r="T4" s="44">
        <v>88835</v>
      </c>
      <c r="U4" s="45"/>
      <c r="V4" s="44">
        <v>49312454</v>
      </c>
      <c r="W4" s="44"/>
      <c r="X4" s="44">
        <v>23756</v>
      </c>
      <c r="Y4" s="47">
        <v>30.2347</v>
      </c>
      <c r="Z4" s="44"/>
      <c r="AA4" s="44">
        <v>28291</v>
      </c>
      <c r="AB4" s="47">
        <v>39.7498</v>
      </c>
      <c r="AC4" s="44"/>
      <c r="AD4" s="44">
        <v>11582</v>
      </c>
      <c r="AE4" s="47">
        <v>11.2921</v>
      </c>
      <c r="AF4" s="44"/>
      <c r="AG4" s="44">
        <v>25188</v>
      </c>
      <c r="AH4" s="47">
        <v>18.719799999999999</v>
      </c>
      <c r="AJ4" s="54">
        <f>+B4-T4</f>
        <v>-564</v>
      </c>
      <c r="AL4" s="54">
        <f>+D4-V4</f>
        <v>-109653</v>
      </c>
      <c r="AN4" s="54">
        <f t="shared" ref="AN4:AO4" si="0">+F4-X4</f>
        <v>-424</v>
      </c>
      <c r="AO4" s="37">
        <f t="shared" si="0"/>
        <v>-0.20789999999999864</v>
      </c>
      <c r="AQ4" s="54">
        <f t="shared" ref="AQ4:AR4" si="1">+I4-AA4</f>
        <v>-236</v>
      </c>
      <c r="AR4" s="37">
        <f t="shared" si="1"/>
        <v>-2.4900000000002365E-2</v>
      </c>
      <c r="AT4" s="54">
        <f t="shared" ref="AT4:AU4" si="2">+L4-AD4</f>
        <v>-230</v>
      </c>
      <c r="AU4" s="37">
        <f t="shared" si="2"/>
        <v>-0.15339999999999954</v>
      </c>
      <c r="AW4" s="54">
        <f>+O4-AG4</f>
        <v>-536</v>
      </c>
      <c r="AX4" s="37">
        <f>+P4-AH4</f>
        <v>-0.17190000000000083</v>
      </c>
    </row>
    <row r="5" spans="1:50" x14ac:dyDescent="0.3">
      <c r="A5" s="2"/>
      <c r="B5" s="190"/>
      <c r="C5" s="102"/>
      <c r="D5" s="102"/>
      <c r="E5" s="137"/>
      <c r="F5" s="102"/>
      <c r="H5" s="137"/>
      <c r="I5" s="102"/>
      <c r="J5" s="77"/>
      <c r="K5" s="137"/>
      <c r="L5" s="143"/>
      <c r="N5" s="138"/>
      <c r="O5" s="102"/>
      <c r="P5" s="77"/>
      <c r="Q5" s="62"/>
      <c r="S5" s="2"/>
      <c r="T5" s="34"/>
      <c r="U5" s="22"/>
      <c r="V5" s="22"/>
      <c r="W5" s="22"/>
      <c r="X5" s="22"/>
      <c r="Y5" s="19"/>
      <c r="Z5" s="22"/>
      <c r="AA5" s="22"/>
      <c r="AB5" s="19"/>
      <c r="AC5" s="22"/>
      <c r="AD5" s="42"/>
      <c r="AF5" s="1"/>
      <c r="AG5" s="1"/>
      <c r="AH5" s="19"/>
      <c r="AJ5" s="54"/>
      <c r="AL5" s="54"/>
      <c r="AN5" s="54"/>
      <c r="AQ5" s="54"/>
      <c r="AT5" s="54"/>
      <c r="AW5" s="54"/>
    </row>
    <row r="6" spans="1:50" x14ac:dyDescent="0.3">
      <c r="A6" s="2" t="s">
        <v>48</v>
      </c>
      <c r="B6" s="102">
        <f>+'Table 4 raw'!B2</f>
        <v>1313</v>
      </c>
      <c r="C6" s="102"/>
      <c r="D6" s="102">
        <f>+'Table 4 raw'!D2</f>
        <v>742647</v>
      </c>
      <c r="E6" s="137"/>
      <c r="F6" s="102">
        <f>+'Table 4 raw'!F2</f>
        <v>284</v>
      </c>
      <c r="G6" s="77">
        <f>+'Table 4 raw'!G2</f>
        <v>23.317399999999999</v>
      </c>
      <c r="H6" s="137"/>
      <c r="I6" s="102">
        <f>+'Table 4 raw'!I2</f>
        <v>232</v>
      </c>
      <c r="J6" s="77">
        <f>+'Table 4 raw'!J2</f>
        <v>21.945599999999999</v>
      </c>
      <c r="K6" s="137"/>
      <c r="L6" s="102">
        <f>+'Table 4 raw'!L2</f>
        <v>195</v>
      </c>
      <c r="M6" s="77">
        <f>+'Table 4 raw'!M2</f>
        <v>14.502000000000001</v>
      </c>
      <c r="N6" s="137"/>
      <c r="O6" s="102">
        <f>+'Table 4 raw'!O2</f>
        <v>595</v>
      </c>
      <c r="P6" s="77">
        <f>+'Table 4 raw'!P2</f>
        <v>39.615699999999997</v>
      </c>
      <c r="Q6" s="62" t="str">
        <f>+'Table 4 raw'!R2</f>
        <v>ALABAMA</v>
      </c>
      <c r="S6" s="2" t="s">
        <v>48</v>
      </c>
      <c r="T6" s="22">
        <v>1315</v>
      </c>
      <c r="U6" s="22"/>
      <c r="V6" s="22">
        <v>740713</v>
      </c>
      <c r="W6" s="22"/>
      <c r="X6" s="22">
        <v>289</v>
      </c>
      <c r="Y6" s="19">
        <v>23.728999999999999</v>
      </c>
      <c r="Z6" s="22"/>
      <c r="AA6" s="22">
        <v>232</v>
      </c>
      <c r="AB6" s="19">
        <v>21.946000000000002</v>
      </c>
      <c r="AC6" s="22"/>
      <c r="AD6" s="46">
        <v>195</v>
      </c>
      <c r="AE6" s="66">
        <v>14.637</v>
      </c>
      <c r="AF6" s="1"/>
      <c r="AG6" s="1">
        <v>599</v>
      </c>
      <c r="AH6" s="19">
        <v>39.688099999999999</v>
      </c>
      <c r="AJ6" s="54">
        <f t="shared" ref="AJ6:AR64" si="3">+B6-T6</f>
        <v>-2</v>
      </c>
      <c r="AL6" s="54">
        <f t="shared" si="3"/>
        <v>1934</v>
      </c>
      <c r="AN6" s="54">
        <f t="shared" si="3"/>
        <v>-5</v>
      </c>
      <c r="AO6" s="37">
        <f t="shared" si="3"/>
        <v>-0.41159999999999997</v>
      </c>
      <c r="AQ6" s="54">
        <f t="shared" si="3"/>
        <v>0</v>
      </c>
      <c r="AR6" s="37">
        <f t="shared" si="3"/>
        <v>-4.0000000000262048E-4</v>
      </c>
      <c r="AT6" s="54">
        <f t="shared" ref="AT6:AU64" si="4">+L6-AD6</f>
        <v>0</v>
      </c>
      <c r="AU6" s="37">
        <f t="shared" si="4"/>
        <v>-0.13499999999999979</v>
      </c>
      <c r="AW6" s="54">
        <f t="shared" ref="AW6:AX64" si="5">+O6-AG6</f>
        <v>-4</v>
      </c>
      <c r="AX6" s="37">
        <f t="shared" si="5"/>
        <v>-7.2400000000001796E-2</v>
      </c>
    </row>
    <row r="7" spans="1:50" x14ac:dyDescent="0.3">
      <c r="A7" s="2" t="s">
        <v>49</v>
      </c>
      <c r="B7" s="102">
        <f>+'Table 4 raw'!B3</f>
        <v>474</v>
      </c>
      <c r="C7" s="102"/>
      <c r="D7" s="102">
        <f>+'Table 4 raw'!D3</f>
        <v>129350</v>
      </c>
      <c r="E7" s="137"/>
      <c r="F7" s="102">
        <f>+'Table 4 raw'!F3</f>
        <v>88</v>
      </c>
      <c r="G7" s="77">
        <f>+'Table 4 raw'!G3</f>
        <v>35.150399999999998</v>
      </c>
      <c r="H7" s="137"/>
      <c r="I7" s="102">
        <f>+'Table 4 raw'!I3</f>
        <v>14</v>
      </c>
      <c r="J7" s="77">
        <f>+'Table 4 raw'!J3</f>
        <v>8.6927000000000003</v>
      </c>
      <c r="K7" s="137"/>
      <c r="L7" s="102">
        <f>+'Table 4 raw'!L3</f>
        <v>82</v>
      </c>
      <c r="M7" s="77">
        <f>+'Table 4 raw'!M3</f>
        <v>25.757000000000001</v>
      </c>
      <c r="N7" s="137"/>
      <c r="O7" s="102">
        <f>+'Table 4 raw'!O3</f>
        <v>287</v>
      </c>
      <c r="P7" s="77">
        <f>+'Table 4 raw'!P3</f>
        <v>30.014700000000001</v>
      </c>
      <c r="Q7" s="62" t="str">
        <f>+'Table 4 raw'!R3</f>
        <v>ALASKA</v>
      </c>
      <c r="S7" s="2" t="s">
        <v>49</v>
      </c>
      <c r="T7" s="22">
        <v>474</v>
      </c>
      <c r="U7" s="22"/>
      <c r="V7" s="22">
        <v>129054</v>
      </c>
      <c r="W7" s="22"/>
      <c r="X7" s="22">
        <v>88</v>
      </c>
      <c r="Y7" s="19">
        <v>35.368000000000002</v>
      </c>
      <c r="Z7" s="22"/>
      <c r="AA7" s="22">
        <v>14</v>
      </c>
      <c r="AB7" s="19">
        <v>8.6460000000000008</v>
      </c>
      <c r="AC7" s="22"/>
      <c r="AD7" s="22">
        <v>82</v>
      </c>
      <c r="AE7" s="66">
        <v>25.827999999999999</v>
      </c>
      <c r="AF7" s="1"/>
      <c r="AG7" s="1">
        <v>290</v>
      </c>
      <c r="AH7" s="19">
        <v>30.157900000000001</v>
      </c>
      <c r="AJ7" s="54">
        <f t="shared" si="3"/>
        <v>0</v>
      </c>
      <c r="AL7" s="54">
        <f t="shared" si="3"/>
        <v>296</v>
      </c>
      <c r="AN7" s="54">
        <f t="shared" si="3"/>
        <v>0</v>
      </c>
      <c r="AO7" s="37">
        <f t="shared" si="3"/>
        <v>-0.21760000000000446</v>
      </c>
      <c r="AQ7" s="54">
        <f t="shared" si="3"/>
        <v>0</v>
      </c>
      <c r="AR7" s="37">
        <f t="shared" si="3"/>
        <v>4.669999999999952E-2</v>
      </c>
      <c r="AT7" s="54">
        <f t="shared" si="4"/>
        <v>0</v>
      </c>
      <c r="AU7" s="37">
        <f t="shared" si="4"/>
        <v>-7.0999999999997954E-2</v>
      </c>
      <c r="AW7" s="54">
        <f t="shared" si="5"/>
        <v>-3</v>
      </c>
      <c r="AX7" s="37">
        <f t="shared" si="5"/>
        <v>-0.14320000000000022</v>
      </c>
    </row>
    <row r="8" spans="1:50" x14ac:dyDescent="0.3">
      <c r="A8" s="2" t="s">
        <v>50</v>
      </c>
      <c r="B8" s="102">
        <f>+'Table 4 raw'!B4</f>
        <v>1942</v>
      </c>
      <c r="C8" s="102"/>
      <c r="D8" s="102">
        <f>+'Table 4 raw'!D4</f>
        <v>1106195</v>
      </c>
      <c r="E8" s="137"/>
      <c r="F8" s="102">
        <f>+'Table 4 raw'!F4</f>
        <v>882</v>
      </c>
      <c r="G8" s="77">
        <f>+'Table 4 raw'!G4</f>
        <v>47.791800000000002</v>
      </c>
      <c r="H8" s="137"/>
      <c r="I8" s="102">
        <f>+'Table 4 raw'!I4</f>
        <v>478</v>
      </c>
      <c r="J8" s="77">
        <f>+'Table 4 raw'!J4</f>
        <v>31.1721</v>
      </c>
      <c r="K8" s="137"/>
      <c r="L8" s="102">
        <f>+'Table 4 raw'!L4</f>
        <v>249</v>
      </c>
      <c r="M8" s="77">
        <f>+'Table 4 raw'!M4</f>
        <v>10.433</v>
      </c>
      <c r="N8" s="137"/>
      <c r="O8" s="102">
        <f>+'Table 4 raw'!O4</f>
        <v>296</v>
      </c>
      <c r="P8" s="77">
        <f>+'Table 4 raw'!P4</f>
        <v>9.8352000000000004</v>
      </c>
      <c r="Q8" s="62" t="str">
        <f>+'Table 4 raw'!R4</f>
        <v>ARIZONA</v>
      </c>
      <c r="S8" s="2" t="s">
        <v>50</v>
      </c>
      <c r="T8" s="22">
        <v>1910</v>
      </c>
      <c r="U8" s="22"/>
      <c r="V8" s="22">
        <v>1090144</v>
      </c>
      <c r="W8" s="22"/>
      <c r="X8" s="22">
        <v>895</v>
      </c>
      <c r="Y8" s="19">
        <v>48.595999999999997</v>
      </c>
      <c r="Z8" s="22"/>
      <c r="AA8" s="22">
        <v>476</v>
      </c>
      <c r="AB8" s="19">
        <v>31.331299999999999</v>
      </c>
      <c r="AC8" s="22"/>
      <c r="AD8" s="22">
        <v>243</v>
      </c>
      <c r="AE8" s="66">
        <v>10.250999999999999</v>
      </c>
      <c r="AF8" s="1"/>
      <c r="AG8" s="1">
        <v>296</v>
      </c>
      <c r="AH8" s="19">
        <v>9.8222000000000005</v>
      </c>
      <c r="AJ8" s="54">
        <f t="shared" si="3"/>
        <v>32</v>
      </c>
      <c r="AL8" s="54">
        <f t="shared" si="3"/>
        <v>16051</v>
      </c>
      <c r="AN8" s="54">
        <f t="shared" si="3"/>
        <v>-13</v>
      </c>
      <c r="AO8" s="37">
        <f t="shared" si="3"/>
        <v>-0.80419999999999447</v>
      </c>
      <c r="AQ8" s="54">
        <f t="shared" si="3"/>
        <v>2</v>
      </c>
      <c r="AR8" s="37">
        <f t="shared" si="3"/>
        <v>-0.15919999999999845</v>
      </c>
      <c r="AT8" s="54">
        <f t="shared" si="4"/>
        <v>6</v>
      </c>
      <c r="AU8" s="37">
        <f t="shared" si="4"/>
        <v>0.18200000000000038</v>
      </c>
      <c r="AW8" s="54">
        <f t="shared" si="5"/>
        <v>0</v>
      </c>
      <c r="AX8" s="37">
        <f t="shared" si="5"/>
        <v>1.2999999999999901E-2</v>
      </c>
    </row>
    <row r="9" spans="1:50" x14ac:dyDescent="0.3">
      <c r="A9" s="2" t="s">
        <v>51</v>
      </c>
      <c r="B9" s="102">
        <f>+'Table 4 raw'!B5</f>
        <v>1056</v>
      </c>
      <c r="C9" s="102"/>
      <c r="D9" s="102">
        <f>+'Table 4 raw'!D5</f>
        <v>492609</v>
      </c>
      <c r="E9" s="137"/>
      <c r="F9" s="102">
        <f>+'Table 4 raw'!F5</f>
        <v>225</v>
      </c>
      <c r="G9" s="77">
        <f>+'Table 4 raw'!G5</f>
        <v>28.261399999999998</v>
      </c>
      <c r="H9" s="137"/>
      <c r="I9" s="102">
        <f>+'Table 4 raw'!I5</f>
        <v>113</v>
      </c>
      <c r="J9" s="77">
        <f>+'Table 4 raw'!J5</f>
        <v>13.4541</v>
      </c>
      <c r="K9" s="137"/>
      <c r="L9" s="102">
        <f>+'Table 4 raw'!L5</f>
        <v>232</v>
      </c>
      <c r="M9" s="77">
        <f>+'Table 4 raw'!M5</f>
        <v>23.227</v>
      </c>
      <c r="N9" s="137"/>
      <c r="O9" s="102">
        <f>+'Table 4 raw'!O5</f>
        <v>461</v>
      </c>
      <c r="P9" s="77">
        <f>+'Table 4 raw'!P5</f>
        <v>33.073500000000003</v>
      </c>
      <c r="Q9" s="62" t="str">
        <f>+'Table 4 raw'!R5</f>
        <v>ARKANSAS</v>
      </c>
      <c r="S9" s="2" t="s">
        <v>51</v>
      </c>
      <c r="T9" s="22">
        <v>1052</v>
      </c>
      <c r="U9" s="22"/>
      <c r="V9" s="22">
        <v>491390</v>
      </c>
      <c r="W9" s="22"/>
      <c r="X9" s="22">
        <v>227</v>
      </c>
      <c r="Y9" s="19">
        <v>28.63</v>
      </c>
      <c r="Z9" s="22"/>
      <c r="AA9" s="22">
        <v>120</v>
      </c>
      <c r="AB9" s="19">
        <v>14.1873</v>
      </c>
      <c r="AC9" s="22"/>
      <c r="AD9" s="22">
        <v>233</v>
      </c>
      <c r="AE9" s="66">
        <v>23.614000000000001</v>
      </c>
      <c r="AF9" s="1"/>
      <c r="AG9" s="1">
        <v>472</v>
      </c>
      <c r="AH9" s="19">
        <v>33.569299999999998</v>
      </c>
      <c r="AJ9" s="54">
        <f t="shared" si="3"/>
        <v>4</v>
      </c>
      <c r="AL9" s="54">
        <f t="shared" si="3"/>
        <v>1219</v>
      </c>
      <c r="AN9" s="54">
        <f t="shared" si="3"/>
        <v>-2</v>
      </c>
      <c r="AO9" s="37">
        <f t="shared" si="3"/>
        <v>-0.3686000000000007</v>
      </c>
      <c r="AQ9" s="54">
        <f t="shared" si="3"/>
        <v>-7</v>
      </c>
      <c r="AR9" s="37">
        <f t="shared" ref="AR9:AR64" si="6">+J9-AB9</f>
        <v>-0.73320000000000007</v>
      </c>
      <c r="AT9" s="54">
        <f t="shared" si="4"/>
        <v>-1</v>
      </c>
      <c r="AU9" s="37">
        <f t="shared" si="4"/>
        <v>-0.38700000000000045</v>
      </c>
      <c r="AW9" s="54">
        <f t="shared" si="5"/>
        <v>-11</v>
      </c>
      <c r="AX9" s="37">
        <f t="shared" si="5"/>
        <v>-0.49579999999999558</v>
      </c>
    </row>
    <row r="10" spans="1:50" x14ac:dyDescent="0.3">
      <c r="A10" s="2" t="s">
        <v>52</v>
      </c>
      <c r="B10" s="102">
        <f>+'Table 4 raw'!B6</f>
        <v>8846</v>
      </c>
      <c r="C10" s="102"/>
      <c r="D10" s="102">
        <f>+'Table 4 raw'!D6</f>
        <v>6052759</v>
      </c>
      <c r="E10" s="137"/>
      <c r="F10" s="102">
        <f>+'Table 4 raw'!F6</f>
        <v>3567</v>
      </c>
      <c r="G10" s="77">
        <f>+'Table 4 raw'!G6</f>
        <v>42.484200000000001</v>
      </c>
      <c r="H10" s="137"/>
      <c r="I10" s="102">
        <f>+'Table 4 raw'!I6</f>
        <v>3586</v>
      </c>
      <c r="J10" s="77">
        <f>+'Table 4 raw'!J6</f>
        <v>45.429400000000001</v>
      </c>
      <c r="K10" s="137"/>
      <c r="L10" s="102">
        <f>+'Table 4 raw'!L6</f>
        <v>630</v>
      </c>
      <c r="M10" s="77">
        <f>+'Table 4 raw'!M6</f>
        <v>5.7359999999999998</v>
      </c>
      <c r="N10" s="137"/>
      <c r="O10" s="102">
        <f>+'Table 4 raw'!O6</f>
        <v>968</v>
      </c>
      <c r="P10" s="77">
        <f>+'Table 4 raw'!P6</f>
        <v>5.8857999999999997</v>
      </c>
      <c r="Q10" s="62" t="str">
        <f>+'Table 4 raw'!R6</f>
        <v>CALIFORNIA</v>
      </c>
      <c r="S10" s="2" t="s">
        <v>52</v>
      </c>
      <c r="T10" s="22">
        <v>8788</v>
      </c>
      <c r="U10" s="22"/>
      <c r="V10" s="22">
        <v>6044665</v>
      </c>
      <c r="W10" s="22"/>
      <c r="X10" s="22">
        <v>3592</v>
      </c>
      <c r="Y10" s="19">
        <v>42.719000000000001</v>
      </c>
      <c r="Z10" s="22"/>
      <c r="AA10" s="22">
        <v>3592</v>
      </c>
      <c r="AB10" s="19">
        <v>45.789200000000001</v>
      </c>
      <c r="AC10" s="22"/>
      <c r="AD10" s="22">
        <v>632</v>
      </c>
      <c r="AE10" s="66">
        <v>5.7290000000000001</v>
      </c>
      <c r="AF10" s="1"/>
      <c r="AG10" s="1">
        <v>972</v>
      </c>
      <c r="AH10" s="19">
        <v>5.7629000000000001</v>
      </c>
      <c r="AJ10" s="54">
        <f t="shared" si="3"/>
        <v>58</v>
      </c>
      <c r="AL10" s="54">
        <f t="shared" si="3"/>
        <v>8094</v>
      </c>
      <c r="AN10" s="54">
        <f t="shared" si="3"/>
        <v>-25</v>
      </c>
      <c r="AO10" s="37">
        <f t="shared" si="3"/>
        <v>-0.2347999999999999</v>
      </c>
      <c r="AQ10" s="54">
        <f t="shared" si="3"/>
        <v>-6</v>
      </c>
      <c r="AR10" s="37">
        <f t="shared" si="6"/>
        <v>-0.3597999999999999</v>
      </c>
      <c r="AT10" s="54">
        <f t="shared" si="4"/>
        <v>-2</v>
      </c>
      <c r="AU10" s="37">
        <f t="shared" si="4"/>
        <v>6.9999999999996732E-3</v>
      </c>
      <c r="AW10" s="54">
        <f t="shared" si="5"/>
        <v>-4</v>
      </c>
      <c r="AX10" s="37">
        <f t="shared" si="5"/>
        <v>0.12289999999999957</v>
      </c>
    </row>
    <row r="11" spans="1:50" x14ac:dyDescent="0.3">
      <c r="A11" s="3"/>
      <c r="B11" s="102"/>
      <c r="C11" s="102"/>
      <c r="D11" s="102"/>
      <c r="E11" s="137"/>
      <c r="F11" s="102"/>
      <c r="G11" s="77"/>
      <c r="H11" s="137"/>
      <c r="I11" s="102"/>
      <c r="J11" s="77"/>
      <c r="K11" s="137"/>
      <c r="L11" s="102"/>
      <c r="M11" s="77"/>
      <c r="N11" s="137"/>
      <c r="O11" s="102"/>
      <c r="P11" s="77"/>
      <c r="Q11" s="62"/>
      <c r="S11" s="3"/>
      <c r="T11" s="22"/>
      <c r="U11" s="22"/>
      <c r="V11" s="22"/>
      <c r="W11" s="22"/>
      <c r="X11" s="22"/>
      <c r="Y11" s="19"/>
      <c r="Z11" s="22"/>
      <c r="AA11" s="22"/>
      <c r="AB11" s="19"/>
      <c r="AC11" s="22"/>
      <c r="AD11" s="22"/>
      <c r="AF11" s="1"/>
      <c r="AG11" s="1"/>
      <c r="AH11" s="19"/>
      <c r="AJ11" s="54"/>
      <c r="AL11" s="54"/>
      <c r="AN11" s="54"/>
      <c r="AQ11" s="54"/>
      <c r="AT11" s="54"/>
      <c r="AW11" s="54"/>
    </row>
    <row r="12" spans="1:50" x14ac:dyDescent="0.3">
      <c r="A12" s="7" t="s">
        <v>53</v>
      </c>
      <c r="B12" s="102">
        <f>+'Table 4 raw'!B8</f>
        <v>1775</v>
      </c>
      <c r="C12" s="102"/>
      <c r="D12" s="102">
        <f>+'Table 4 raw'!D8</f>
        <v>884388</v>
      </c>
      <c r="E12" s="137"/>
      <c r="F12" s="102">
        <f>+'Table 4 raw'!F8</f>
        <v>583</v>
      </c>
      <c r="G12" s="77">
        <f>+'Table 4 raw'!G8</f>
        <v>38.0989</v>
      </c>
      <c r="H12" s="137"/>
      <c r="I12" s="102">
        <f>+'Table 4 raw'!I8</f>
        <v>542</v>
      </c>
      <c r="J12" s="77">
        <f>+'Table 4 raw'!J8</f>
        <v>38.623800000000003</v>
      </c>
      <c r="K12" s="137"/>
      <c r="L12" s="102">
        <f>+'Table 4 raw'!L8</f>
        <v>197</v>
      </c>
      <c r="M12" s="77">
        <f>+'Table 4 raw'!M8</f>
        <v>8.9659999999999993</v>
      </c>
      <c r="N12" s="137"/>
      <c r="O12" s="102">
        <f>+'Table 4 raw'!O8</f>
        <v>422</v>
      </c>
      <c r="P12" s="77">
        <f>+'Table 4 raw'!P8</f>
        <v>13.5586</v>
      </c>
      <c r="Q12" s="62" t="str">
        <f>+'Table 4 raw'!R8</f>
        <v>COLORADO</v>
      </c>
      <c r="S12" s="7" t="s">
        <v>53</v>
      </c>
      <c r="T12" s="22">
        <v>1756</v>
      </c>
      <c r="U12" s="22"/>
      <c r="V12" s="22">
        <v>878804</v>
      </c>
      <c r="W12" s="22"/>
      <c r="X12" s="22">
        <v>585</v>
      </c>
      <c r="Y12" s="19">
        <v>38.476999999999997</v>
      </c>
      <c r="Z12" s="22"/>
      <c r="AA12" s="22">
        <v>545</v>
      </c>
      <c r="AB12" s="19">
        <v>39.039099999999998</v>
      </c>
      <c r="AC12" s="22"/>
      <c r="AD12" s="22">
        <v>198</v>
      </c>
      <c r="AE12" s="66">
        <v>8.9670000000000005</v>
      </c>
      <c r="AF12" s="1"/>
      <c r="AG12" s="1">
        <v>428</v>
      </c>
      <c r="AH12" s="19">
        <v>13.5166</v>
      </c>
      <c r="AJ12" s="54">
        <f t="shared" si="3"/>
        <v>19</v>
      </c>
      <c r="AL12" s="54">
        <f t="shared" si="3"/>
        <v>5584</v>
      </c>
      <c r="AN12" s="54">
        <f t="shared" si="3"/>
        <v>-2</v>
      </c>
      <c r="AO12" s="37">
        <f t="shared" si="3"/>
        <v>-0.37809999999999633</v>
      </c>
      <c r="AQ12" s="54">
        <f t="shared" si="3"/>
        <v>-3</v>
      </c>
      <c r="AR12" s="37">
        <f t="shared" si="6"/>
        <v>-0.4152999999999949</v>
      </c>
      <c r="AT12" s="54">
        <f t="shared" si="4"/>
        <v>-1</v>
      </c>
      <c r="AU12" s="37">
        <f t="shared" si="4"/>
        <v>-1.0000000000012221E-3</v>
      </c>
      <c r="AW12" s="54">
        <f t="shared" si="5"/>
        <v>-6</v>
      </c>
      <c r="AX12" s="37">
        <f t="shared" si="5"/>
        <v>4.1999999999999815E-2</v>
      </c>
    </row>
    <row r="13" spans="1:50" x14ac:dyDescent="0.3">
      <c r="A13" s="7" t="s">
        <v>54</v>
      </c>
      <c r="B13" s="102">
        <f>+'Table 4 raw'!B9</f>
        <v>1056</v>
      </c>
      <c r="C13" s="102"/>
      <c r="D13" s="102">
        <f>+'Table 4 raw'!D9</f>
        <v>516056</v>
      </c>
      <c r="E13" s="137"/>
      <c r="F13" s="102">
        <f>+'Table 4 raw'!F9</f>
        <v>292</v>
      </c>
      <c r="G13" s="77">
        <f>+'Table 4 raw'!G9</f>
        <v>29.582100000000001</v>
      </c>
      <c r="H13" s="137"/>
      <c r="I13" s="102">
        <f>+'Table 4 raw'!I9</f>
        <v>555</v>
      </c>
      <c r="J13" s="77">
        <f>+'Table 4 raw'!J9</f>
        <v>55.539700000000003</v>
      </c>
      <c r="K13" s="137"/>
      <c r="L13" s="102">
        <f>+'Table 4 raw'!L9</f>
        <v>37</v>
      </c>
      <c r="M13" s="77">
        <f>+'Table 4 raw'!M9</f>
        <v>2.7970000000000002</v>
      </c>
      <c r="N13" s="137"/>
      <c r="O13" s="102">
        <f>+'Table 4 raw'!O9</f>
        <v>153</v>
      </c>
      <c r="P13" s="77">
        <f>+'Table 4 raw'!P9</f>
        <v>11.7051</v>
      </c>
      <c r="Q13" s="62" t="str">
        <f>+'Table 4 raw'!R9</f>
        <v>CONNECTICUT</v>
      </c>
      <c r="S13" s="7" t="s">
        <v>54</v>
      </c>
      <c r="T13" s="22">
        <v>1062</v>
      </c>
      <c r="U13" s="22"/>
      <c r="V13" s="22">
        <v>519528</v>
      </c>
      <c r="W13" s="22"/>
      <c r="X13" s="22">
        <v>296</v>
      </c>
      <c r="Y13" s="19">
        <v>29.652000000000001</v>
      </c>
      <c r="Z13" s="22"/>
      <c r="AA13" s="22">
        <v>557</v>
      </c>
      <c r="AB13" s="19">
        <v>55.489800000000002</v>
      </c>
      <c r="AC13" s="22"/>
      <c r="AD13" s="22">
        <v>38</v>
      </c>
      <c r="AE13" s="66">
        <v>2.8050000000000002</v>
      </c>
      <c r="AF13" s="1"/>
      <c r="AG13" s="1">
        <v>157</v>
      </c>
      <c r="AH13" s="19">
        <v>11.961399999999999</v>
      </c>
      <c r="AJ13" s="54">
        <f t="shared" si="3"/>
        <v>-6</v>
      </c>
      <c r="AL13" s="54">
        <f t="shared" si="3"/>
        <v>-3472</v>
      </c>
      <c r="AN13" s="54">
        <f t="shared" si="3"/>
        <v>-4</v>
      </c>
      <c r="AO13" s="37">
        <f t="shared" si="3"/>
        <v>-6.9900000000000517E-2</v>
      </c>
      <c r="AQ13" s="54">
        <f t="shared" si="3"/>
        <v>-2</v>
      </c>
      <c r="AR13" s="37">
        <f t="shared" si="6"/>
        <v>4.9900000000000944E-2</v>
      </c>
      <c r="AT13" s="54">
        <f t="shared" si="4"/>
        <v>-1</v>
      </c>
      <c r="AU13" s="37">
        <f t="shared" si="4"/>
        <v>-8.0000000000000071E-3</v>
      </c>
      <c r="AW13" s="54">
        <f t="shared" si="5"/>
        <v>-4</v>
      </c>
      <c r="AX13" s="37">
        <f t="shared" si="5"/>
        <v>-0.25629999999999953</v>
      </c>
    </row>
    <row r="14" spans="1:50" x14ac:dyDescent="0.3">
      <c r="A14" s="7" t="s">
        <v>55</v>
      </c>
      <c r="B14" s="102">
        <f>+'Table 4 raw'!B10</f>
        <v>195</v>
      </c>
      <c r="C14" s="102"/>
      <c r="D14" s="102">
        <f>+'Table 4 raw'!D10</f>
        <v>126047</v>
      </c>
      <c r="E14" s="137"/>
      <c r="F14" s="102">
        <f>+'Table 4 raw'!F10</f>
        <v>34</v>
      </c>
      <c r="G14" s="77">
        <f>+'Table 4 raw'!G10</f>
        <v>13.2117</v>
      </c>
      <c r="H14" s="137"/>
      <c r="I14" s="102">
        <f>+'Table 4 raw'!I10</f>
        <v>99</v>
      </c>
      <c r="J14" s="77">
        <f>+'Table 4 raw'!J10</f>
        <v>52.117100000000001</v>
      </c>
      <c r="K14" s="137"/>
      <c r="L14" s="102">
        <f>+'Table 4 raw'!L10</f>
        <v>31</v>
      </c>
      <c r="M14" s="77">
        <f>+'Table 4 raw'!M10</f>
        <v>16.774999999999999</v>
      </c>
      <c r="N14" s="137"/>
      <c r="O14" s="102">
        <f>+'Table 4 raw'!O10</f>
        <v>30</v>
      </c>
      <c r="P14" s="77">
        <f>+'Table 4 raw'!P10</f>
        <v>17.666399999999999</v>
      </c>
      <c r="Q14" s="62" t="str">
        <f>+'Table 4 raw'!R10</f>
        <v>DELAWARE</v>
      </c>
      <c r="S14" s="7" t="s">
        <v>55</v>
      </c>
      <c r="T14" s="22">
        <v>196</v>
      </c>
      <c r="U14" s="22"/>
      <c r="V14" s="22">
        <v>124161</v>
      </c>
      <c r="W14" s="22"/>
      <c r="X14" s="22">
        <v>36</v>
      </c>
      <c r="Y14" s="19">
        <v>13.263</v>
      </c>
      <c r="Z14" s="22"/>
      <c r="AA14" s="22">
        <v>99</v>
      </c>
      <c r="AB14" s="19">
        <v>52.7517</v>
      </c>
      <c r="AC14" s="22"/>
      <c r="AD14" s="22">
        <v>31</v>
      </c>
      <c r="AE14" s="66">
        <v>16.672000000000001</v>
      </c>
      <c r="AF14" s="1"/>
      <c r="AG14" s="1">
        <v>30</v>
      </c>
      <c r="AH14" s="19">
        <v>17.312999999999999</v>
      </c>
      <c r="AJ14" s="54">
        <f t="shared" si="3"/>
        <v>-1</v>
      </c>
      <c r="AL14" s="54">
        <f t="shared" si="3"/>
        <v>1886</v>
      </c>
      <c r="AN14" s="54">
        <f t="shared" si="3"/>
        <v>-2</v>
      </c>
      <c r="AO14" s="37">
        <f t="shared" si="3"/>
        <v>-5.1299999999999457E-2</v>
      </c>
      <c r="AQ14" s="54">
        <f t="shared" si="3"/>
        <v>0</v>
      </c>
      <c r="AR14" s="37">
        <f t="shared" si="6"/>
        <v>-0.63459999999999894</v>
      </c>
      <c r="AT14" s="54">
        <f t="shared" si="4"/>
        <v>0</v>
      </c>
      <c r="AU14" s="37">
        <f t="shared" si="4"/>
        <v>0.10299999999999798</v>
      </c>
      <c r="AW14" s="54">
        <f t="shared" si="5"/>
        <v>0</v>
      </c>
      <c r="AX14" s="37">
        <f t="shared" si="5"/>
        <v>0.3534000000000006</v>
      </c>
    </row>
    <row r="15" spans="1:50" x14ac:dyDescent="0.3">
      <c r="A15" s="7" t="s">
        <v>56</v>
      </c>
      <c r="B15" s="102">
        <f>+'Table 4 raw'!B11</f>
        <v>217</v>
      </c>
      <c r="C15" s="102"/>
      <c r="D15" s="102">
        <f>+'Table 4 raw'!D11</f>
        <v>84583</v>
      </c>
      <c r="E15" s="137"/>
      <c r="F15" s="102">
        <f>+'Table 4 raw'!F11</f>
        <v>211</v>
      </c>
      <c r="G15" s="77">
        <f>+'Table 4 raw'!G11</f>
        <v>98.585999999999999</v>
      </c>
      <c r="H15" s="137"/>
      <c r="I15" s="102">
        <f>+'Table 4 raw'!I11</f>
        <v>0</v>
      </c>
      <c r="J15" s="77">
        <f>+'Table 4 raw'!J11</f>
        <v>0</v>
      </c>
      <c r="K15" s="137"/>
      <c r="L15" s="102">
        <f>+'Table 4 raw'!L11</f>
        <v>0</v>
      </c>
      <c r="M15" s="77">
        <f>+'Table 4 raw'!M11</f>
        <v>0</v>
      </c>
      <c r="N15" s="137"/>
      <c r="O15" s="102">
        <f>+'Table 4 raw'!O11</f>
        <v>0</v>
      </c>
      <c r="P15" s="77">
        <f>+'Table 4 raw'!P11</f>
        <v>0</v>
      </c>
      <c r="Q15" s="62" t="str">
        <f>+'Table 4 raw'!R11</f>
        <v>DISTRICT OF COLUMBIA</v>
      </c>
      <c r="S15" s="7" t="s">
        <v>56</v>
      </c>
      <c r="T15" s="22">
        <v>211</v>
      </c>
      <c r="U15" s="22"/>
      <c r="V15" s="22">
        <v>80914</v>
      </c>
      <c r="W15" s="22"/>
      <c r="X15" s="22">
        <v>211</v>
      </c>
      <c r="Y15" s="19">
        <v>100</v>
      </c>
      <c r="Z15" s="22"/>
      <c r="AA15" s="22">
        <v>0</v>
      </c>
      <c r="AB15" s="19">
        <v>0</v>
      </c>
      <c r="AC15" s="22"/>
      <c r="AD15" s="22">
        <v>0</v>
      </c>
      <c r="AE15" s="66">
        <v>0</v>
      </c>
      <c r="AF15" s="1"/>
      <c r="AG15" s="1">
        <v>0</v>
      </c>
      <c r="AH15" s="19">
        <v>0</v>
      </c>
      <c r="AJ15" s="54">
        <f t="shared" si="3"/>
        <v>6</v>
      </c>
      <c r="AL15" s="54">
        <f t="shared" si="3"/>
        <v>3669</v>
      </c>
      <c r="AN15" s="54">
        <f t="shared" si="3"/>
        <v>0</v>
      </c>
      <c r="AO15" s="37">
        <f t="shared" si="3"/>
        <v>-1.4140000000000015</v>
      </c>
      <c r="AQ15" s="54">
        <f t="shared" si="3"/>
        <v>0</v>
      </c>
      <c r="AR15" s="37">
        <f t="shared" si="6"/>
        <v>0</v>
      </c>
      <c r="AT15" s="54">
        <f t="shared" si="4"/>
        <v>0</v>
      </c>
      <c r="AU15" s="37">
        <f t="shared" si="4"/>
        <v>0</v>
      </c>
      <c r="AW15" s="54">
        <f t="shared" si="5"/>
        <v>0</v>
      </c>
      <c r="AX15" s="37">
        <f t="shared" si="5"/>
        <v>0</v>
      </c>
    </row>
    <row r="16" spans="1:50" x14ac:dyDescent="0.3">
      <c r="A16" s="7" t="s">
        <v>57</v>
      </c>
      <c r="B16" s="102">
        <f>+'Table 4 raw'!B12</f>
        <v>3459</v>
      </c>
      <c r="C16" s="102"/>
      <c r="D16" s="102">
        <f>+'Table 4 raw'!D12</f>
        <v>2752409</v>
      </c>
      <c r="E16" s="137"/>
      <c r="F16" s="102">
        <f>+'Table 4 raw'!F12</f>
        <v>948</v>
      </c>
      <c r="G16" s="77">
        <f>+'Table 4 raw'!G12</f>
        <v>25.340299999999999</v>
      </c>
      <c r="H16" s="137"/>
      <c r="I16" s="102">
        <f>+'Table 4 raw'!I12</f>
        <v>1841</v>
      </c>
      <c r="J16" s="77">
        <f>+'Table 4 raw'!J12</f>
        <v>58.4056</v>
      </c>
      <c r="K16" s="137"/>
      <c r="L16" s="102">
        <f>+'Table 4 raw'!L12</f>
        <v>206</v>
      </c>
      <c r="M16" s="77">
        <f>+'Table 4 raw'!M12</f>
        <v>4.3929999999999998</v>
      </c>
      <c r="N16" s="137"/>
      <c r="O16" s="102">
        <f>+'Table 4 raw'!O12</f>
        <v>437</v>
      </c>
      <c r="P16" s="77">
        <f>+'Table 4 raw'!P12</f>
        <v>11.6449</v>
      </c>
      <c r="Q16" s="62" t="str">
        <f>+'Table 4 raw'!R12</f>
        <v>FLORIDA</v>
      </c>
      <c r="S16" s="7" t="s">
        <v>57</v>
      </c>
      <c r="T16" s="22">
        <v>3472</v>
      </c>
      <c r="U16" s="22"/>
      <c r="V16" s="22">
        <v>2727105</v>
      </c>
      <c r="W16" s="22"/>
      <c r="X16" s="22">
        <v>961</v>
      </c>
      <c r="Y16" s="19">
        <v>25.588999999999999</v>
      </c>
      <c r="Z16" s="22"/>
      <c r="AA16" s="22">
        <v>1856</v>
      </c>
      <c r="AB16" s="19">
        <v>58.518000000000001</v>
      </c>
      <c r="AC16" s="22"/>
      <c r="AD16" s="22">
        <v>217</v>
      </c>
      <c r="AE16" s="66">
        <v>4.3970000000000002</v>
      </c>
      <c r="AF16" s="1"/>
      <c r="AG16" s="1">
        <v>438</v>
      </c>
      <c r="AH16" s="19">
        <v>11.495799999999999</v>
      </c>
      <c r="AJ16" s="54">
        <f t="shared" si="3"/>
        <v>-13</v>
      </c>
      <c r="AL16" s="54">
        <f t="shared" si="3"/>
        <v>25304</v>
      </c>
      <c r="AN16" s="54">
        <f t="shared" si="3"/>
        <v>-13</v>
      </c>
      <c r="AO16" s="37">
        <f t="shared" si="3"/>
        <v>-0.24869999999999948</v>
      </c>
      <c r="AQ16" s="54">
        <f t="shared" si="3"/>
        <v>-15</v>
      </c>
      <c r="AR16" s="37">
        <f t="shared" si="6"/>
        <v>-0.11240000000000094</v>
      </c>
      <c r="AT16" s="54">
        <f t="shared" si="4"/>
        <v>-11</v>
      </c>
      <c r="AU16" s="37">
        <f t="shared" si="4"/>
        <v>-4.0000000000004476E-3</v>
      </c>
      <c r="AW16" s="54">
        <f t="shared" si="5"/>
        <v>-1</v>
      </c>
      <c r="AX16" s="37">
        <f t="shared" si="5"/>
        <v>0.14910000000000068</v>
      </c>
    </row>
    <row r="17" spans="1:50" x14ac:dyDescent="0.3">
      <c r="A17" s="6"/>
      <c r="B17" s="102"/>
      <c r="C17" s="102"/>
      <c r="D17" s="102"/>
      <c r="E17" s="137"/>
      <c r="F17" s="102"/>
      <c r="G17" s="77"/>
      <c r="H17" s="137"/>
      <c r="I17" s="102"/>
      <c r="J17" s="77"/>
      <c r="K17" s="137"/>
      <c r="L17" s="102"/>
      <c r="M17" s="77"/>
      <c r="N17" s="137"/>
      <c r="O17" s="102"/>
      <c r="P17" s="77"/>
      <c r="Q17" s="62"/>
      <c r="S17" s="6"/>
      <c r="T17" s="22"/>
      <c r="U17" s="22"/>
      <c r="V17" s="22"/>
      <c r="W17" s="22"/>
      <c r="X17" s="22"/>
      <c r="Y17" s="19"/>
      <c r="Z17" s="22"/>
      <c r="AA17" s="22"/>
      <c r="AB17" s="19"/>
      <c r="AC17" s="22"/>
      <c r="AD17" s="22"/>
      <c r="AF17" s="1"/>
      <c r="AG17" s="1"/>
      <c r="AH17" s="19"/>
    </row>
    <row r="18" spans="1:50" x14ac:dyDescent="0.3">
      <c r="A18" s="7" t="s">
        <v>58</v>
      </c>
      <c r="B18" s="102">
        <f>+'Table 4 raw'!B14</f>
        <v>2239</v>
      </c>
      <c r="C18" s="102"/>
      <c r="D18" s="102">
        <f>+'Table 4 raw'!D14</f>
        <v>1760644</v>
      </c>
      <c r="E18" s="137"/>
      <c r="F18" s="102">
        <f>+'Table 4 raw'!F14</f>
        <v>391</v>
      </c>
      <c r="G18" s="77">
        <f>+'Table 4 raw'!G14</f>
        <v>15.4062</v>
      </c>
      <c r="H18" s="137"/>
      <c r="I18" s="102">
        <f>+'Table 4 raw'!I14</f>
        <v>844</v>
      </c>
      <c r="J18" s="77">
        <f>+'Table 4 raw'!J14</f>
        <v>46.244199999999999</v>
      </c>
      <c r="K18" s="137"/>
      <c r="L18" s="102">
        <f>+'Table 4 raw'!L14</f>
        <v>265</v>
      </c>
      <c r="M18" s="77">
        <f>+'Table 4 raw'!M14</f>
        <v>10.369</v>
      </c>
      <c r="N18" s="137"/>
      <c r="O18" s="102">
        <f>+'Table 4 raw'!O14</f>
        <v>711</v>
      </c>
      <c r="P18" s="77">
        <f>+'Table 4 raw'!P14</f>
        <v>27.218399999999999</v>
      </c>
      <c r="Q18" s="62" t="str">
        <f>+'Table 4 raw'!R14</f>
        <v>GEORGIA</v>
      </c>
      <c r="S18" s="7" t="s">
        <v>58</v>
      </c>
      <c r="T18" s="22">
        <v>2237</v>
      </c>
      <c r="U18" s="22"/>
      <c r="V18" s="22">
        <v>1753296</v>
      </c>
      <c r="W18" s="22"/>
      <c r="X18" s="22">
        <v>406</v>
      </c>
      <c r="Y18" s="19">
        <v>15.769</v>
      </c>
      <c r="Z18" s="22"/>
      <c r="AA18" s="22">
        <v>847</v>
      </c>
      <c r="AB18" s="19">
        <v>46.416499999999999</v>
      </c>
      <c r="AC18" s="22"/>
      <c r="AD18" s="22">
        <v>270</v>
      </c>
      <c r="AE18" s="66">
        <v>10.483000000000001</v>
      </c>
      <c r="AF18" s="1"/>
      <c r="AG18" s="1">
        <v>714</v>
      </c>
      <c r="AH18" s="19">
        <v>27.331900000000001</v>
      </c>
      <c r="AJ18" s="54">
        <f t="shared" si="3"/>
        <v>2</v>
      </c>
      <c r="AL18" s="54">
        <f t="shared" si="3"/>
        <v>7348</v>
      </c>
      <c r="AN18" s="54">
        <f t="shared" si="3"/>
        <v>-15</v>
      </c>
      <c r="AO18" s="37">
        <f t="shared" si="3"/>
        <v>-0.36280000000000001</v>
      </c>
      <c r="AQ18" s="54">
        <f t="shared" si="3"/>
        <v>-3</v>
      </c>
      <c r="AR18" s="37">
        <f t="shared" si="6"/>
        <v>-0.1722999999999999</v>
      </c>
      <c r="AT18" s="54">
        <f t="shared" si="4"/>
        <v>-5</v>
      </c>
      <c r="AU18" s="37">
        <f t="shared" si="4"/>
        <v>-0.11400000000000077</v>
      </c>
      <c r="AW18" s="54">
        <f t="shared" si="5"/>
        <v>-3</v>
      </c>
      <c r="AX18" s="37">
        <f t="shared" si="5"/>
        <v>-0.11350000000000193</v>
      </c>
    </row>
    <row r="19" spans="1:50" x14ac:dyDescent="0.3">
      <c r="A19" s="7" t="s">
        <v>59</v>
      </c>
      <c r="B19" s="102">
        <f>+'Table 4 raw'!B15</f>
        <v>288</v>
      </c>
      <c r="C19" s="102"/>
      <c r="D19" s="102">
        <f>+'Table 4 raw'!D15</f>
        <v>181434</v>
      </c>
      <c r="E19" s="137"/>
      <c r="F19" s="102">
        <f>+'Table 4 raw'!F15</f>
        <v>68</v>
      </c>
      <c r="G19" s="77">
        <f>+'Table 4 raw'!G15</f>
        <v>23.8461</v>
      </c>
      <c r="H19" s="137"/>
      <c r="I19" s="102">
        <f>+'Table 4 raw'!I15</f>
        <v>107</v>
      </c>
      <c r="J19" s="77">
        <f>+'Table 4 raw'!J15</f>
        <v>44.932600000000001</v>
      </c>
      <c r="K19" s="137"/>
      <c r="L19" s="102">
        <f>+'Table 4 raw'!L15</f>
        <v>72</v>
      </c>
      <c r="M19" s="77">
        <f>+'Table 4 raw'!M15</f>
        <v>21.946000000000002</v>
      </c>
      <c r="N19" s="137"/>
      <c r="O19" s="102">
        <f>+'Table 4 raw'!O15</f>
        <v>41</v>
      </c>
      <c r="P19" s="77">
        <f>+'Table 4 raw'!P15</f>
        <v>9.2750000000000004</v>
      </c>
      <c r="Q19" s="62" t="str">
        <f>+'Table 4 raw'!R15</f>
        <v>HAWAII</v>
      </c>
      <c r="S19" s="7" t="s">
        <v>59</v>
      </c>
      <c r="T19" s="22">
        <v>288</v>
      </c>
      <c r="U19" s="22"/>
      <c r="V19" s="22">
        <v>181870</v>
      </c>
      <c r="W19" s="22"/>
      <c r="X19" s="22">
        <v>68</v>
      </c>
      <c r="Y19" s="19">
        <v>23.9</v>
      </c>
      <c r="Z19" s="22"/>
      <c r="AA19" s="22">
        <v>107</v>
      </c>
      <c r="AB19" s="19">
        <v>45.179499999999997</v>
      </c>
      <c r="AC19" s="22"/>
      <c r="AD19" s="22">
        <v>72</v>
      </c>
      <c r="AE19" s="66">
        <v>21.78</v>
      </c>
      <c r="AF19" s="1"/>
      <c r="AG19" s="1">
        <v>41</v>
      </c>
      <c r="AH19" s="19">
        <v>9.1405999999999992</v>
      </c>
      <c r="AJ19" s="54">
        <f t="shared" si="3"/>
        <v>0</v>
      </c>
      <c r="AL19" s="54">
        <f t="shared" si="3"/>
        <v>-436</v>
      </c>
      <c r="AN19" s="54">
        <f t="shared" si="3"/>
        <v>0</v>
      </c>
      <c r="AO19" s="37">
        <f t="shared" si="3"/>
        <v>-5.3899999999998727E-2</v>
      </c>
      <c r="AQ19" s="54">
        <f t="shared" si="3"/>
        <v>0</v>
      </c>
      <c r="AR19" s="37">
        <f t="shared" si="6"/>
        <v>-0.24689999999999657</v>
      </c>
      <c r="AT19" s="54">
        <f t="shared" si="4"/>
        <v>0</v>
      </c>
      <c r="AU19" s="37">
        <f t="shared" si="4"/>
        <v>0.16600000000000037</v>
      </c>
      <c r="AW19" s="54">
        <f t="shared" si="5"/>
        <v>0</v>
      </c>
      <c r="AX19" s="37">
        <f t="shared" si="5"/>
        <v>0.13440000000000119</v>
      </c>
    </row>
    <row r="20" spans="1:50" x14ac:dyDescent="0.3">
      <c r="A20" s="7" t="s">
        <v>60</v>
      </c>
      <c r="B20" s="102">
        <f>+'Table 4 raw'!B16</f>
        <v>644</v>
      </c>
      <c r="C20" s="102"/>
      <c r="D20" s="102">
        <f>+'Table 4 raw'!D16</f>
        <v>291026</v>
      </c>
      <c r="E20" s="137"/>
      <c r="F20" s="102">
        <f>+'Table 4 raw'!F16</f>
        <v>115</v>
      </c>
      <c r="G20" s="77">
        <f>+'Table 4 raw'!G16</f>
        <v>23.192399999999999</v>
      </c>
      <c r="H20" s="137"/>
      <c r="I20" s="102">
        <f>+'Table 4 raw'!I16</f>
        <v>121</v>
      </c>
      <c r="J20" s="77">
        <f>+'Table 4 raw'!J16</f>
        <v>27.230899999999998</v>
      </c>
      <c r="K20" s="137"/>
      <c r="L20" s="102">
        <f>+'Table 4 raw'!L16</f>
        <v>144</v>
      </c>
      <c r="M20" s="77">
        <f>+'Table 4 raw'!M16</f>
        <v>23.913</v>
      </c>
      <c r="N20" s="137"/>
      <c r="O20" s="102">
        <f>+'Table 4 raw'!O16</f>
        <v>260</v>
      </c>
      <c r="P20" s="77">
        <f>+'Table 4 raw'!P16</f>
        <v>25.431699999999999</v>
      </c>
      <c r="Q20" s="62" t="str">
        <f>+'Table 4 raw'!R16</f>
        <v>IDAHO</v>
      </c>
      <c r="S20" s="7" t="s">
        <v>60</v>
      </c>
      <c r="T20" s="22">
        <v>635</v>
      </c>
      <c r="U20" s="22"/>
      <c r="V20" s="22">
        <v>286447</v>
      </c>
      <c r="W20" s="22"/>
      <c r="X20" s="22">
        <v>114</v>
      </c>
      <c r="Y20" s="19">
        <v>23.335000000000001</v>
      </c>
      <c r="Z20" s="22"/>
      <c r="AA20" s="22">
        <v>119</v>
      </c>
      <c r="AB20" s="19">
        <v>27.8446</v>
      </c>
      <c r="AC20" s="22"/>
      <c r="AD20" s="22">
        <v>143</v>
      </c>
      <c r="AE20" s="66">
        <v>23.908000000000001</v>
      </c>
      <c r="AF20" s="1"/>
      <c r="AG20" s="1">
        <v>258</v>
      </c>
      <c r="AH20" s="19">
        <v>24.795500000000001</v>
      </c>
      <c r="AJ20" s="54">
        <f t="shared" si="3"/>
        <v>9</v>
      </c>
      <c r="AL20" s="54">
        <f t="shared" si="3"/>
        <v>4579</v>
      </c>
      <c r="AN20" s="54">
        <f t="shared" si="3"/>
        <v>1</v>
      </c>
      <c r="AO20" s="37">
        <f t="shared" si="3"/>
        <v>-0.14260000000000161</v>
      </c>
      <c r="AQ20" s="54">
        <f t="shared" si="3"/>
        <v>2</v>
      </c>
      <c r="AR20" s="37">
        <f t="shared" si="6"/>
        <v>-0.61370000000000147</v>
      </c>
      <c r="AT20" s="54">
        <f t="shared" si="4"/>
        <v>1</v>
      </c>
      <c r="AU20" s="37">
        <f t="shared" si="4"/>
        <v>4.9999999999990052E-3</v>
      </c>
      <c r="AW20" s="54">
        <f t="shared" si="5"/>
        <v>2</v>
      </c>
      <c r="AX20" s="37">
        <f t="shared" si="5"/>
        <v>0.63619999999999877</v>
      </c>
    </row>
    <row r="21" spans="1:50" x14ac:dyDescent="0.3">
      <c r="A21" s="7" t="s">
        <v>61</v>
      </c>
      <c r="B21" s="102">
        <f>+'Table 4 raw'!B17</f>
        <v>3897</v>
      </c>
      <c r="C21" s="102"/>
      <c r="D21" s="102">
        <f>+'Table 4 raw'!D17</f>
        <v>1997163</v>
      </c>
      <c r="E21" s="137"/>
      <c r="F21" s="102">
        <f>+'Table 4 raw'!F17</f>
        <v>951</v>
      </c>
      <c r="G21" s="77">
        <f>+'Table 4 raw'!G17</f>
        <v>29.7438</v>
      </c>
      <c r="H21" s="137"/>
      <c r="I21" s="102">
        <f>+'Table 4 raw'!I17</f>
        <v>1622</v>
      </c>
      <c r="J21" s="77">
        <f>+'Table 4 raw'!J17</f>
        <v>48.906500000000001</v>
      </c>
      <c r="K21" s="137"/>
      <c r="L21" s="102">
        <f>+'Table 4 raw'!L17</f>
        <v>497</v>
      </c>
      <c r="M21" s="77">
        <f>+'Table 4 raw'!M17</f>
        <v>10.237</v>
      </c>
      <c r="N21" s="137"/>
      <c r="O21" s="102">
        <f>+'Table 4 raw'!O17</f>
        <v>807</v>
      </c>
      <c r="P21" s="77">
        <f>+'Table 4 raw'!P17</f>
        <v>10.8432</v>
      </c>
      <c r="Q21" s="62" t="str">
        <f>+'Table 4 raw'!R17</f>
        <v>ILLINOIS</v>
      </c>
      <c r="S21" s="7" t="s">
        <v>61</v>
      </c>
      <c r="T21" s="22">
        <v>3908</v>
      </c>
      <c r="U21" s="22"/>
      <c r="V21" s="22">
        <v>2012523</v>
      </c>
      <c r="W21" s="22"/>
      <c r="X21" s="22">
        <v>965</v>
      </c>
      <c r="Y21" s="19">
        <v>30.036000000000001</v>
      </c>
      <c r="Z21" s="22"/>
      <c r="AA21" s="22">
        <v>1635</v>
      </c>
      <c r="AB21" s="19">
        <v>48.965600000000002</v>
      </c>
      <c r="AC21" s="22"/>
      <c r="AD21" s="22">
        <v>499</v>
      </c>
      <c r="AE21" s="66">
        <v>10.202999999999999</v>
      </c>
      <c r="AF21" s="1"/>
      <c r="AG21" s="1">
        <v>809</v>
      </c>
      <c r="AH21" s="19">
        <v>10.7959</v>
      </c>
      <c r="AJ21" s="54">
        <f t="shared" si="3"/>
        <v>-11</v>
      </c>
      <c r="AL21" s="54">
        <f t="shared" si="3"/>
        <v>-15360</v>
      </c>
      <c r="AN21" s="54">
        <f t="shared" si="3"/>
        <v>-14</v>
      </c>
      <c r="AO21" s="37">
        <f t="shared" si="3"/>
        <v>-0.29220000000000113</v>
      </c>
      <c r="AQ21" s="54">
        <f t="shared" si="3"/>
        <v>-13</v>
      </c>
      <c r="AR21" s="37">
        <f t="shared" si="6"/>
        <v>-5.9100000000000819E-2</v>
      </c>
      <c r="AT21" s="54">
        <f t="shared" si="4"/>
        <v>-2</v>
      </c>
      <c r="AU21" s="37">
        <f t="shared" si="4"/>
        <v>3.4000000000000696E-2</v>
      </c>
      <c r="AW21" s="54">
        <f t="shared" si="5"/>
        <v>-2</v>
      </c>
      <c r="AX21" s="37">
        <f t="shared" si="5"/>
        <v>4.7299999999999898E-2</v>
      </c>
    </row>
    <row r="22" spans="1:50" x14ac:dyDescent="0.3">
      <c r="A22" s="7" t="s">
        <v>62</v>
      </c>
      <c r="B22" s="102">
        <f>+'Table 4 raw'!B18</f>
        <v>1859</v>
      </c>
      <c r="C22" s="102"/>
      <c r="D22" s="102">
        <f>+'Table 4 raw'!D18</f>
        <v>1047563</v>
      </c>
      <c r="E22" s="137"/>
      <c r="F22" s="102">
        <f>+'Table 4 raw'!F18</f>
        <v>506</v>
      </c>
      <c r="G22" s="77">
        <f>+'Table 4 raw'!G18</f>
        <v>30.671900000000001</v>
      </c>
      <c r="H22" s="137"/>
      <c r="I22" s="102">
        <f>+'Table 4 raw'!I18</f>
        <v>393</v>
      </c>
      <c r="J22" s="77">
        <f>+'Table 4 raw'!J18</f>
        <v>27.0932</v>
      </c>
      <c r="K22" s="137"/>
      <c r="L22" s="102">
        <f>+'Table 4 raw'!L18</f>
        <v>286</v>
      </c>
      <c r="M22" s="77">
        <f>+'Table 4 raw'!M18</f>
        <v>14.109</v>
      </c>
      <c r="N22" s="137"/>
      <c r="O22" s="102">
        <f>+'Table 4 raw'!O18</f>
        <v>659</v>
      </c>
      <c r="P22" s="77">
        <f>+'Table 4 raw'!P18</f>
        <v>27.76</v>
      </c>
      <c r="Q22" s="62" t="str">
        <f>+'Table 4 raw'!R18</f>
        <v>INDIANA</v>
      </c>
      <c r="S22" s="7" t="s">
        <v>62</v>
      </c>
      <c r="T22" s="22">
        <v>1862</v>
      </c>
      <c r="U22" s="22"/>
      <c r="V22" s="22">
        <v>1045085</v>
      </c>
      <c r="W22" s="22"/>
      <c r="X22" s="22">
        <v>514</v>
      </c>
      <c r="Y22" s="19">
        <v>30.785</v>
      </c>
      <c r="Z22" s="22"/>
      <c r="AA22" s="22">
        <v>394</v>
      </c>
      <c r="AB22" s="19">
        <v>26.941600000000001</v>
      </c>
      <c r="AC22" s="22"/>
      <c r="AD22" s="22">
        <v>288</v>
      </c>
      <c r="AE22" s="66">
        <v>14.381</v>
      </c>
      <c r="AF22" s="1"/>
      <c r="AG22" s="1">
        <v>664</v>
      </c>
      <c r="AH22" s="19">
        <v>27.8733</v>
      </c>
      <c r="AJ22" s="54">
        <f t="shared" si="3"/>
        <v>-3</v>
      </c>
      <c r="AL22" s="54">
        <f t="shared" si="3"/>
        <v>2478</v>
      </c>
      <c r="AN22" s="54">
        <f t="shared" si="3"/>
        <v>-8</v>
      </c>
      <c r="AO22" s="37">
        <f t="shared" si="3"/>
        <v>-0.11309999999999931</v>
      </c>
      <c r="AQ22" s="54">
        <f t="shared" si="3"/>
        <v>-1</v>
      </c>
      <c r="AR22" s="37">
        <f t="shared" si="6"/>
        <v>0.1515999999999984</v>
      </c>
      <c r="AT22" s="54">
        <f t="shared" si="4"/>
        <v>-2</v>
      </c>
      <c r="AU22" s="37">
        <f t="shared" si="4"/>
        <v>-0.27200000000000024</v>
      </c>
      <c r="AW22" s="54">
        <f t="shared" si="5"/>
        <v>-5</v>
      </c>
      <c r="AX22" s="37">
        <f t="shared" si="5"/>
        <v>-0.11329999999999885</v>
      </c>
    </row>
    <row r="23" spans="1:50" x14ac:dyDescent="0.3">
      <c r="A23" s="6"/>
      <c r="B23" s="102"/>
      <c r="C23" s="102"/>
      <c r="D23" s="102"/>
      <c r="E23" s="137"/>
      <c r="F23" s="102"/>
      <c r="G23" s="77"/>
      <c r="H23" s="137"/>
      <c r="I23" s="102"/>
      <c r="J23" s="77"/>
      <c r="K23" s="137"/>
      <c r="L23" s="102"/>
      <c r="M23" s="77"/>
      <c r="N23" s="137"/>
      <c r="O23" s="102"/>
      <c r="P23" s="77"/>
      <c r="Q23" s="62"/>
      <c r="S23" s="6"/>
      <c r="T23" s="22"/>
      <c r="U23" s="22"/>
      <c r="V23" s="22"/>
      <c r="W23" s="22"/>
      <c r="X23" s="22"/>
      <c r="Y23" s="19"/>
      <c r="Z23" s="22"/>
      <c r="AA23" s="22"/>
      <c r="AB23" s="19"/>
      <c r="AC23" s="22"/>
      <c r="AD23" s="22"/>
      <c r="AF23" s="1"/>
      <c r="AG23" s="1"/>
      <c r="AH23" s="19"/>
    </row>
    <row r="24" spans="1:50" x14ac:dyDescent="0.3">
      <c r="A24" s="7" t="s">
        <v>63</v>
      </c>
      <c r="B24" s="102">
        <f>+'Table 4 raw'!B20</f>
        <v>1306</v>
      </c>
      <c r="C24" s="102"/>
      <c r="D24" s="102">
        <f>+'Table 4 raw'!D20</f>
        <v>498526</v>
      </c>
      <c r="E24" s="137"/>
      <c r="F24" s="102">
        <f>+'Table 4 raw'!F20</f>
        <v>227</v>
      </c>
      <c r="G24" s="77">
        <f>+'Table 4 raw'!G20</f>
        <v>27.367100000000001</v>
      </c>
      <c r="H24" s="137"/>
      <c r="I24" s="102">
        <f>+'Table 4 raw'!I20</f>
        <v>108</v>
      </c>
      <c r="J24" s="77">
        <f>+'Table 4 raw'!J20</f>
        <v>12.9153</v>
      </c>
      <c r="K24" s="137"/>
      <c r="L24" s="102">
        <f>+'Table 4 raw'!L20</f>
        <v>312</v>
      </c>
      <c r="M24" s="77">
        <f>+'Table 4 raw'!M20</f>
        <v>25.015999999999998</v>
      </c>
      <c r="N24" s="137"/>
      <c r="O24" s="102">
        <f>+'Table 4 raw'!O20</f>
        <v>651</v>
      </c>
      <c r="P24" s="77">
        <f>+'Table 4 raw'!P20</f>
        <v>34.062399999999997</v>
      </c>
      <c r="Q24" s="62" t="str">
        <f>+'Table 4 raw'!R20</f>
        <v>IOWA</v>
      </c>
      <c r="S24" s="7" t="s">
        <v>63</v>
      </c>
      <c r="T24" s="22">
        <v>1323</v>
      </c>
      <c r="U24" s="22"/>
      <c r="V24" s="22">
        <v>497345</v>
      </c>
      <c r="W24" s="22"/>
      <c r="X24" s="22">
        <v>233</v>
      </c>
      <c r="Y24" s="19">
        <v>27.442</v>
      </c>
      <c r="Z24" s="22"/>
      <c r="AA24" s="22">
        <v>109</v>
      </c>
      <c r="AB24" s="19">
        <v>12.8177</v>
      </c>
      <c r="AC24" s="22"/>
      <c r="AD24" s="22">
        <v>321</v>
      </c>
      <c r="AE24" s="66">
        <v>25.523</v>
      </c>
      <c r="AF24" s="1"/>
      <c r="AG24" s="1">
        <v>660</v>
      </c>
      <c r="AH24" s="19">
        <v>34.217300000000002</v>
      </c>
      <c r="AJ24" s="54">
        <f t="shared" si="3"/>
        <v>-17</v>
      </c>
      <c r="AL24" s="54">
        <f t="shared" si="3"/>
        <v>1181</v>
      </c>
      <c r="AN24" s="54">
        <f t="shared" si="3"/>
        <v>-6</v>
      </c>
      <c r="AO24" s="37">
        <f t="shared" si="3"/>
        <v>-7.4899999999999523E-2</v>
      </c>
      <c r="AQ24" s="54">
        <f t="shared" si="3"/>
        <v>-1</v>
      </c>
      <c r="AR24" s="37">
        <f t="shared" si="6"/>
        <v>9.7599999999999909E-2</v>
      </c>
      <c r="AT24" s="54">
        <f t="shared" si="4"/>
        <v>-9</v>
      </c>
      <c r="AU24" s="37">
        <f t="shared" si="4"/>
        <v>-0.50700000000000145</v>
      </c>
      <c r="AW24" s="54">
        <f t="shared" si="5"/>
        <v>-9</v>
      </c>
      <c r="AX24" s="37">
        <f t="shared" si="5"/>
        <v>-0.15490000000000492</v>
      </c>
    </row>
    <row r="25" spans="1:50" x14ac:dyDescent="0.3">
      <c r="A25" s="7" t="s">
        <v>64</v>
      </c>
      <c r="B25" s="102">
        <f>+'Table 4 raw'!B21</f>
        <v>1309</v>
      </c>
      <c r="C25" s="102"/>
      <c r="D25" s="102">
        <f>+'Table 4 raw'!D21</f>
        <v>489540</v>
      </c>
      <c r="E25" s="137"/>
      <c r="F25" s="102">
        <f>+'Table 4 raw'!F21</f>
        <v>248</v>
      </c>
      <c r="G25" s="77">
        <f>+'Table 4 raw'!G21</f>
        <v>28.2334</v>
      </c>
      <c r="H25" s="137"/>
      <c r="I25" s="102">
        <f>+'Table 4 raw'!I21</f>
        <v>147</v>
      </c>
      <c r="J25" s="77">
        <f>+'Table 4 raw'!J21</f>
        <v>17.404299999999999</v>
      </c>
      <c r="K25" s="137"/>
      <c r="L25" s="102">
        <f>+'Table 4 raw'!L21</f>
        <v>317</v>
      </c>
      <c r="M25" s="77">
        <f>+'Table 4 raw'!M21</f>
        <v>25.888999999999999</v>
      </c>
      <c r="N25" s="137"/>
      <c r="O25" s="102">
        <f>+'Table 4 raw'!O21</f>
        <v>589</v>
      </c>
      <c r="P25" s="77">
        <f>+'Table 4 raw'!P21</f>
        <v>27.989100000000001</v>
      </c>
      <c r="Q25" s="62" t="str">
        <f>+'Table 4 raw'!R21</f>
        <v>KANSAS</v>
      </c>
      <c r="S25" s="7" t="s">
        <v>64</v>
      </c>
      <c r="T25" s="22">
        <v>1311</v>
      </c>
      <c r="U25" s="22"/>
      <c r="V25" s="22">
        <v>488382</v>
      </c>
      <c r="W25" s="22"/>
      <c r="X25" s="22">
        <v>249</v>
      </c>
      <c r="Y25" s="19">
        <v>28.253</v>
      </c>
      <c r="Z25" s="22"/>
      <c r="AA25" s="22">
        <v>148</v>
      </c>
      <c r="AB25" s="19">
        <v>17.437799999999999</v>
      </c>
      <c r="AC25" s="22"/>
      <c r="AD25" s="22">
        <v>321</v>
      </c>
      <c r="AE25" s="66">
        <v>26.254000000000001</v>
      </c>
      <c r="AF25" s="1"/>
      <c r="AG25" s="1">
        <v>593</v>
      </c>
      <c r="AH25" s="19">
        <v>28.055700000000002</v>
      </c>
      <c r="AJ25" s="54">
        <f t="shared" si="3"/>
        <v>-2</v>
      </c>
      <c r="AL25" s="54">
        <f t="shared" si="3"/>
        <v>1158</v>
      </c>
      <c r="AN25" s="54">
        <f t="shared" si="3"/>
        <v>-1</v>
      </c>
      <c r="AO25" s="37">
        <f t="shared" si="3"/>
        <v>-1.9600000000000506E-2</v>
      </c>
      <c r="AQ25" s="54">
        <f t="shared" si="3"/>
        <v>-1</v>
      </c>
      <c r="AR25" s="37">
        <f t="shared" si="6"/>
        <v>-3.3500000000000085E-2</v>
      </c>
      <c r="AT25" s="54">
        <f t="shared" si="4"/>
        <v>-4</v>
      </c>
      <c r="AU25" s="37">
        <f t="shared" si="4"/>
        <v>-0.36500000000000199</v>
      </c>
      <c r="AW25" s="54">
        <f t="shared" si="5"/>
        <v>-4</v>
      </c>
      <c r="AX25" s="37">
        <f t="shared" si="5"/>
        <v>-6.6600000000001103E-2</v>
      </c>
    </row>
    <row r="26" spans="1:50" x14ac:dyDescent="0.3">
      <c r="A26" s="7" t="s">
        <v>65</v>
      </c>
      <c r="B26" s="102">
        <f>+'Table 4 raw'!B22</f>
        <v>1219</v>
      </c>
      <c r="C26" s="102"/>
      <c r="D26" s="102">
        <f>+'Table 4 raw'!D22</f>
        <v>674272</v>
      </c>
      <c r="E26" s="137"/>
      <c r="F26" s="102">
        <f>+'Table 4 raw'!F22</f>
        <v>157</v>
      </c>
      <c r="G26" s="77">
        <f>+'Table 4 raw'!G22</f>
        <v>15.7125</v>
      </c>
      <c r="H26" s="137"/>
      <c r="I26" s="102">
        <f>+'Table 4 raw'!I22</f>
        <v>223</v>
      </c>
      <c r="J26" s="77">
        <f>+'Table 4 raw'!J22</f>
        <v>22.161799999999999</v>
      </c>
      <c r="K26" s="137"/>
      <c r="L26" s="102">
        <f>+'Table 4 raw'!L22</f>
        <v>305</v>
      </c>
      <c r="M26" s="77">
        <f>+'Table 4 raw'!M22</f>
        <v>25.312999999999999</v>
      </c>
      <c r="N26" s="137"/>
      <c r="O26" s="102">
        <f>+'Table 4 raw'!O22</f>
        <v>526</v>
      </c>
      <c r="P26" s="77">
        <f>+'Table 4 raw'!P22</f>
        <v>36.281399999999998</v>
      </c>
      <c r="Q26" s="62" t="str">
        <f>+'Table 4 raw'!R22</f>
        <v>KENTUCKY</v>
      </c>
      <c r="S26" s="7" t="s">
        <v>65</v>
      </c>
      <c r="T26" s="22">
        <v>1221</v>
      </c>
      <c r="U26" s="22"/>
      <c r="V26" s="22">
        <v>676793</v>
      </c>
      <c r="W26" s="22"/>
      <c r="X26" s="22">
        <v>159</v>
      </c>
      <c r="Y26" s="19">
        <v>15.954000000000001</v>
      </c>
      <c r="Z26" s="22"/>
      <c r="AA26" s="22">
        <v>224</v>
      </c>
      <c r="AB26" s="19">
        <v>22.119599999999998</v>
      </c>
      <c r="AC26" s="22"/>
      <c r="AD26" s="22">
        <v>307</v>
      </c>
      <c r="AE26" s="66">
        <v>25.468</v>
      </c>
      <c r="AF26" s="1"/>
      <c r="AG26" s="1">
        <v>531</v>
      </c>
      <c r="AH26" s="19">
        <v>36.457799999999999</v>
      </c>
      <c r="AJ26" s="54">
        <f t="shared" si="3"/>
        <v>-2</v>
      </c>
      <c r="AL26" s="54">
        <f t="shared" si="3"/>
        <v>-2521</v>
      </c>
      <c r="AN26" s="54">
        <f t="shared" si="3"/>
        <v>-2</v>
      </c>
      <c r="AO26" s="37">
        <f t="shared" si="3"/>
        <v>-0.24150000000000027</v>
      </c>
      <c r="AQ26" s="54">
        <f t="shared" si="3"/>
        <v>-1</v>
      </c>
      <c r="AR26" s="37">
        <f t="shared" si="6"/>
        <v>4.2200000000001125E-2</v>
      </c>
      <c r="AT26" s="54">
        <f t="shared" si="4"/>
        <v>-2</v>
      </c>
      <c r="AU26" s="37">
        <f t="shared" si="4"/>
        <v>-0.15500000000000114</v>
      </c>
      <c r="AW26" s="54">
        <f t="shared" si="5"/>
        <v>-5</v>
      </c>
      <c r="AX26" s="37">
        <f t="shared" si="5"/>
        <v>-0.176400000000001</v>
      </c>
    </row>
    <row r="27" spans="1:50" x14ac:dyDescent="0.3">
      <c r="A27" s="7" t="s">
        <v>66</v>
      </c>
      <c r="B27" s="102">
        <f>+'Table 4 raw'!B23</f>
        <v>1337</v>
      </c>
      <c r="C27" s="102"/>
      <c r="D27" s="102">
        <f>+'Table 4 raw'!D23</f>
        <v>712783</v>
      </c>
      <c r="E27" s="137"/>
      <c r="F27" s="102">
        <f>+'Table 4 raw'!F23</f>
        <v>364</v>
      </c>
      <c r="G27" s="77">
        <f>+'Table 4 raw'!G23</f>
        <v>29.5593</v>
      </c>
      <c r="H27" s="137"/>
      <c r="I27" s="102">
        <f>+'Table 4 raw'!I23</f>
        <v>324</v>
      </c>
      <c r="J27" s="77">
        <f>+'Table 4 raw'!J23</f>
        <v>28.908899999999999</v>
      </c>
      <c r="K27" s="137"/>
      <c r="L27" s="102">
        <f>+'Table 4 raw'!L23</f>
        <v>222</v>
      </c>
      <c r="M27" s="77">
        <f>+'Table 4 raw'!M23</f>
        <v>13.95</v>
      </c>
      <c r="N27" s="137"/>
      <c r="O27" s="102">
        <f>+'Table 4 raw'!O23</f>
        <v>413</v>
      </c>
      <c r="P27" s="77">
        <f>+'Table 4 raw'!P23</f>
        <v>27.150099999999998</v>
      </c>
      <c r="Q27" s="62" t="str">
        <f>+'Table 4 raw'!R23</f>
        <v>LOUISIANA</v>
      </c>
      <c r="S27" s="7" t="s">
        <v>66</v>
      </c>
      <c r="T27" s="22">
        <v>1337</v>
      </c>
      <c r="U27" s="22"/>
      <c r="V27" s="22">
        <v>714923</v>
      </c>
      <c r="W27" s="22"/>
      <c r="X27" s="22">
        <v>367</v>
      </c>
      <c r="Y27" s="19">
        <v>29.5</v>
      </c>
      <c r="Z27" s="22"/>
      <c r="AA27" s="22">
        <v>324</v>
      </c>
      <c r="AB27" s="19">
        <v>28.965399999999999</v>
      </c>
      <c r="AC27" s="22"/>
      <c r="AD27" s="22">
        <v>231</v>
      </c>
      <c r="AE27" s="66">
        <v>14.19</v>
      </c>
      <c r="AF27" s="1"/>
      <c r="AG27" s="1">
        <v>415</v>
      </c>
      <c r="AH27" s="19">
        <v>27.3445</v>
      </c>
      <c r="AJ27" s="54">
        <f t="shared" si="3"/>
        <v>0</v>
      </c>
      <c r="AL27" s="54">
        <f t="shared" si="3"/>
        <v>-2140</v>
      </c>
      <c r="AN27" s="54">
        <f t="shared" si="3"/>
        <v>-3</v>
      </c>
      <c r="AO27" s="37">
        <f t="shared" si="3"/>
        <v>5.9300000000000352E-2</v>
      </c>
      <c r="AQ27" s="54">
        <f t="shared" si="3"/>
        <v>0</v>
      </c>
      <c r="AR27" s="37">
        <f t="shared" si="6"/>
        <v>-5.6499999999999773E-2</v>
      </c>
      <c r="AT27" s="54">
        <f t="shared" si="4"/>
        <v>-9</v>
      </c>
      <c r="AU27" s="37">
        <f t="shared" si="4"/>
        <v>-0.24000000000000021</v>
      </c>
      <c r="AW27" s="54">
        <f t="shared" si="5"/>
        <v>-2</v>
      </c>
      <c r="AX27" s="37">
        <f t="shared" si="5"/>
        <v>-0.19440000000000168</v>
      </c>
    </row>
    <row r="28" spans="1:50" x14ac:dyDescent="0.3">
      <c r="A28" s="7" t="s">
        <v>67</v>
      </c>
      <c r="B28" s="102">
        <f>+'Table 4 raw'!B24</f>
        <v>576</v>
      </c>
      <c r="C28" s="102"/>
      <c r="D28" s="102">
        <f>+'Table 4 raw'!D24</f>
        <v>175389</v>
      </c>
      <c r="E28" s="137"/>
      <c r="F28" s="102">
        <f>+'Table 4 raw'!F24</f>
        <v>48</v>
      </c>
      <c r="G28" s="77">
        <f>+'Table 4 raw'!G24</f>
        <v>12.698600000000001</v>
      </c>
      <c r="H28" s="137"/>
      <c r="I28" s="102">
        <f>+'Table 4 raw'!I24</f>
        <v>66</v>
      </c>
      <c r="J28" s="77">
        <f>+'Table 4 raw'!J24</f>
        <v>16.6601</v>
      </c>
      <c r="K28" s="137"/>
      <c r="L28" s="102">
        <f>+'Table 4 raw'!L24</f>
        <v>71</v>
      </c>
      <c r="M28" s="77">
        <f>+'Table 4 raw'!M24</f>
        <v>16.202000000000002</v>
      </c>
      <c r="N28" s="137"/>
      <c r="O28" s="102">
        <f>+'Table 4 raw'!O24</f>
        <v>381</v>
      </c>
      <c r="P28" s="77">
        <f>+'Table 4 raw'!P24</f>
        <v>52.850499999999997</v>
      </c>
      <c r="Q28" s="62" t="str">
        <f>+'Table 4 raw'!R24</f>
        <v>MAINE</v>
      </c>
      <c r="S28" s="7" t="s">
        <v>67</v>
      </c>
      <c r="T28" s="22">
        <v>581</v>
      </c>
      <c r="U28" s="22"/>
      <c r="V28" s="22">
        <v>176396</v>
      </c>
      <c r="W28" s="22"/>
      <c r="X28" s="22">
        <v>48</v>
      </c>
      <c r="Y28" s="19">
        <v>12.677</v>
      </c>
      <c r="Z28" s="22"/>
      <c r="AA28" s="22">
        <v>66</v>
      </c>
      <c r="AB28" s="19">
        <v>16.594999999999999</v>
      </c>
      <c r="AC28" s="22"/>
      <c r="AD28" s="22">
        <v>77</v>
      </c>
      <c r="AE28" s="66">
        <v>17.091999999999999</v>
      </c>
      <c r="AF28" s="1"/>
      <c r="AG28" s="1">
        <v>390</v>
      </c>
      <c r="AH28" s="19">
        <v>53.636099999999999</v>
      </c>
      <c r="AJ28" s="54">
        <f t="shared" si="3"/>
        <v>-5</v>
      </c>
      <c r="AL28" s="54">
        <f t="shared" si="3"/>
        <v>-1007</v>
      </c>
      <c r="AN28" s="54">
        <f t="shared" si="3"/>
        <v>0</v>
      </c>
      <c r="AO28" s="37">
        <f t="shared" si="3"/>
        <v>2.1600000000001174E-2</v>
      </c>
      <c r="AQ28" s="54">
        <f t="shared" si="3"/>
        <v>0</v>
      </c>
      <c r="AR28" s="37">
        <f t="shared" si="6"/>
        <v>6.5100000000001046E-2</v>
      </c>
      <c r="AT28" s="54">
        <f t="shared" si="4"/>
        <v>-6</v>
      </c>
      <c r="AU28" s="37">
        <f t="shared" si="4"/>
        <v>-0.88999999999999702</v>
      </c>
      <c r="AW28" s="54">
        <f t="shared" si="5"/>
        <v>-9</v>
      </c>
      <c r="AX28" s="37">
        <f t="shared" si="5"/>
        <v>-0.7856000000000023</v>
      </c>
    </row>
    <row r="29" spans="1:50" x14ac:dyDescent="0.3">
      <c r="A29" s="6"/>
      <c r="B29" s="102"/>
      <c r="C29" s="102"/>
      <c r="D29" s="102"/>
      <c r="E29" s="137"/>
      <c r="F29" s="102"/>
      <c r="G29" s="77"/>
      <c r="H29" s="137"/>
      <c r="I29" s="102"/>
      <c r="J29" s="77"/>
      <c r="K29" s="137"/>
      <c r="L29" s="102"/>
      <c r="M29" s="77"/>
      <c r="N29" s="137"/>
      <c r="O29" s="102"/>
      <c r="P29" s="77"/>
      <c r="Q29" s="62"/>
      <c r="S29" s="6"/>
      <c r="T29" s="22"/>
      <c r="U29" s="22"/>
      <c r="V29" s="22"/>
      <c r="W29" s="22"/>
      <c r="X29" s="22"/>
      <c r="Y29" s="19"/>
      <c r="Z29" s="22"/>
      <c r="AA29" s="22"/>
      <c r="AB29" s="19"/>
      <c r="AC29" s="22"/>
      <c r="AD29" s="22"/>
      <c r="AF29" s="1"/>
      <c r="AG29" s="1"/>
      <c r="AH29" s="19"/>
    </row>
    <row r="30" spans="1:50" x14ac:dyDescent="0.3">
      <c r="A30" s="7" t="s">
        <v>68</v>
      </c>
      <c r="B30" s="102">
        <f>+'Table 4 raw'!B26</f>
        <v>1318</v>
      </c>
      <c r="C30" s="102"/>
      <c r="D30" s="102">
        <f>+'Table 4 raw'!D26</f>
        <v>868071</v>
      </c>
      <c r="E30" s="137"/>
      <c r="F30" s="102">
        <f>+'Table 4 raw'!F26</f>
        <v>293</v>
      </c>
      <c r="G30" s="77">
        <f>+'Table 4 raw'!G26</f>
        <v>20.419799999999999</v>
      </c>
      <c r="H30" s="137"/>
      <c r="I30" s="102">
        <f>+'Table 4 raw'!I26</f>
        <v>756</v>
      </c>
      <c r="J30" s="77">
        <f>+'Table 4 raw'!J26</f>
        <v>62.041200000000003</v>
      </c>
      <c r="K30" s="137"/>
      <c r="L30" s="102">
        <f>+'Table 4 raw'!L26</f>
        <v>55</v>
      </c>
      <c r="M30" s="77">
        <f>+'Table 4 raw'!M26</f>
        <v>3.6640000000000001</v>
      </c>
      <c r="N30" s="137"/>
      <c r="O30" s="102">
        <f>+'Table 4 raw'!O26</f>
        <v>211</v>
      </c>
      <c r="P30" s="77">
        <f>+'Table 4 raw'!P26</f>
        <v>13.7248</v>
      </c>
      <c r="Q30" s="62" t="str">
        <f>+'Table 4 raw'!R26</f>
        <v>MARYLAND</v>
      </c>
      <c r="S30" s="7" t="s">
        <v>68</v>
      </c>
      <c r="T30" s="22">
        <v>1329</v>
      </c>
      <c r="U30" s="22"/>
      <c r="V30" s="22">
        <v>861595</v>
      </c>
      <c r="W30" s="22"/>
      <c r="X30" s="22">
        <v>299</v>
      </c>
      <c r="Y30" s="19">
        <v>20.602</v>
      </c>
      <c r="Z30" s="22"/>
      <c r="AA30" s="22">
        <v>762</v>
      </c>
      <c r="AB30" s="19">
        <v>61.962800000000001</v>
      </c>
      <c r="AC30" s="22"/>
      <c r="AD30" s="22">
        <v>55</v>
      </c>
      <c r="AE30" s="66">
        <v>3.609</v>
      </c>
      <c r="AF30" s="1"/>
      <c r="AG30" s="1">
        <v>213</v>
      </c>
      <c r="AH30" s="19">
        <v>13.826700000000001</v>
      </c>
      <c r="AJ30" s="54">
        <f t="shared" si="3"/>
        <v>-11</v>
      </c>
      <c r="AL30" s="54">
        <f t="shared" si="3"/>
        <v>6476</v>
      </c>
      <c r="AN30" s="54">
        <f t="shared" si="3"/>
        <v>-6</v>
      </c>
      <c r="AO30" s="37">
        <f t="shared" si="3"/>
        <v>-0.18220000000000169</v>
      </c>
      <c r="AQ30" s="54">
        <f t="shared" si="3"/>
        <v>-6</v>
      </c>
      <c r="AR30" s="37">
        <f t="shared" si="6"/>
        <v>7.8400000000002024E-2</v>
      </c>
      <c r="AT30" s="54">
        <f t="shared" si="4"/>
        <v>0</v>
      </c>
      <c r="AU30" s="37">
        <f t="shared" si="4"/>
        <v>5.500000000000016E-2</v>
      </c>
      <c r="AW30" s="54">
        <f t="shared" si="5"/>
        <v>-2</v>
      </c>
      <c r="AX30" s="37">
        <f t="shared" si="5"/>
        <v>-0.10190000000000055</v>
      </c>
    </row>
    <row r="31" spans="1:50" x14ac:dyDescent="0.3">
      <c r="A31" s="7" t="s">
        <v>69</v>
      </c>
      <c r="B31" s="102">
        <f>+'Table 4 raw'!B27</f>
        <v>1788</v>
      </c>
      <c r="C31" s="102"/>
      <c r="D31" s="102">
        <f>+'Table 4 raw'!D27</f>
        <v>913413</v>
      </c>
      <c r="E31" s="137"/>
      <c r="F31" s="102">
        <f>+'Table 4 raw'!F27</f>
        <v>325</v>
      </c>
      <c r="G31" s="77">
        <f>+'Table 4 raw'!G27</f>
        <v>17.875499999999999</v>
      </c>
      <c r="H31" s="137"/>
      <c r="I31" s="102">
        <f>+'Table 4 raw'!I27</f>
        <v>1218</v>
      </c>
      <c r="J31" s="77">
        <f>+'Table 4 raw'!J27</f>
        <v>71.749399999999994</v>
      </c>
      <c r="K31" s="137"/>
      <c r="L31" s="102">
        <f>+'Table 4 raw'!L27</f>
        <v>38</v>
      </c>
      <c r="M31" s="77">
        <f>+'Table 4 raw'!M27</f>
        <v>1.4550000000000001</v>
      </c>
      <c r="N31" s="137"/>
      <c r="O31" s="102">
        <f>+'Table 4 raw'!O27</f>
        <v>196</v>
      </c>
      <c r="P31" s="77">
        <f>+'Table 4 raw'!P27</f>
        <v>8.5420999999999996</v>
      </c>
      <c r="Q31" s="62" t="str">
        <f>+'Table 4 raw'!R27</f>
        <v>MASSACHUSETTS</v>
      </c>
      <c r="S31" s="7" t="s">
        <v>69</v>
      </c>
      <c r="T31" s="22">
        <v>1793</v>
      </c>
      <c r="U31" s="22"/>
      <c r="V31" s="22">
        <v>914148</v>
      </c>
      <c r="W31" s="22"/>
      <c r="X31" s="22">
        <v>328</v>
      </c>
      <c r="Y31" s="19">
        <v>17.684999999999999</v>
      </c>
      <c r="Z31" s="22"/>
      <c r="AA31" s="22">
        <v>1226</v>
      </c>
      <c r="AB31" s="19">
        <v>72.027199999999993</v>
      </c>
      <c r="AC31" s="22"/>
      <c r="AD31" s="22">
        <v>39</v>
      </c>
      <c r="AE31" s="66">
        <v>1.4390000000000001</v>
      </c>
      <c r="AF31" s="1"/>
      <c r="AG31" s="1">
        <v>200</v>
      </c>
      <c r="AH31" s="19">
        <v>8.8483000000000001</v>
      </c>
      <c r="AJ31" s="54">
        <f t="shared" si="3"/>
        <v>-5</v>
      </c>
      <c r="AL31" s="54">
        <f t="shared" si="3"/>
        <v>-735</v>
      </c>
      <c r="AN31" s="54">
        <f t="shared" si="3"/>
        <v>-3</v>
      </c>
      <c r="AO31" s="37">
        <f t="shared" si="3"/>
        <v>0.19050000000000011</v>
      </c>
      <c r="AQ31" s="54">
        <f t="shared" si="3"/>
        <v>-8</v>
      </c>
      <c r="AR31" s="37">
        <f t="shared" si="6"/>
        <v>-0.27779999999999916</v>
      </c>
      <c r="AT31" s="54">
        <f t="shared" si="4"/>
        <v>-1</v>
      </c>
      <c r="AU31" s="37">
        <f t="shared" si="4"/>
        <v>1.6000000000000014E-2</v>
      </c>
      <c r="AW31" s="54">
        <f t="shared" si="5"/>
        <v>-4</v>
      </c>
      <c r="AX31" s="37">
        <f t="shared" si="5"/>
        <v>-0.30620000000000047</v>
      </c>
    </row>
    <row r="32" spans="1:50" x14ac:dyDescent="0.3">
      <c r="A32" s="7" t="s">
        <v>70</v>
      </c>
      <c r="B32" s="102">
        <f>+'Table 4 raw'!B28</f>
        <v>2931</v>
      </c>
      <c r="C32" s="102"/>
      <c r="D32" s="102">
        <f>+'Table 4 raw'!D28</f>
        <v>1406234</v>
      </c>
      <c r="E32" s="137"/>
      <c r="F32" s="102">
        <f>+'Table 4 raw'!F28</f>
        <v>564</v>
      </c>
      <c r="G32" s="77">
        <f>+'Table 4 raw'!G28</f>
        <v>20.1953</v>
      </c>
      <c r="H32" s="137"/>
      <c r="I32" s="102">
        <f>+'Table 4 raw'!I28</f>
        <v>1071</v>
      </c>
      <c r="J32" s="77">
        <f>+'Table 4 raw'!J28</f>
        <v>43.714799999999997</v>
      </c>
      <c r="K32" s="137"/>
      <c r="L32" s="102">
        <f>+'Table 4 raw'!L28</f>
        <v>368</v>
      </c>
      <c r="M32" s="77">
        <f>+'Table 4 raw'!M28</f>
        <v>11.59</v>
      </c>
      <c r="N32" s="137"/>
      <c r="O32" s="102">
        <f>+'Table 4 raw'!O28</f>
        <v>818</v>
      </c>
      <c r="P32" s="77">
        <f>+'Table 4 raw'!P28</f>
        <v>21.001100000000001</v>
      </c>
      <c r="Q32" s="62" t="str">
        <f>+'Table 4 raw'!R28</f>
        <v>MICHIGAN</v>
      </c>
      <c r="S32" s="7" t="s">
        <v>70</v>
      </c>
      <c r="T32" s="22">
        <v>2939</v>
      </c>
      <c r="U32" s="22"/>
      <c r="V32" s="22">
        <v>1412050</v>
      </c>
      <c r="W32" s="22"/>
      <c r="X32" s="22">
        <v>665</v>
      </c>
      <c r="Y32" s="19">
        <v>23.63</v>
      </c>
      <c r="Z32" s="22"/>
      <c r="AA32" s="22">
        <v>1079</v>
      </c>
      <c r="AB32" s="19">
        <v>43.732700000000001</v>
      </c>
      <c r="AC32" s="22"/>
      <c r="AD32" s="22">
        <v>368</v>
      </c>
      <c r="AE32" s="66">
        <v>11.526</v>
      </c>
      <c r="AF32" s="1"/>
      <c r="AG32" s="1">
        <v>827</v>
      </c>
      <c r="AH32" s="19">
        <v>21.110900000000001</v>
      </c>
      <c r="AJ32" s="54">
        <f t="shared" si="3"/>
        <v>-8</v>
      </c>
      <c r="AL32" s="54">
        <f t="shared" si="3"/>
        <v>-5816</v>
      </c>
      <c r="AN32" s="54">
        <f t="shared" si="3"/>
        <v>-101</v>
      </c>
      <c r="AO32" s="37">
        <f t="shared" si="3"/>
        <v>-3.4346999999999994</v>
      </c>
      <c r="AQ32" s="54">
        <f t="shared" si="3"/>
        <v>-8</v>
      </c>
      <c r="AR32" s="37">
        <f t="shared" si="6"/>
        <v>-1.7900000000004468E-2</v>
      </c>
      <c r="AT32" s="54">
        <f t="shared" si="4"/>
        <v>0</v>
      </c>
      <c r="AU32" s="37">
        <f t="shared" si="4"/>
        <v>6.4000000000000057E-2</v>
      </c>
      <c r="AW32" s="54">
        <f t="shared" si="5"/>
        <v>-9</v>
      </c>
      <c r="AX32" s="37">
        <f t="shared" si="5"/>
        <v>-0.1097999999999999</v>
      </c>
    </row>
    <row r="33" spans="1:50" x14ac:dyDescent="0.3">
      <c r="A33" s="7" t="s">
        <v>71</v>
      </c>
      <c r="B33" s="102">
        <f>+'Table 4 raw'!B29</f>
        <v>1682</v>
      </c>
      <c r="C33" s="102"/>
      <c r="D33" s="102">
        <f>+'Table 4 raw'!D29</f>
        <v>842948</v>
      </c>
      <c r="E33" s="137"/>
      <c r="F33" s="102">
        <f>+'Table 4 raw'!F29</f>
        <v>331</v>
      </c>
      <c r="G33" s="77">
        <f>+'Table 4 raw'!G29</f>
        <v>21.416399999999999</v>
      </c>
      <c r="H33" s="137"/>
      <c r="I33" s="102">
        <f>+'Table 4 raw'!I29</f>
        <v>424</v>
      </c>
      <c r="J33" s="77">
        <f>+'Table 4 raw'!J29</f>
        <v>36.2239</v>
      </c>
      <c r="K33" s="137"/>
      <c r="L33" s="102">
        <f>+'Table 4 raw'!L29</f>
        <v>328</v>
      </c>
      <c r="M33" s="77">
        <f>+'Table 4 raw'!M29</f>
        <v>20.428999999999998</v>
      </c>
      <c r="N33" s="137"/>
      <c r="O33" s="102">
        <f>+'Table 4 raw'!O29</f>
        <v>582</v>
      </c>
      <c r="P33" s="77">
        <f>+'Table 4 raw'!P29</f>
        <v>21.6188</v>
      </c>
      <c r="Q33" s="62" t="str">
        <f>+'Table 4 raw'!R29</f>
        <v>MINNESOTA</v>
      </c>
      <c r="S33" s="7" t="s">
        <v>71</v>
      </c>
      <c r="T33" s="22">
        <v>1666</v>
      </c>
      <c r="U33" s="22"/>
      <c r="V33" s="22">
        <v>832485</v>
      </c>
      <c r="W33" s="22"/>
      <c r="X33" s="22">
        <v>329</v>
      </c>
      <c r="Y33" s="19">
        <v>21.431000000000001</v>
      </c>
      <c r="Z33" s="22"/>
      <c r="AA33" s="22">
        <v>426</v>
      </c>
      <c r="AB33" s="19">
        <v>36.222499999999997</v>
      </c>
      <c r="AC33" s="22"/>
      <c r="AD33" s="22">
        <v>325</v>
      </c>
      <c r="AE33" s="66">
        <v>20.64</v>
      </c>
      <c r="AF33" s="1"/>
      <c r="AG33" s="1">
        <v>586</v>
      </c>
      <c r="AH33" s="19">
        <v>21.706700000000001</v>
      </c>
      <c r="AJ33" s="54">
        <f t="shared" si="3"/>
        <v>16</v>
      </c>
      <c r="AL33" s="54">
        <f t="shared" si="3"/>
        <v>10463</v>
      </c>
      <c r="AN33" s="54">
        <f t="shared" si="3"/>
        <v>2</v>
      </c>
      <c r="AO33" s="37">
        <f t="shared" si="3"/>
        <v>-1.4600000000001501E-2</v>
      </c>
      <c r="AQ33" s="54">
        <f t="shared" si="3"/>
        <v>-2</v>
      </c>
      <c r="AR33" s="37">
        <f t="shared" si="6"/>
        <v>1.4000000000038426E-3</v>
      </c>
      <c r="AT33" s="54">
        <f t="shared" si="4"/>
        <v>3</v>
      </c>
      <c r="AU33" s="37">
        <f t="shared" si="4"/>
        <v>-0.21100000000000207</v>
      </c>
      <c r="AW33" s="54">
        <f t="shared" si="5"/>
        <v>-4</v>
      </c>
      <c r="AX33" s="37">
        <f t="shared" si="5"/>
        <v>-8.7900000000001199E-2</v>
      </c>
    </row>
    <row r="34" spans="1:50" x14ac:dyDescent="0.3">
      <c r="A34" s="7" t="s">
        <v>72</v>
      </c>
      <c r="B34" s="102">
        <f>+'Table 4 raw'!B30</f>
        <v>908</v>
      </c>
      <c r="C34" s="102"/>
      <c r="D34" s="102">
        <f>+'Table 4 raw'!D30</f>
        <v>483137</v>
      </c>
      <c r="E34" s="137"/>
      <c r="F34" s="102">
        <f>+'Table 4 raw'!F30</f>
        <v>105</v>
      </c>
      <c r="G34" s="77">
        <f>+'Table 4 raw'!G30</f>
        <v>10.656599999999999</v>
      </c>
      <c r="H34" s="137"/>
      <c r="I34" s="102">
        <f>+'Table 4 raw'!I30</f>
        <v>88</v>
      </c>
      <c r="J34" s="77">
        <f>+'Table 4 raw'!J30</f>
        <v>14.039300000000001</v>
      </c>
      <c r="K34" s="137"/>
      <c r="L34" s="102">
        <f>+'Table 4 raw'!L30</f>
        <v>264</v>
      </c>
      <c r="M34" s="77">
        <f>+'Table 4 raw'!M30</f>
        <v>28.15</v>
      </c>
      <c r="N34" s="137"/>
      <c r="O34" s="102">
        <f>+'Table 4 raw'!O30</f>
        <v>445</v>
      </c>
      <c r="P34" s="77">
        <f>+'Table 4 raw'!P30</f>
        <v>46.694200000000002</v>
      </c>
      <c r="Q34" s="62" t="str">
        <f>+'Table 4 raw'!R30</f>
        <v>MISSISSIPPI</v>
      </c>
      <c r="S34" s="7" t="s">
        <v>72</v>
      </c>
      <c r="T34" s="22">
        <v>908</v>
      </c>
      <c r="U34" s="22"/>
      <c r="V34" s="22">
        <v>486910</v>
      </c>
      <c r="W34" s="22"/>
      <c r="X34" s="22">
        <v>103</v>
      </c>
      <c r="Y34" s="19">
        <v>10.742000000000001</v>
      </c>
      <c r="Z34" s="22"/>
      <c r="AA34" s="22">
        <v>86</v>
      </c>
      <c r="AB34" s="19">
        <v>13.959300000000001</v>
      </c>
      <c r="AC34" s="22"/>
      <c r="AD34" s="22">
        <v>267</v>
      </c>
      <c r="AE34" s="66">
        <v>28.414000000000001</v>
      </c>
      <c r="AF34" s="1"/>
      <c r="AG34" s="1">
        <v>452</v>
      </c>
      <c r="AH34" s="19">
        <v>46.884599999999999</v>
      </c>
      <c r="AJ34" s="54">
        <f t="shared" si="3"/>
        <v>0</v>
      </c>
      <c r="AL34" s="54">
        <f t="shared" si="3"/>
        <v>-3773</v>
      </c>
      <c r="AN34" s="54">
        <f t="shared" si="3"/>
        <v>2</v>
      </c>
      <c r="AO34" s="37">
        <f t="shared" si="3"/>
        <v>-8.5400000000001697E-2</v>
      </c>
      <c r="AQ34" s="54">
        <f t="shared" si="3"/>
        <v>2</v>
      </c>
      <c r="AR34" s="37">
        <f t="shared" si="6"/>
        <v>8.0000000000000071E-2</v>
      </c>
      <c r="AT34" s="54">
        <f t="shared" si="4"/>
        <v>-3</v>
      </c>
      <c r="AU34" s="37">
        <f t="shared" si="4"/>
        <v>-0.2640000000000029</v>
      </c>
      <c r="AW34" s="54">
        <f t="shared" si="5"/>
        <v>-7</v>
      </c>
      <c r="AX34" s="37">
        <f t="shared" si="5"/>
        <v>-0.19039999999999679</v>
      </c>
    </row>
    <row r="35" spans="1:50" x14ac:dyDescent="0.3">
      <c r="A35" s="6"/>
      <c r="B35" s="102"/>
      <c r="C35" s="102"/>
      <c r="D35" s="102"/>
      <c r="E35" s="137"/>
      <c r="F35" s="102"/>
      <c r="G35" s="77"/>
      <c r="H35" s="137"/>
      <c r="I35" s="102"/>
      <c r="J35" s="77"/>
      <c r="K35" s="137"/>
      <c r="L35" s="102"/>
      <c r="M35" s="77"/>
      <c r="N35" s="137"/>
      <c r="O35" s="102"/>
      <c r="P35" s="77"/>
      <c r="Q35" s="62"/>
      <c r="S35" s="6"/>
      <c r="T35" s="22"/>
      <c r="U35" s="22"/>
      <c r="V35" s="22"/>
      <c r="W35" s="22"/>
      <c r="X35" s="22"/>
      <c r="Y35" s="19"/>
      <c r="Z35" s="22"/>
      <c r="AA35" s="22"/>
      <c r="AB35" s="19"/>
      <c r="AC35" s="22"/>
      <c r="AD35" s="22"/>
      <c r="AF35" s="1"/>
      <c r="AG35" s="1"/>
      <c r="AH35" s="19"/>
    </row>
    <row r="36" spans="1:50" x14ac:dyDescent="0.3">
      <c r="A36" s="7" t="s">
        <v>73</v>
      </c>
      <c r="B36" s="102">
        <f>+'Table 4 raw'!B32</f>
        <v>2222</v>
      </c>
      <c r="C36" s="102"/>
      <c r="D36" s="102">
        <f>+'Table 4 raw'!D32</f>
        <v>909356</v>
      </c>
      <c r="E36" s="137"/>
      <c r="F36" s="102">
        <f>+'Table 4 raw'!F32</f>
        <v>377</v>
      </c>
      <c r="G36" s="77">
        <f>+'Table 4 raw'!G32</f>
        <v>18.416499999999999</v>
      </c>
      <c r="H36" s="137"/>
      <c r="I36" s="102">
        <f>+'Table 4 raw'!I32</f>
        <v>528</v>
      </c>
      <c r="J36" s="77">
        <f>+'Table 4 raw'!J32</f>
        <v>34.686999999999998</v>
      </c>
      <c r="K36" s="137"/>
      <c r="L36" s="102">
        <f>+'Table 4 raw'!L32</f>
        <v>382</v>
      </c>
      <c r="M36" s="77">
        <f>+'Table 4 raw'!M32</f>
        <v>20.096</v>
      </c>
      <c r="N36" s="137"/>
      <c r="O36" s="102">
        <f>+'Table 4 raw'!O32</f>
        <v>921</v>
      </c>
      <c r="P36" s="77">
        <f>+'Table 4 raw'!P32</f>
        <v>26.382400000000001</v>
      </c>
      <c r="Q36" s="62" t="str">
        <f>+'Table 4 raw'!R32</f>
        <v>MISSOURI</v>
      </c>
      <c r="S36" s="7" t="s">
        <v>73</v>
      </c>
      <c r="T36" s="22">
        <v>2220</v>
      </c>
      <c r="U36" s="22"/>
      <c r="V36" s="22">
        <v>913246</v>
      </c>
      <c r="W36" s="22"/>
      <c r="X36" s="22">
        <v>378</v>
      </c>
      <c r="Y36" s="19">
        <v>18.454000000000001</v>
      </c>
      <c r="Z36" s="22"/>
      <c r="AA36" s="22">
        <v>529</v>
      </c>
      <c r="AB36" s="19">
        <v>34.723500000000001</v>
      </c>
      <c r="AC36" s="22"/>
      <c r="AD36" s="22">
        <v>388</v>
      </c>
      <c r="AE36" s="66">
        <v>20.253</v>
      </c>
      <c r="AF36" s="1"/>
      <c r="AG36" s="1">
        <v>925</v>
      </c>
      <c r="AH36" s="19">
        <v>26.569900000000001</v>
      </c>
      <c r="AJ36" s="54">
        <f t="shared" si="3"/>
        <v>2</v>
      </c>
      <c r="AL36" s="54">
        <f t="shared" si="3"/>
        <v>-3890</v>
      </c>
      <c r="AN36" s="54">
        <f t="shared" si="3"/>
        <v>-1</v>
      </c>
      <c r="AO36" s="37">
        <f t="shared" si="3"/>
        <v>-3.7500000000001421E-2</v>
      </c>
      <c r="AQ36" s="54">
        <f t="shared" si="3"/>
        <v>-1</v>
      </c>
      <c r="AR36" s="37">
        <f t="shared" si="6"/>
        <v>-3.6500000000003752E-2</v>
      </c>
      <c r="AT36" s="54">
        <f t="shared" si="4"/>
        <v>-6</v>
      </c>
      <c r="AU36" s="37">
        <f t="shared" si="4"/>
        <v>-0.15700000000000003</v>
      </c>
      <c r="AW36" s="54">
        <f t="shared" si="5"/>
        <v>-4</v>
      </c>
      <c r="AX36" s="37">
        <f t="shared" si="5"/>
        <v>-0.1875</v>
      </c>
    </row>
    <row r="37" spans="1:50" x14ac:dyDescent="0.3">
      <c r="A37" s="7" t="s">
        <v>74</v>
      </c>
      <c r="B37" s="102">
        <f>+'Table 4 raw'!B33</f>
        <v>814</v>
      </c>
      <c r="C37" s="102"/>
      <c r="D37" s="102">
        <f>+'Table 4 raw'!D33</f>
        <v>146302</v>
      </c>
      <c r="E37" s="137"/>
      <c r="F37" s="102">
        <f>+'Table 4 raw'!F33</f>
        <v>64</v>
      </c>
      <c r="G37" s="77">
        <f>+'Table 4 raw'!G33</f>
        <v>24.833600000000001</v>
      </c>
      <c r="H37" s="137"/>
      <c r="I37" s="102">
        <f>+'Table 4 raw'!I33</f>
        <v>11</v>
      </c>
      <c r="J37" s="77">
        <f>+'Table 4 raw'!J33</f>
        <v>1.9781</v>
      </c>
      <c r="K37" s="137"/>
      <c r="L37" s="102">
        <f>+'Table 4 raw'!L33</f>
        <v>136</v>
      </c>
      <c r="M37" s="77">
        <f>+'Table 4 raw'!M33</f>
        <v>36.454999999999998</v>
      </c>
      <c r="N37" s="137"/>
      <c r="O37" s="102">
        <f>+'Table 4 raw'!O33</f>
        <v>597</v>
      </c>
      <c r="P37" s="77">
        <f>+'Table 4 raw'!P33</f>
        <v>36.155999999999999</v>
      </c>
      <c r="Q37" s="62" t="str">
        <f>+'Table 4 raw'!R33</f>
        <v>MONTANA</v>
      </c>
      <c r="S37" s="7" t="s">
        <v>74</v>
      </c>
      <c r="T37" s="22">
        <v>817</v>
      </c>
      <c r="U37" s="22"/>
      <c r="V37" s="22">
        <v>145240</v>
      </c>
      <c r="W37" s="22"/>
      <c r="X37" s="22">
        <v>64</v>
      </c>
      <c r="Y37" s="19">
        <v>25.234999999999999</v>
      </c>
      <c r="Z37" s="22"/>
      <c r="AA37" s="22">
        <v>11</v>
      </c>
      <c r="AB37" s="19">
        <v>1.9601999999999999</v>
      </c>
      <c r="AC37" s="22"/>
      <c r="AD37" s="22">
        <v>138</v>
      </c>
      <c r="AE37" s="66">
        <v>36.689</v>
      </c>
      <c r="AF37" s="1"/>
      <c r="AG37" s="1">
        <v>604</v>
      </c>
      <c r="AH37" s="19">
        <v>36.116100000000003</v>
      </c>
      <c r="AJ37" s="54">
        <f t="shared" si="3"/>
        <v>-3</v>
      </c>
      <c r="AL37" s="54">
        <f t="shared" si="3"/>
        <v>1062</v>
      </c>
      <c r="AN37" s="54">
        <f t="shared" si="3"/>
        <v>0</v>
      </c>
      <c r="AO37" s="37">
        <f t="shared" si="3"/>
        <v>-0.40139999999999887</v>
      </c>
      <c r="AQ37" s="54">
        <f t="shared" si="3"/>
        <v>0</v>
      </c>
      <c r="AR37" s="37">
        <f t="shared" si="6"/>
        <v>1.7900000000000027E-2</v>
      </c>
      <c r="AT37" s="54">
        <f t="shared" si="4"/>
        <v>-2</v>
      </c>
      <c r="AU37" s="37">
        <f t="shared" si="4"/>
        <v>-0.23400000000000176</v>
      </c>
      <c r="AW37" s="54">
        <f t="shared" si="5"/>
        <v>-7</v>
      </c>
      <c r="AX37" s="37">
        <f t="shared" si="5"/>
        <v>3.9899999999995828E-2</v>
      </c>
    </row>
    <row r="38" spans="1:50" x14ac:dyDescent="0.3">
      <c r="A38" s="7" t="s">
        <v>75</v>
      </c>
      <c r="B38" s="102">
        <f>+'Table 4 raw'!B34</f>
        <v>1003</v>
      </c>
      <c r="C38" s="102"/>
      <c r="D38" s="102">
        <f>+'Table 4 raw'!D34</f>
        <v>319194</v>
      </c>
      <c r="E38" s="137"/>
      <c r="F38" s="102">
        <f>+'Table 4 raw'!F34</f>
        <v>207</v>
      </c>
      <c r="G38" s="77">
        <f>+'Table 4 raw'!G34</f>
        <v>38.5565</v>
      </c>
      <c r="H38" s="137"/>
      <c r="I38" s="102">
        <f>+'Table 4 raw'!I34</f>
        <v>86</v>
      </c>
      <c r="J38" s="77">
        <f>+'Table 4 raw'!J34</f>
        <v>14.6745</v>
      </c>
      <c r="K38" s="137"/>
      <c r="L38" s="102">
        <f>+'Table 4 raw'!L34</f>
        <v>188</v>
      </c>
      <c r="M38" s="77">
        <f>+'Table 4 raw'!M34</f>
        <v>20.785</v>
      </c>
      <c r="N38" s="137"/>
      <c r="O38" s="102">
        <f>+'Table 4 raw'!O34</f>
        <v>509</v>
      </c>
      <c r="P38" s="77">
        <f>+'Table 4 raw'!P34</f>
        <v>25.349799999999998</v>
      </c>
      <c r="Q38" s="62" t="str">
        <f>+'Table 4 raw'!R34</f>
        <v>NEBRASKA</v>
      </c>
      <c r="S38" s="7" t="s">
        <v>75</v>
      </c>
      <c r="T38" s="22">
        <v>1001</v>
      </c>
      <c r="U38" s="22"/>
      <c r="V38" s="22">
        <v>316014</v>
      </c>
      <c r="W38" s="22"/>
      <c r="X38" s="22">
        <v>211</v>
      </c>
      <c r="Y38" s="19">
        <v>38.834000000000003</v>
      </c>
      <c r="Z38" s="22"/>
      <c r="AA38" s="22">
        <v>85</v>
      </c>
      <c r="AB38" s="19">
        <v>14.7927</v>
      </c>
      <c r="AC38" s="22"/>
      <c r="AD38" s="22">
        <v>190</v>
      </c>
      <c r="AE38" s="66">
        <v>20.984999999999999</v>
      </c>
      <c r="AF38" s="1"/>
      <c r="AG38" s="1">
        <v>515</v>
      </c>
      <c r="AH38" s="19">
        <v>25.3887</v>
      </c>
      <c r="AJ38" s="54">
        <f t="shared" si="3"/>
        <v>2</v>
      </c>
      <c r="AL38" s="54">
        <f t="shared" si="3"/>
        <v>3180</v>
      </c>
      <c r="AN38" s="54">
        <f t="shared" si="3"/>
        <v>-4</v>
      </c>
      <c r="AO38" s="37">
        <f t="shared" si="3"/>
        <v>-0.27750000000000341</v>
      </c>
      <c r="AQ38" s="54">
        <f t="shared" si="3"/>
        <v>1</v>
      </c>
      <c r="AR38" s="37">
        <f t="shared" si="6"/>
        <v>-0.11819999999999986</v>
      </c>
      <c r="AT38" s="54">
        <f t="shared" si="4"/>
        <v>-2</v>
      </c>
      <c r="AU38" s="37">
        <f t="shared" si="4"/>
        <v>-0.19999999999999929</v>
      </c>
      <c r="AW38" s="54">
        <f t="shared" si="5"/>
        <v>-6</v>
      </c>
      <c r="AX38" s="37">
        <f t="shared" si="5"/>
        <v>-3.8900000000001711E-2</v>
      </c>
    </row>
    <row r="39" spans="1:50" x14ac:dyDescent="0.3">
      <c r="A39" s="7" t="s">
        <v>76</v>
      </c>
      <c r="B39" s="102">
        <f>+'Table 4 raw'!B35</f>
        <v>609</v>
      </c>
      <c r="C39" s="102"/>
      <c r="D39" s="102">
        <f>+'Table 4 raw'!D35</f>
        <v>470103</v>
      </c>
      <c r="E39" s="137"/>
      <c r="F39" s="102">
        <f>+'Table 4 raw'!F35</f>
        <v>260</v>
      </c>
      <c r="G39" s="77">
        <f>+'Table 4 raw'!G35</f>
        <v>50.7151</v>
      </c>
      <c r="H39" s="137"/>
      <c r="I39" s="102">
        <f>+'Table 4 raw'!I35</f>
        <v>171</v>
      </c>
      <c r="J39" s="77">
        <f>+'Table 4 raw'!J35</f>
        <v>35.697899999999997</v>
      </c>
      <c r="K39" s="137"/>
      <c r="L39" s="102">
        <f>+'Table 4 raw'!L35</f>
        <v>71</v>
      </c>
      <c r="M39" s="77">
        <f>+'Table 4 raw'!M35</f>
        <v>7.3040000000000003</v>
      </c>
      <c r="N39" s="137"/>
      <c r="O39" s="102">
        <f>+'Table 4 raw'!O35</f>
        <v>106</v>
      </c>
      <c r="P39" s="77">
        <f>+'Table 4 raw'!P35</f>
        <v>6.1822999999999997</v>
      </c>
      <c r="Q39" s="62" t="str">
        <f>+'Table 4 raw'!R35</f>
        <v>NEVADA</v>
      </c>
      <c r="S39" s="7" t="s">
        <v>76</v>
      </c>
      <c r="T39" s="22">
        <v>609</v>
      </c>
      <c r="U39" s="22"/>
      <c r="V39" s="22">
        <v>464272</v>
      </c>
      <c r="W39" s="22"/>
      <c r="X39" s="22">
        <v>260</v>
      </c>
      <c r="Y39" s="19">
        <v>50.384</v>
      </c>
      <c r="Z39" s="22"/>
      <c r="AA39" s="22">
        <v>173</v>
      </c>
      <c r="AB39" s="19">
        <v>36.042000000000002</v>
      </c>
      <c r="AC39" s="22"/>
      <c r="AD39" s="22">
        <v>71</v>
      </c>
      <c r="AE39" s="66">
        <v>7.4660000000000002</v>
      </c>
      <c r="AF39" s="1"/>
      <c r="AG39" s="1">
        <v>105</v>
      </c>
      <c r="AH39" s="19">
        <v>6.1078000000000001</v>
      </c>
      <c r="AJ39" s="54">
        <f t="shared" si="3"/>
        <v>0</v>
      </c>
      <c r="AL39" s="54">
        <f t="shared" si="3"/>
        <v>5831</v>
      </c>
      <c r="AN39" s="54">
        <f t="shared" si="3"/>
        <v>0</v>
      </c>
      <c r="AO39" s="37">
        <f t="shared" si="3"/>
        <v>0.33109999999999928</v>
      </c>
      <c r="AQ39" s="54">
        <f t="shared" si="3"/>
        <v>-2</v>
      </c>
      <c r="AR39" s="37">
        <f t="shared" si="6"/>
        <v>-0.34410000000000451</v>
      </c>
      <c r="AT39" s="54">
        <f t="shared" si="4"/>
        <v>0</v>
      </c>
      <c r="AU39" s="37">
        <f t="shared" si="4"/>
        <v>-0.16199999999999992</v>
      </c>
      <c r="AW39" s="54">
        <f t="shared" si="5"/>
        <v>1</v>
      </c>
      <c r="AX39" s="37">
        <f t="shared" si="5"/>
        <v>7.4499999999999567E-2</v>
      </c>
    </row>
    <row r="40" spans="1:50" x14ac:dyDescent="0.3">
      <c r="A40" s="7" t="s">
        <v>77</v>
      </c>
      <c r="B40" s="102">
        <f>+'Table 4 raw'!B36</f>
        <v>488</v>
      </c>
      <c r="C40" s="102"/>
      <c r="D40" s="102">
        <f>+'Table 4 raw'!D36</f>
        <v>179762</v>
      </c>
      <c r="E40" s="137"/>
      <c r="F40" s="102">
        <f>+'Table 4 raw'!F36</f>
        <v>49</v>
      </c>
      <c r="G40" s="77">
        <f>+'Table 4 raw'!G36</f>
        <v>14.652699999999999</v>
      </c>
      <c r="H40" s="137"/>
      <c r="I40" s="102">
        <f>+'Table 4 raw'!I36</f>
        <v>133</v>
      </c>
      <c r="J40" s="77">
        <f>+'Table 4 raw'!J36</f>
        <v>36.750300000000003</v>
      </c>
      <c r="K40" s="137"/>
      <c r="L40" s="102">
        <f>+'Table 4 raw'!L36</f>
        <v>69</v>
      </c>
      <c r="M40" s="77">
        <f>+'Table 4 raw'!M36</f>
        <v>13.964</v>
      </c>
      <c r="N40" s="137"/>
      <c r="O40" s="102">
        <f>+'Table 4 raw'!O36</f>
        <v>234</v>
      </c>
      <c r="P40" s="77">
        <f>+'Table 4 raw'!P36</f>
        <v>34.46</v>
      </c>
      <c r="Q40" s="62" t="str">
        <f>+'Table 4 raw'!R36</f>
        <v>NEW HAMPSHIRE</v>
      </c>
      <c r="S40" s="7" t="s">
        <v>77</v>
      </c>
      <c r="T40" s="22">
        <v>488</v>
      </c>
      <c r="U40" s="22"/>
      <c r="V40" s="22">
        <v>181307</v>
      </c>
      <c r="W40" s="22"/>
      <c r="X40" s="22">
        <v>49</v>
      </c>
      <c r="Y40" s="19">
        <v>14.791</v>
      </c>
      <c r="Z40" s="22"/>
      <c r="AA40" s="22">
        <v>133</v>
      </c>
      <c r="AB40" s="19">
        <v>36.9009</v>
      </c>
      <c r="AC40" s="22"/>
      <c r="AD40" s="22">
        <v>71</v>
      </c>
      <c r="AE40" s="66">
        <v>14.066000000000001</v>
      </c>
      <c r="AF40" s="1"/>
      <c r="AG40" s="1">
        <v>235</v>
      </c>
      <c r="AH40" s="19">
        <v>34.241900000000001</v>
      </c>
      <c r="AJ40" s="54">
        <f t="shared" si="3"/>
        <v>0</v>
      </c>
      <c r="AL40" s="54">
        <f t="shared" si="3"/>
        <v>-1545</v>
      </c>
      <c r="AN40" s="54">
        <f t="shared" si="3"/>
        <v>0</v>
      </c>
      <c r="AO40" s="37">
        <f t="shared" si="3"/>
        <v>-0.13830000000000098</v>
      </c>
      <c r="AQ40" s="54">
        <f t="shared" si="3"/>
        <v>0</v>
      </c>
      <c r="AR40" s="37">
        <f t="shared" si="6"/>
        <v>-0.15059999999999718</v>
      </c>
      <c r="AT40" s="54">
        <f t="shared" si="4"/>
        <v>-2</v>
      </c>
      <c r="AU40" s="37">
        <f t="shared" si="4"/>
        <v>-0.10200000000000031</v>
      </c>
      <c r="AW40" s="54">
        <f t="shared" si="5"/>
        <v>-1</v>
      </c>
      <c r="AX40" s="37">
        <f t="shared" si="5"/>
        <v>0.21809999999999974</v>
      </c>
    </row>
    <row r="41" spans="1:50" x14ac:dyDescent="0.3">
      <c r="A41" s="6"/>
      <c r="B41" s="102"/>
      <c r="C41" s="102"/>
      <c r="D41" s="102"/>
      <c r="E41" s="137"/>
      <c r="F41" s="102"/>
      <c r="G41" s="77"/>
      <c r="H41" s="137"/>
      <c r="I41" s="102"/>
      <c r="J41" s="77"/>
      <c r="K41" s="137"/>
      <c r="L41" s="102"/>
      <c r="M41" s="77"/>
      <c r="N41" s="137"/>
      <c r="O41" s="102"/>
      <c r="P41" s="77"/>
      <c r="Q41" s="62"/>
      <c r="S41" s="6"/>
      <c r="T41" s="22"/>
      <c r="U41" s="22"/>
      <c r="V41" s="22"/>
      <c r="W41" s="22"/>
      <c r="X41" s="22"/>
      <c r="Y41" s="19"/>
      <c r="Z41" s="22"/>
      <c r="AA41" s="22"/>
      <c r="AB41" s="19"/>
      <c r="AC41" s="22"/>
      <c r="AD41" s="22"/>
      <c r="AF41" s="1"/>
      <c r="AG41" s="1"/>
      <c r="AH41" s="19"/>
    </row>
    <row r="42" spans="1:50" x14ac:dyDescent="0.3">
      <c r="A42" s="7" t="s">
        <v>78</v>
      </c>
      <c r="B42" s="102">
        <f>+'Table 4 raw'!B38</f>
        <v>2375</v>
      </c>
      <c r="C42" s="102"/>
      <c r="D42" s="102">
        <f>+'Table 4 raw'!D38</f>
        <v>1337574</v>
      </c>
      <c r="E42" s="137"/>
      <c r="F42" s="102">
        <f>+'Table 4 raw'!F38</f>
        <v>225</v>
      </c>
      <c r="G42" s="77">
        <f>+'Table 4 raw'!G38</f>
        <v>10.3574</v>
      </c>
      <c r="H42" s="137"/>
      <c r="I42" s="102">
        <f>+'Table 4 raw'!I38</f>
        <v>1882</v>
      </c>
      <c r="J42" s="77">
        <f>+'Table 4 raw'!J38</f>
        <v>79.523200000000003</v>
      </c>
      <c r="K42" s="137"/>
      <c r="L42" s="102">
        <f>+'Table 4 raw'!L38</f>
        <v>63</v>
      </c>
      <c r="M42" s="77">
        <f>+'Table 4 raw'!M38</f>
        <v>2.0470000000000002</v>
      </c>
      <c r="N42" s="137"/>
      <c r="O42" s="102">
        <f>+'Table 4 raw'!O38</f>
        <v>193</v>
      </c>
      <c r="P42" s="77">
        <f>+'Table 4 raw'!P38</f>
        <v>7.6745999999999999</v>
      </c>
      <c r="Q42" s="62" t="str">
        <f>+'Table 4 raw'!R38</f>
        <v>NEW JERSEY</v>
      </c>
      <c r="S42" s="7" t="s">
        <v>78</v>
      </c>
      <c r="T42" s="22">
        <v>2374</v>
      </c>
      <c r="U42" s="22"/>
      <c r="V42" s="22">
        <v>1337561</v>
      </c>
      <c r="W42" s="22"/>
      <c r="X42" s="22">
        <v>232</v>
      </c>
      <c r="Y42" s="19">
        <v>10.420999999999999</v>
      </c>
      <c r="Z42" s="22"/>
      <c r="AA42" s="22">
        <v>1884</v>
      </c>
      <c r="AB42" s="19">
        <v>79.688100000000006</v>
      </c>
      <c r="AC42" s="22"/>
      <c r="AD42" s="22">
        <v>63</v>
      </c>
      <c r="AE42" s="66">
        <v>2.0750000000000002</v>
      </c>
      <c r="AF42" s="1"/>
      <c r="AG42" s="1">
        <v>195</v>
      </c>
      <c r="AH42" s="19">
        <v>7.8155999999999999</v>
      </c>
      <c r="AJ42" s="54">
        <f t="shared" si="3"/>
        <v>1</v>
      </c>
      <c r="AL42" s="54">
        <f t="shared" si="3"/>
        <v>13</v>
      </c>
      <c r="AN42" s="54">
        <f t="shared" si="3"/>
        <v>-7</v>
      </c>
      <c r="AO42" s="37">
        <f t="shared" si="3"/>
        <v>-6.3599999999999213E-2</v>
      </c>
      <c r="AQ42" s="54">
        <f t="shared" si="3"/>
        <v>-2</v>
      </c>
      <c r="AR42" s="37">
        <f t="shared" si="6"/>
        <v>-0.16490000000000293</v>
      </c>
      <c r="AT42" s="54">
        <f t="shared" si="4"/>
        <v>0</v>
      </c>
      <c r="AU42" s="37">
        <f t="shared" si="4"/>
        <v>-2.8000000000000025E-2</v>
      </c>
      <c r="AW42" s="54">
        <f t="shared" si="5"/>
        <v>-2</v>
      </c>
      <c r="AX42" s="37">
        <f t="shared" si="5"/>
        <v>-0.14100000000000001</v>
      </c>
    </row>
    <row r="43" spans="1:50" x14ac:dyDescent="0.3">
      <c r="A43" s="7" t="s">
        <v>79</v>
      </c>
      <c r="B43" s="102">
        <f>+'Table 4 raw'!B39</f>
        <v>834</v>
      </c>
      <c r="C43" s="102"/>
      <c r="D43" s="102">
        <f>+'Table 4 raw'!D39</f>
        <v>332727</v>
      </c>
      <c r="E43" s="137"/>
      <c r="F43" s="102">
        <f>+'Table 4 raw'!F39</f>
        <v>214</v>
      </c>
      <c r="G43" s="77">
        <f>+'Table 4 raw'!G39</f>
        <v>34.187199999999997</v>
      </c>
      <c r="H43" s="137"/>
      <c r="I43" s="102">
        <f>+'Table 4 raw'!I39</f>
        <v>83</v>
      </c>
      <c r="J43" s="77">
        <f>+'Table 4 raw'!J39</f>
        <v>13.3566</v>
      </c>
      <c r="K43" s="137"/>
      <c r="L43" s="102">
        <f>+'Table 4 raw'!L39</f>
        <v>221</v>
      </c>
      <c r="M43" s="77">
        <f>+'Table 4 raw'!M39</f>
        <v>26.672999999999998</v>
      </c>
      <c r="N43" s="137"/>
      <c r="O43" s="102">
        <f>+'Table 4 raw'!O39</f>
        <v>302</v>
      </c>
      <c r="P43" s="77">
        <f>+'Table 4 raw'!P39</f>
        <v>24.599399999999999</v>
      </c>
      <c r="Q43" s="62" t="str">
        <f>+'Table 4 raw'!R39</f>
        <v>NEW MEXICO</v>
      </c>
      <c r="S43" s="7" t="s">
        <v>79</v>
      </c>
      <c r="T43" s="22">
        <v>834</v>
      </c>
      <c r="U43" s="22"/>
      <c r="V43" s="22">
        <v>330429</v>
      </c>
      <c r="W43" s="22"/>
      <c r="X43" s="22">
        <v>219</v>
      </c>
      <c r="Y43" s="19">
        <v>34.414999999999999</v>
      </c>
      <c r="Z43" s="22"/>
      <c r="AA43" s="22">
        <v>83</v>
      </c>
      <c r="AB43" s="19">
        <v>13.5518</v>
      </c>
      <c r="AC43" s="22"/>
      <c r="AD43" s="22">
        <v>227</v>
      </c>
      <c r="AE43" s="66">
        <v>27.312999999999999</v>
      </c>
      <c r="AF43" s="1"/>
      <c r="AG43" s="1">
        <v>305</v>
      </c>
      <c r="AH43" s="19">
        <v>24.7209</v>
      </c>
      <c r="AJ43" s="54">
        <f t="shared" si="3"/>
        <v>0</v>
      </c>
      <c r="AL43" s="54">
        <f t="shared" si="3"/>
        <v>2298</v>
      </c>
      <c r="AN43" s="54">
        <f t="shared" si="3"/>
        <v>-5</v>
      </c>
      <c r="AO43" s="37">
        <f t="shared" si="3"/>
        <v>-0.227800000000002</v>
      </c>
      <c r="AQ43" s="54">
        <f t="shared" si="3"/>
        <v>0</v>
      </c>
      <c r="AR43" s="37">
        <f t="shared" si="6"/>
        <v>-0.19519999999999982</v>
      </c>
      <c r="AT43" s="54">
        <f t="shared" si="4"/>
        <v>-6</v>
      </c>
      <c r="AU43" s="37">
        <f t="shared" si="4"/>
        <v>-0.64000000000000057</v>
      </c>
      <c r="AW43" s="54">
        <f t="shared" si="5"/>
        <v>-3</v>
      </c>
      <c r="AX43" s="37">
        <f t="shared" si="5"/>
        <v>-0.12150000000000105</v>
      </c>
    </row>
    <row r="44" spans="1:50" x14ac:dyDescent="0.3">
      <c r="A44" s="32" t="s">
        <v>111</v>
      </c>
      <c r="B44" s="102">
        <f>+'Table 4 raw'!B40</f>
        <v>4590</v>
      </c>
      <c r="C44" s="102"/>
      <c r="D44" s="102">
        <f>+'Table 4 raw'!D40</f>
        <v>2624633</v>
      </c>
      <c r="E44" s="137"/>
      <c r="F44" s="102">
        <f>+'Table 4 raw'!F40</f>
        <v>1997</v>
      </c>
      <c r="G44" s="77">
        <f>+'Table 4 raw'!G40</f>
        <v>45.398299999999999</v>
      </c>
      <c r="H44" s="137"/>
      <c r="I44" s="102">
        <f>+'Table 4 raw'!I40</f>
        <v>1476</v>
      </c>
      <c r="J44" s="77">
        <f>+'Table 4 raw'!J40</f>
        <v>36.843600000000002</v>
      </c>
      <c r="K44" s="137"/>
      <c r="L44" s="102">
        <f>+'Table 4 raw'!L40</f>
        <v>351</v>
      </c>
      <c r="M44" s="77">
        <f>+'Table 4 raw'!M40</f>
        <v>6.2530000000000001</v>
      </c>
      <c r="N44" s="137"/>
      <c r="O44" s="102">
        <f>+'Table 4 raw'!O40</f>
        <v>741</v>
      </c>
      <c r="P44" s="77">
        <f>+'Table 4 raw'!P40</f>
        <v>11.3363</v>
      </c>
      <c r="Q44" s="62" t="str">
        <f>+'Table 4 raw'!R40</f>
        <v>NEW YORK</v>
      </c>
      <c r="S44" s="32" t="s">
        <v>111</v>
      </c>
      <c r="T44" s="22">
        <v>4617</v>
      </c>
      <c r="U44" s="22"/>
      <c r="V44" s="22">
        <v>2634356</v>
      </c>
      <c r="W44" s="22"/>
      <c r="X44" s="22">
        <v>2037</v>
      </c>
      <c r="Y44" s="19">
        <v>45.423000000000002</v>
      </c>
      <c r="Z44" s="22"/>
      <c r="AA44" s="22">
        <v>1484</v>
      </c>
      <c r="AB44" s="19">
        <v>36.828299999999999</v>
      </c>
      <c r="AC44" s="22"/>
      <c r="AD44" s="22">
        <v>352</v>
      </c>
      <c r="AE44" s="66">
        <v>6.3209999999999997</v>
      </c>
      <c r="AF44" s="1"/>
      <c r="AG44" s="1">
        <v>744</v>
      </c>
      <c r="AH44" s="19">
        <v>11.4277</v>
      </c>
      <c r="AJ44" s="54">
        <f t="shared" si="3"/>
        <v>-27</v>
      </c>
      <c r="AL44" s="54">
        <f t="shared" si="3"/>
        <v>-9723</v>
      </c>
      <c r="AN44" s="54">
        <f t="shared" si="3"/>
        <v>-40</v>
      </c>
      <c r="AO44" s="37">
        <f t="shared" si="3"/>
        <v>-2.4700000000002831E-2</v>
      </c>
      <c r="AQ44" s="54">
        <f t="shared" si="3"/>
        <v>-8</v>
      </c>
      <c r="AR44" s="37">
        <f t="shared" si="6"/>
        <v>1.5300000000003422E-2</v>
      </c>
      <c r="AT44" s="54">
        <f t="shared" si="4"/>
        <v>-1</v>
      </c>
      <c r="AU44" s="37">
        <f t="shared" si="4"/>
        <v>-6.7999999999999616E-2</v>
      </c>
      <c r="AW44" s="54">
        <f t="shared" si="5"/>
        <v>-3</v>
      </c>
      <c r="AX44" s="37">
        <f t="shared" si="5"/>
        <v>-9.1400000000000148E-2</v>
      </c>
    </row>
    <row r="45" spans="1:50" x14ac:dyDescent="0.3">
      <c r="A45" s="7" t="s">
        <v>80</v>
      </c>
      <c r="B45" s="102">
        <f>+'Table 4 raw'!B41</f>
        <v>2517</v>
      </c>
      <c r="C45" s="102"/>
      <c r="D45" s="102">
        <f>+'Table 4 raw'!D41</f>
        <v>1541396</v>
      </c>
      <c r="E45" s="137"/>
      <c r="F45" s="102">
        <f>+'Table 4 raw'!F41</f>
        <v>651</v>
      </c>
      <c r="G45" s="77">
        <f>+'Table 4 raw'!G41</f>
        <v>28.577500000000001</v>
      </c>
      <c r="H45" s="137"/>
      <c r="I45" s="102">
        <f>+'Table 4 raw'!I41</f>
        <v>487</v>
      </c>
      <c r="J45" s="77">
        <f>+'Table 4 raw'!J41</f>
        <v>23.821000000000002</v>
      </c>
      <c r="K45" s="137"/>
      <c r="L45" s="102">
        <f>+'Table 4 raw'!L41</f>
        <v>307</v>
      </c>
      <c r="M45" s="77">
        <f>+'Table 4 raw'!M41</f>
        <v>10.436999999999999</v>
      </c>
      <c r="N45" s="137"/>
      <c r="O45" s="102">
        <f>+'Table 4 raw'!O41</f>
        <v>1052</v>
      </c>
      <c r="P45" s="77">
        <f>+'Table 4 raw'!P41</f>
        <v>36.842399999999998</v>
      </c>
      <c r="Q45" s="62" t="str">
        <f>+'Table 4 raw'!R41</f>
        <v>NORTH CAROLINA</v>
      </c>
      <c r="S45" s="7" t="s">
        <v>80</v>
      </c>
      <c r="T45" s="22">
        <v>2495</v>
      </c>
      <c r="U45" s="22"/>
      <c r="V45" s="22">
        <v>1536724</v>
      </c>
      <c r="W45" s="22"/>
      <c r="X45" s="22">
        <v>653</v>
      </c>
      <c r="Y45" s="19">
        <v>28.638000000000002</v>
      </c>
      <c r="Z45" s="22"/>
      <c r="AA45" s="22">
        <v>485</v>
      </c>
      <c r="AB45" s="19">
        <v>23.845099999999999</v>
      </c>
      <c r="AC45" s="22"/>
      <c r="AD45" s="22">
        <v>307</v>
      </c>
      <c r="AE45" s="66">
        <v>10.48</v>
      </c>
      <c r="AF45" s="1"/>
      <c r="AG45" s="4">
        <v>1050</v>
      </c>
      <c r="AH45" s="19">
        <v>37.037599999999998</v>
      </c>
      <c r="AJ45" s="54">
        <f t="shared" si="3"/>
        <v>22</v>
      </c>
      <c r="AL45" s="54">
        <f t="shared" si="3"/>
        <v>4672</v>
      </c>
      <c r="AN45" s="54">
        <f t="shared" si="3"/>
        <v>-2</v>
      </c>
      <c r="AO45" s="37">
        <f t="shared" si="3"/>
        <v>-6.0500000000001108E-2</v>
      </c>
      <c r="AQ45" s="54">
        <f t="shared" si="3"/>
        <v>2</v>
      </c>
      <c r="AR45" s="37">
        <f t="shared" si="6"/>
        <v>-2.4099999999997124E-2</v>
      </c>
      <c r="AT45" s="54">
        <f t="shared" si="4"/>
        <v>0</v>
      </c>
      <c r="AU45" s="37">
        <f t="shared" si="4"/>
        <v>-4.3000000000001037E-2</v>
      </c>
      <c r="AW45" s="54">
        <f t="shared" si="5"/>
        <v>2</v>
      </c>
      <c r="AX45" s="37">
        <f t="shared" si="5"/>
        <v>-0.19519999999999982</v>
      </c>
    </row>
    <row r="46" spans="1:50" x14ac:dyDescent="0.3">
      <c r="A46" s="7" t="s">
        <v>81</v>
      </c>
      <c r="B46" s="102">
        <f>+'Table 4 raw'!B42</f>
        <v>472</v>
      </c>
      <c r="C46" s="102"/>
      <c r="D46" s="102">
        <f>+'Table 4 raw'!D42</f>
        <v>107468</v>
      </c>
      <c r="E46" s="137"/>
      <c r="F46" s="102">
        <f>+'Table 4 raw'!F42</f>
        <v>60</v>
      </c>
      <c r="G46" s="77">
        <f>+'Table 4 raw'!G42</f>
        <v>27.382100000000001</v>
      </c>
      <c r="H46" s="137"/>
      <c r="I46" s="102">
        <f>+'Table 4 raw'!I42</f>
        <v>24</v>
      </c>
      <c r="J46" s="77">
        <f>+'Table 4 raw'!J42</f>
        <v>11.7151</v>
      </c>
      <c r="K46" s="137"/>
      <c r="L46" s="102">
        <f>+'Table 4 raw'!L42</f>
        <v>64</v>
      </c>
      <c r="M46" s="77">
        <f>+'Table 4 raw'!M42</f>
        <v>20.568000000000001</v>
      </c>
      <c r="N46" s="137"/>
      <c r="O46" s="102">
        <f>+'Table 4 raw'!O42</f>
        <v>321</v>
      </c>
      <c r="P46" s="77">
        <f>+'Table 4 raw'!P42</f>
        <v>39.529000000000003</v>
      </c>
      <c r="Q46" s="62" t="str">
        <f>+'Table 4 raw'!R42</f>
        <v>NORTH DAKOTA</v>
      </c>
      <c r="S46" s="7" t="s">
        <v>81</v>
      </c>
      <c r="T46" s="22">
        <v>471</v>
      </c>
      <c r="U46" s="22"/>
      <c r="V46" s="22">
        <v>106372</v>
      </c>
      <c r="W46" s="22"/>
      <c r="X46" s="22">
        <v>61</v>
      </c>
      <c r="Y46" s="19">
        <v>27.693000000000001</v>
      </c>
      <c r="Z46" s="22"/>
      <c r="AA46" s="22">
        <v>24</v>
      </c>
      <c r="AB46" s="19">
        <v>11.5745</v>
      </c>
      <c r="AC46" s="22"/>
      <c r="AD46" s="22">
        <v>64</v>
      </c>
      <c r="AE46" s="66">
        <v>21.548999999999999</v>
      </c>
      <c r="AF46" s="1"/>
      <c r="AG46" s="1">
        <v>322</v>
      </c>
      <c r="AH46" s="19">
        <v>39.183199999999999</v>
      </c>
      <c r="AJ46" s="54">
        <f t="shared" si="3"/>
        <v>1</v>
      </c>
      <c r="AL46" s="54">
        <f t="shared" si="3"/>
        <v>1096</v>
      </c>
      <c r="AN46" s="54">
        <f t="shared" si="3"/>
        <v>-1</v>
      </c>
      <c r="AO46" s="37">
        <f t="shared" si="3"/>
        <v>-0.31090000000000018</v>
      </c>
      <c r="AQ46" s="54">
        <f t="shared" si="3"/>
        <v>0</v>
      </c>
      <c r="AR46" s="37">
        <f t="shared" si="6"/>
        <v>0.14059999999999917</v>
      </c>
      <c r="AT46" s="54">
        <f t="shared" si="4"/>
        <v>0</v>
      </c>
      <c r="AU46" s="37">
        <f t="shared" si="4"/>
        <v>-0.9809999999999981</v>
      </c>
      <c r="AW46" s="54">
        <f t="shared" si="5"/>
        <v>-1</v>
      </c>
      <c r="AX46" s="37">
        <f t="shared" si="5"/>
        <v>0.3458000000000041</v>
      </c>
    </row>
    <row r="47" spans="1:50" x14ac:dyDescent="0.3">
      <c r="A47" s="6"/>
      <c r="B47" s="102"/>
      <c r="C47" s="102"/>
      <c r="D47" s="102"/>
      <c r="E47" s="137"/>
      <c r="F47" s="102"/>
      <c r="G47" s="77"/>
      <c r="H47" s="137"/>
      <c r="I47" s="102"/>
      <c r="J47" s="77"/>
      <c r="K47" s="137"/>
      <c r="L47" s="102"/>
      <c r="M47" s="77"/>
      <c r="N47" s="137"/>
      <c r="O47" s="102"/>
      <c r="P47" s="77"/>
      <c r="Q47" s="62"/>
      <c r="S47" s="6"/>
      <c r="T47" s="22"/>
      <c r="U47" s="22"/>
      <c r="V47" s="22"/>
      <c r="W47" s="22"/>
      <c r="X47" s="22"/>
      <c r="Y47" s="19"/>
      <c r="Z47" s="22"/>
      <c r="AA47" s="22"/>
      <c r="AB47" s="19"/>
      <c r="AC47" s="22"/>
      <c r="AD47" s="22"/>
      <c r="AF47" s="1"/>
      <c r="AG47" s="1"/>
      <c r="AH47" s="19"/>
    </row>
    <row r="48" spans="1:50" x14ac:dyDescent="0.3">
      <c r="A48" s="7" t="s">
        <v>82</v>
      </c>
      <c r="B48" s="102">
        <f>+'Table 4 raw'!B44</f>
        <v>3460</v>
      </c>
      <c r="C48" s="102"/>
      <c r="D48" s="102">
        <f>+'Table 4 raw'!D44</f>
        <v>1702827</v>
      </c>
      <c r="E48" s="139"/>
      <c r="F48" s="102">
        <f>+'Table 4 raw'!F44</f>
        <v>737</v>
      </c>
      <c r="G48" s="77">
        <f>+'Table 4 raw'!G44</f>
        <v>19.049299999999999</v>
      </c>
      <c r="H48" s="137"/>
      <c r="I48" s="102">
        <f>+'Table 4 raw'!I44</f>
        <v>1278</v>
      </c>
      <c r="J48" s="77">
        <f>+'Table 4 raw'!J44</f>
        <v>45.2789</v>
      </c>
      <c r="K48" s="137"/>
      <c r="L48" s="102">
        <f>+'Table 4 raw'!L44</f>
        <v>497</v>
      </c>
      <c r="M48" s="77">
        <f>+'Table 4 raw'!M44</f>
        <v>13.252000000000001</v>
      </c>
      <c r="N48" s="137"/>
      <c r="O48" s="102">
        <f>+'Table 4 raw'!O44</f>
        <v>931</v>
      </c>
      <c r="P48" s="77">
        <f>+'Table 4 raw'!P44</f>
        <v>22.263200000000001</v>
      </c>
      <c r="Q48" s="62" t="str">
        <f>+'Table 4 raw'!R44</f>
        <v>OHIO</v>
      </c>
      <c r="S48" s="7" t="s">
        <v>82</v>
      </c>
      <c r="T48" s="22">
        <v>3479</v>
      </c>
      <c r="U48" s="22"/>
      <c r="V48" s="22">
        <v>1708484</v>
      </c>
      <c r="W48" s="35"/>
      <c r="X48" s="35">
        <v>751</v>
      </c>
      <c r="Y48" s="67">
        <v>19.097999999999999</v>
      </c>
      <c r="Z48" s="35"/>
      <c r="AA48" s="35">
        <v>1288</v>
      </c>
      <c r="AB48" s="67">
        <v>45.287100000000002</v>
      </c>
      <c r="AC48" s="35"/>
      <c r="AD48" s="35">
        <v>506</v>
      </c>
      <c r="AE48" s="66">
        <v>13.327</v>
      </c>
      <c r="AF48" s="1"/>
      <c r="AG48" s="1">
        <v>934</v>
      </c>
      <c r="AH48" s="19">
        <v>22.2881</v>
      </c>
      <c r="AJ48" s="54">
        <f t="shared" si="3"/>
        <v>-19</v>
      </c>
      <c r="AL48" s="54">
        <f t="shared" si="3"/>
        <v>-5657</v>
      </c>
      <c r="AN48" s="54">
        <f t="shared" si="3"/>
        <v>-14</v>
      </c>
      <c r="AO48" s="37">
        <f t="shared" si="3"/>
        <v>-4.8700000000000188E-2</v>
      </c>
      <c r="AQ48" s="54">
        <f t="shared" si="3"/>
        <v>-10</v>
      </c>
      <c r="AR48" s="37">
        <f t="shared" si="6"/>
        <v>-8.2000000000022055E-3</v>
      </c>
      <c r="AT48" s="54">
        <f t="shared" si="4"/>
        <v>-9</v>
      </c>
      <c r="AU48" s="37">
        <f t="shared" si="4"/>
        <v>-7.4999999999999289E-2</v>
      </c>
      <c r="AW48" s="54">
        <f t="shared" si="5"/>
        <v>-3</v>
      </c>
      <c r="AX48" s="37">
        <f t="shared" si="5"/>
        <v>-2.4899999999998812E-2</v>
      </c>
    </row>
    <row r="49" spans="1:50" x14ac:dyDescent="0.3">
      <c r="A49" s="7" t="s">
        <v>83</v>
      </c>
      <c r="B49" s="102">
        <f>+'Table 4 raw'!B45</f>
        <v>1783</v>
      </c>
      <c r="C49" s="102"/>
      <c r="D49" s="102">
        <f>+'Table 4 raw'!D45</f>
        <v>693588</v>
      </c>
      <c r="E49" s="137"/>
      <c r="F49" s="102">
        <f>+'Table 4 raw'!F45</f>
        <v>274</v>
      </c>
      <c r="G49" s="77">
        <f>+'Table 4 raw'!G45</f>
        <v>23.7423</v>
      </c>
      <c r="H49" s="137"/>
      <c r="I49" s="102">
        <f>+'Table 4 raw'!I45</f>
        <v>218</v>
      </c>
      <c r="J49" s="77">
        <f>+'Table 4 raw'!J45</f>
        <v>22.124500000000001</v>
      </c>
      <c r="K49" s="137"/>
      <c r="L49" s="102">
        <f>+'Table 4 raw'!L45</f>
        <v>384</v>
      </c>
      <c r="M49" s="77">
        <f>+'Table 4 raw'!M45</f>
        <v>23.178999999999998</v>
      </c>
      <c r="N49" s="137"/>
      <c r="O49" s="102">
        <f>+'Table 4 raw'!O45</f>
        <v>898</v>
      </c>
      <c r="P49" s="77">
        <f>+'Table 4 raw'!P45</f>
        <v>30.4194</v>
      </c>
      <c r="Q49" s="62" t="str">
        <f>+'Table 4 raw'!R45</f>
        <v>OKLAHOMA</v>
      </c>
      <c r="S49" s="7" t="s">
        <v>83</v>
      </c>
      <c r="T49" s="22">
        <v>1791</v>
      </c>
      <c r="U49" s="22"/>
      <c r="V49" s="22">
        <v>692546</v>
      </c>
      <c r="W49" s="22"/>
      <c r="X49" s="22">
        <v>279</v>
      </c>
      <c r="Y49" s="19">
        <v>23.738</v>
      </c>
      <c r="Z49" s="22"/>
      <c r="AA49" s="22">
        <v>219</v>
      </c>
      <c r="AB49" s="19">
        <v>22.201699999999999</v>
      </c>
      <c r="AC49" s="22"/>
      <c r="AD49" s="22">
        <v>388</v>
      </c>
      <c r="AE49" s="66">
        <v>23.55</v>
      </c>
      <c r="AF49" s="1"/>
      <c r="AG49" s="1">
        <v>905</v>
      </c>
      <c r="AH49" s="19">
        <v>30.5105</v>
      </c>
      <c r="AJ49" s="54">
        <f t="shared" si="3"/>
        <v>-8</v>
      </c>
      <c r="AL49" s="54">
        <f t="shared" si="3"/>
        <v>1042</v>
      </c>
      <c r="AN49" s="54">
        <f t="shared" si="3"/>
        <v>-5</v>
      </c>
      <c r="AO49" s="37">
        <f t="shared" si="3"/>
        <v>4.3000000000006366E-3</v>
      </c>
      <c r="AQ49" s="54">
        <f t="shared" si="3"/>
        <v>-1</v>
      </c>
      <c r="AR49" s="37">
        <f t="shared" si="6"/>
        <v>-7.7199999999997715E-2</v>
      </c>
      <c r="AT49" s="54">
        <f t="shared" si="4"/>
        <v>-4</v>
      </c>
      <c r="AU49" s="37">
        <f t="shared" si="4"/>
        <v>-0.37100000000000222</v>
      </c>
      <c r="AW49" s="54">
        <f t="shared" si="5"/>
        <v>-7</v>
      </c>
      <c r="AX49" s="37">
        <f t="shared" si="5"/>
        <v>-9.1100000000000847E-2</v>
      </c>
    </row>
    <row r="50" spans="1:50" x14ac:dyDescent="0.3">
      <c r="A50" s="7" t="s">
        <v>84</v>
      </c>
      <c r="B50" s="102">
        <f>+'Table 4 raw'!B46</f>
        <v>1210</v>
      </c>
      <c r="C50" s="102"/>
      <c r="D50" s="102">
        <f>+'Table 4 raw'!D46</f>
        <v>565963</v>
      </c>
      <c r="E50" s="137"/>
      <c r="F50" s="102">
        <f>+'Table 4 raw'!F46</f>
        <v>326</v>
      </c>
      <c r="G50" s="77">
        <f>+'Table 4 raw'!G46</f>
        <v>34.5533</v>
      </c>
      <c r="H50" s="137"/>
      <c r="I50" s="102">
        <f>+'Table 4 raw'!I46</f>
        <v>254</v>
      </c>
      <c r="J50" s="77">
        <f>+'Table 4 raw'!J46</f>
        <v>26.891500000000001</v>
      </c>
      <c r="K50" s="137"/>
      <c r="L50" s="102">
        <f>+'Table 4 raw'!L46</f>
        <v>287</v>
      </c>
      <c r="M50" s="77">
        <f>+'Table 4 raw'!M46</f>
        <v>23.568999999999999</v>
      </c>
      <c r="N50" s="137"/>
      <c r="O50" s="102">
        <f>+'Table 4 raw'!O46</f>
        <v>332</v>
      </c>
      <c r="P50" s="77">
        <f>+'Table 4 raw'!P46</f>
        <v>14.6967</v>
      </c>
      <c r="Q50" s="62" t="str">
        <f>+'Table 4 raw'!R46</f>
        <v>OREGON</v>
      </c>
      <c r="S50" s="7" t="s">
        <v>84</v>
      </c>
      <c r="T50" s="22">
        <v>1207</v>
      </c>
      <c r="U50" s="22"/>
      <c r="V50" s="22">
        <v>562870</v>
      </c>
      <c r="W50" s="22"/>
      <c r="X50" s="22">
        <v>326</v>
      </c>
      <c r="Y50" s="19">
        <v>34.677</v>
      </c>
      <c r="Z50" s="22"/>
      <c r="AA50" s="22">
        <v>254</v>
      </c>
      <c r="AB50" s="19">
        <v>27.049199999999999</v>
      </c>
      <c r="AC50" s="22"/>
      <c r="AD50" s="22">
        <v>291</v>
      </c>
      <c r="AE50" s="66">
        <v>23.754000000000001</v>
      </c>
      <c r="AF50" s="1"/>
      <c r="AG50" s="1">
        <v>336</v>
      </c>
      <c r="AH50" s="19">
        <v>14.519299999999999</v>
      </c>
      <c r="AJ50" s="54">
        <f t="shared" si="3"/>
        <v>3</v>
      </c>
      <c r="AL50" s="54">
        <f t="shared" si="3"/>
        <v>3093</v>
      </c>
      <c r="AN50" s="54">
        <f t="shared" si="3"/>
        <v>0</v>
      </c>
      <c r="AO50" s="37">
        <f t="shared" si="3"/>
        <v>-0.12369999999999948</v>
      </c>
      <c r="AQ50" s="54">
        <f t="shared" si="3"/>
        <v>0</v>
      </c>
      <c r="AR50" s="37">
        <f t="shared" si="6"/>
        <v>-0.1576999999999984</v>
      </c>
      <c r="AT50" s="54">
        <f t="shared" si="4"/>
        <v>-4</v>
      </c>
      <c r="AU50" s="37">
        <f t="shared" si="4"/>
        <v>-0.18500000000000227</v>
      </c>
      <c r="AW50" s="54">
        <f t="shared" si="5"/>
        <v>-4</v>
      </c>
      <c r="AX50" s="37">
        <f t="shared" si="5"/>
        <v>0.17740000000000045</v>
      </c>
    </row>
    <row r="51" spans="1:50" x14ac:dyDescent="0.3">
      <c r="A51" s="7" t="s">
        <v>85</v>
      </c>
      <c r="B51" s="102">
        <f>+'Table 4 raw'!B47</f>
        <v>2905</v>
      </c>
      <c r="C51" s="102"/>
      <c r="D51" s="102">
        <f>+'Table 4 raw'!D47</f>
        <v>1698060</v>
      </c>
      <c r="E51" s="137"/>
      <c r="F51" s="102">
        <f>+'Table 4 raw'!F47</f>
        <v>556</v>
      </c>
      <c r="G51" s="77">
        <f>+'Table 4 raw'!G47</f>
        <v>20.554200000000002</v>
      </c>
      <c r="H51" s="137"/>
      <c r="I51" s="102">
        <f>+'Table 4 raw'!I47</f>
        <v>1320</v>
      </c>
      <c r="J51" s="77">
        <f>+'Table 4 raw'!J47</f>
        <v>50.975499999999997</v>
      </c>
      <c r="K51" s="137"/>
      <c r="L51" s="102">
        <f>+'Table 4 raw'!L47</f>
        <v>283</v>
      </c>
      <c r="M51" s="77">
        <f>+'Table 4 raw'!M47</f>
        <v>8.9749999999999996</v>
      </c>
      <c r="N51" s="137"/>
      <c r="O51" s="102">
        <f>+'Table 4 raw'!O47</f>
        <v>714</v>
      </c>
      <c r="P51" s="77">
        <f>+'Table 4 raw'!P47</f>
        <v>18.592099999999999</v>
      </c>
      <c r="Q51" s="62" t="str">
        <f>+'Table 4 raw'!R47</f>
        <v>PENNSYLVANIA</v>
      </c>
      <c r="S51" s="7" t="s">
        <v>85</v>
      </c>
      <c r="T51" s="22">
        <v>2921</v>
      </c>
      <c r="U51" s="22"/>
      <c r="V51" s="22">
        <v>1692726</v>
      </c>
      <c r="W51" s="22"/>
      <c r="X51" s="22">
        <v>569</v>
      </c>
      <c r="Y51" s="19">
        <v>20.809000000000001</v>
      </c>
      <c r="Z51" s="22"/>
      <c r="AA51" s="22">
        <v>1344</v>
      </c>
      <c r="AB51" s="19">
        <v>51.334099999999999</v>
      </c>
      <c r="AC51" s="22"/>
      <c r="AD51" s="22">
        <v>286</v>
      </c>
      <c r="AE51" s="66">
        <v>9.032</v>
      </c>
      <c r="AF51" s="1"/>
      <c r="AG51" s="1">
        <v>722</v>
      </c>
      <c r="AH51" s="19">
        <v>18.8245</v>
      </c>
      <c r="AJ51" s="54">
        <f t="shared" si="3"/>
        <v>-16</v>
      </c>
      <c r="AL51" s="54">
        <f t="shared" si="3"/>
        <v>5334</v>
      </c>
      <c r="AN51" s="54">
        <f t="shared" si="3"/>
        <v>-13</v>
      </c>
      <c r="AO51" s="37">
        <f t="shared" si="3"/>
        <v>-0.25479999999999947</v>
      </c>
      <c r="AQ51" s="54">
        <f t="shared" si="3"/>
        <v>-24</v>
      </c>
      <c r="AR51" s="37">
        <f t="shared" si="6"/>
        <v>-0.35860000000000269</v>
      </c>
      <c r="AT51" s="54">
        <f t="shared" si="4"/>
        <v>-3</v>
      </c>
      <c r="AU51" s="37">
        <f t="shared" si="4"/>
        <v>-5.7000000000000384E-2</v>
      </c>
      <c r="AW51" s="54">
        <f t="shared" si="5"/>
        <v>-8</v>
      </c>
      <c r="AX51" s="37">
        <f t="shared" si="5"/>
        <v>-0.23240000000000194</v>
      </c>
    </row>
    <row r="52" spans="1:50" x14ac:dyDescent="0.3">
      <c r="A52" s="7" t="s">
        <v>86</v>
      </c>
      <c r="B52" s="102">
        <f>+'Table 4 raw'!B48</f>
        <v>301</v>
      </c>
      <c r="C52" s="102"/>
      <c r="D52" s="102">
        <f>+'Table 4 raw'!D48</f>
        <v>138032</v>
      </c>
      <c r="E52" s="137"/>
      <c r="F52" s="102">
        <f>+'Table 4 raw'!F48</f>
        <v>72</v>
      </c>
      <c r="G52" s="77">
        <f>+'Table 4 raw'!G48</f>
        <v>24.8384</v>
      </c>
      <c r="H52" s="137"/>
      <c r="I52" s="102">
        <f>+'Table 4 raw'!I48</f>
        <v>188</v>
      </c>
      <c r="J52" s="77">
        <f>+'Table 4 raw'!J48</f>
        <v>64.262600000000006</v>
      </c>
      <c r="K52" s="137"/>
      <c r="L52" s="102">
        <f>+'Table 4 raw'!L48</f>
        <v>0</v>
      </c>
      <c r="M52" s="77">
        <f>+'Table 4 raw'!M48</f>
        <v>0</v>
      </c>
      <c r="N52" s="137"/>
      <c r="O52" s="102">
        <f>+'Table 4 raw'!O48</f>
        <v>38</v>
      </c>
      <c r="P52" s="77">
        <f>+'Table 4 raw'!P48</f>
        <v>10.020899999999999</v>
      </c>
      <c r="Q52" s="62" t="str">
        <f>+'Table 4 raw'!R48</f>
        <v>RHODE ISLAND</v>
      </c>
      <c r="S52" s="7" t="s">
        <v>86</v>
      </c>
      <c r="T52" s="22">
        <v>297</v>
      </c>
      <c r="U52" s="22"/>
      <c r="V52" s="22">
        <v>136719</v>
      </c>
      <c r="W52" s="22"/>
      <c r="X52" s="22">
        <v>72</v>
      </c>
      <c r="Y52" s="19">
        <v>24.474</v>
      </c>
      <c r="Z52" s="22"/>
      <c r="AA52" s="22">
        <v>188</v>
      </c>
      <c r="AB52" s="19">
        <v>65.406400000000005</v>
      </c>
      <c r="AC52" s="22"/>
      <c r="AD52" s="22">
        <v>0</v>
      </c>
      <c r="AE52" s="66">
        <v>0</v>
      </c>
      <c r="AF52" s="1"/>
      <c r="AG52" s="1">
        <v>37</v>
      </c>
      <c r="AH52" s="19">
        <v>10.119999999999999</v>
      </c>
      <c r="AJ52" s="54">
        <f t="shared" si="3"/>
        <v>4</v>
      </c>
      <c r="AL52" s="54">
        <f t="shared" si="3"/>
        <v>1313</v>
      </c>
      <c r="AN52" s="54">
        <f t="shared" si="3"/>
        <v>0</v>
      </c>
      <c r="AO52" s="37">
        <f t="shared" si="3"/>
        <v>0.36439999999999984</v>
      </c>
      <c r="AQ52" s="54">
        <f t="shared" si="3"/>
        <v>0</v>
      </c>
      <c r="AR52" s="37">
        <f t="shared" si="6"/>
        <v>-1.1437999999999988</v>
      </c>
      <c r="AT52" s="54">
        <f t="shared" si="4"/>
        <v>0</v>
      </c>
      <c r="AU52" s="37">
        <f t="shared" si="4"/>
        <v>0</v>
      </c>
      <c r="AW52" s="54">
        <f t="shared" si="5"/>
        <v>1</v>
      </c>
      <c r="AX52" s="37">
        <f t="shared" si="5"/>
        <v>-9.9099999999999966E-2</v>
      </c>
    </row>
    <row r="53" spans="1:50" x14ac:dyDescent="0.3">
      <c r="A53" s="6"/>
      <c r="B53" s="102"/>
      <c r="C53" s="102"/>
      <c r="D53" s="102"/>
      <c r="E53" s="137"/>
      <c r="F53" s="102"/>
      <c r="G53" s="77"/>
      <c r="H53" s="137"/>
      <c r="I53" s="102"/>
      <c r="J53" s="77"/>
      <c r="K53" s="137"/>
      <c r="L53" s="102"/>
      <c r="M53" s="77"/>
      <c r="N53" s="137"/>
      <c r="O53" s="102"/>
      <c r="P53" s="77"/>
      <c r="Q53" s="62"/>
      <c r="S53" s="6"/>
      <c r="T53" s="22"/>
      <c r="U53" s="22"/>
      <c r="V53" s="22"/>
      <c r="W53" s="22"/>
      <c r="X53" s="22"/>
      <c r="Y53" s="19"/>
      <c r="Z53" s="22"/>
      <c r="AA53" s="22"/>
      <c r="AB53" s="19"/>
      <c r="AC53" s="22"/>
      <c r="AD53" s="22"/>
      <c r="AF53" s="1"/>
      <c r="AG53" s="1"/>
      <c r="AH53" s="19"/>
    </row>
    <row r="54" spans="1:50" x14ac:dyDescent="0.3">
      <c r="A54" s="7" t="s">
        <v>87</v>
      </c>
      <c r="B54" s="102">
        <f>+'Table 4 raw'!B50</f>
        <v>1190</v>
      </c>
      <c r="C54" s="102"/>
      <c r="D54" s="102">
        <f>+'Table 4 raw'!D50</f>
        <v>769650</v>
      </c>
      <c r="E54" s="137"/>
      <c r="F54" s="102">
        <f>+'Table 4 raw'!F50</f>
        <v>213</v>
      </c>
      <c r="G54" s="77">
        <f>+'Table 4 raw'!G50</f>
        <v>19.470500000000001</v>
      </c>
      <c r="H54" s="137"/>
      <c r="I54" s="102">
        <f>+'Table 4 raw'!I50</f>
        <v>345</v>
      </c>
      <c r="J54" s="77">
        <f>+'Table 4 raw'!J50</f>
        <v>35.2898</v>
      </c>
      <c r="K54" s="137"/>
      <c r="L54" s="102">
        <f>+'Table 4 raw'!L50</f>
        <v>152</v>
      </c>
      <c r="M54" s="77">
        <f>+'Table 4 raw'!M50</f>
        <v>11.151999999999999</v>
      </c>
      <c r="N54" s="137"/>
      <c r="O54" s="102">
        <f>+'Table 4 raw'!O50</f>
        <v>465</v>
      </c>
      <c r="P54" s="77">
        <f>+'Table 4 raw'!P50</f>
        <v>33.197699999999998</v>
      </c>
      <c r="Q54" s="62" t="str">
        <f>+'Table 4 raw'!R50</f>
        <v>SOUTH CAROLINA</v>
      </c>
      <c r="S54" s="7" t="s">
        <v>87</v>
      </c>
      <c r="T54" s="22">
        <v>1182</v>
      </c>
      <c r="U54" s="22"/>
      <c r="V54" s="22">
        <v>761721</v>
      </c>
      <c r="W54" s="22"/>
      <c r="X54" s="22">
        <v>216</v>
      </c>
      <c r="Y54" s="19">
        <v>19.648</v>
      </c>
      <c r="Z54" s="22"/>
      <c r="AA54" s="22">
        <v>345</v>
      </c>
      <c r="AB54" s="19">
        <v>35.434199999999997</v>
      </c>
      <c r="AC54" s="22"/>
      <c r="AD54" s="22">
        <v>151</v>
      </c>
      <c r="AE54" s="66">
        <v>11.317</v>
      </c>
      <c r="AF54" s="1"/>
      <c r="AG54" s="1">
        <v>470</v>
      </c>
      <c r="AH54" s="19">
        <v>33.6008</v>
      </c>
      <c r="AJ54" s="54">
        <f t="shared" si="3"/>
        <v>8</v>
      </c>
      <c r="AL54" s="54">
        <f t="shared" si="3"/>
        <v>7929</v>
      </c>
      <c r="AN54" s="54">
        <f t="shared" si="3"/>
        <v>-3</v>
      </c>
      <c r="AO54" s="37">
        <f t="shared" si="3"/>
        <v>-0.17749999999999844</v>
      </c>
      <c r="AQ54" s="54">
        <f t="shared" si="3"/>
        <v>0</v>
      </c>
      <c r="AR54" s="37">
        <f t="shared" si="6"/>
        <v>-0.14439999999999742</v>
      </c>
      <c r="AT54" s="54">
        <f t="shared" si="4"/>
        <v>1</v>
      </c>
      <c r="AU54" s="37">
        <f t="shared" si="4"/>
        <v>-0.16500000000000092</v>
      </c>
      <c r="AW54" s="54">
        <f t="shared" si="5"/>
        <v>-5</v>
      </c>
      <c r="AX54" s="37">
        <f t="shared" si="5"/>
        <v>-0.40310000000000201</v>
      </c>
    </row>
    <row r="55" spans="1:50" x14ac:dyDescent="0.3">
      <c r="A55" s="7" t="s">
        <v>88</v>
      </c>
      <c r="B55" s="102">
        <f>+'Table 4 raw'!B51</f>
        <v>648</v>
      </c>
      <c r="C55" s="102"/>
      <c r="D55" s="102">
        <f>+'Table 4 raw'!D51</f>
        <v>133933</v>
      </c>
      <c r="E55" s="137"/>
      <c r="F55" s="102">
        <f>+'Table 4 raw'!F51</f>
        <v>53</v>
      </c>
      <c r="G55" s="77">
        <f>+'Table 4 raw'!G51</f>
        <v>26.4894</v>
      </c>
      <c r="H55" s="137"/>
      <c r="I55" s="102">
        <f>+'Table 4 raw'!I51</f>
        <v>6</v>
      </c>
      <c r="J55" s="77">
        <f>+'Table 4 raw'!J51</f>
        <v>1.6994</v>
      </c>
      <c r="K55" s="137"/>
      <c r="L55" s="102">
        <f>+'Table 4 raw'!L51</f>
        <v>97</v>
      </c>
      <c r="M55" s="77">
        <f>+'Table 4 raw'!M51</f>
        <v>28.617000000000001</v>
      </c>
      <c r="N55" s="137"/>
      <c r="O55" s="102">
        <f>+'Table 4 raw'!O51</f>
        <v>483</v>
      </c>
      <c r="P55" s="77">
        <f>+'Table 4 raw'!P51</f>
        <v>41.526000000000003</v>
      </c>
      <c r="Q55" s="62" t="str">
        <f>+'Table 4 raw'!R51</f>
        <v>SOUTH DAKOTA</v>
      </c>
      <c r="S55" s="7" t="s">
        <v>88</v>
      </c>
      <c r="T55" s="22">
        <v>650</v>
      </c>
      <c r="U55" s="22"/>
      <c r="V55" s="22">
        <v>132433</v>
      </c>
      <c r="W55" s="22"/>
      <c r="X55" s="22">
        <v>56</v>
      </c>
      <c r="Y55" s="19">
        <v>26.765000000000001</v>
      </c>
      <c r="Z55" s="22"/>
      <c r="AA55" s="22">
        <v>6</v>
      </c>
      <c r="AB55" s="19">
        <v>1.7427999999999999</v>
      </c>
      <c r="AC55" s="22"/>
      <c r="AD55" s="22">
        <v>99</v>
      </c>
      <c r="AE55" s="66">
        <v>30.19</v>
      </c>
      <c r="AF55" s="1"/>
      <c r="AG55" s="1">
        <v>489</v>
      </c>
      <c r="AH55" s="19">
        <v>41.301600000000001</v>
      </c>
      <c r="AJ55" s="54">
        <f t="shared" si="3"/>
        <v>-2</v>
      </c>
      <c r="AL55" s="54">
        <f t="shared" si="3"/>
        <v>1500</v>
      </c>
      <c r="AN55" s="54">
        <f t="shared" si="3"/>
        <v>-3</v>
      </c>
      <c r="AO55" s="37">
        <f t="shared" si="3"/>
        <v>-0.27560000000000073</v>
      </c>
      <c r="AQ55" s="54">
        <f t="shared" si="3"/>
        <v>0</v>
      </c>
      <c r="AR55" s="37">
        <f t="shared" si="6"/>
        <v>-4.3399999999999883E-2</v>
      </c>
      <c r="AT55" s="54">
        <f t="shared" si="4"/>
        <v>-2</v>
      </c>
      <c r="AU55" s="37">
        <f t="shared" si="4"/>
        <v>-1.5730000000000004</v>
      </c>
      <c r="AW55" s="54">
        <f t="shared" si="5"/>
        <v>-6</v>
      </c>
      <c r="AX55" s="37">
        <f t="shared" si="5"/>
        <v>0.22440000000000282</v>
      </c>
    </row>
    <row r="56" spans="1:50" x14ac:dyDescent="0.3">
      <c r="A56" s="7" t="s">
        <v>89</v>
      </c>
      <c r="B56" s="102">
        <f>+'Table 4 raw'!B52</f>
        <v>1736</v>
      </c>
      <c r="C56" s="102"/>
      <c r="D56" s="102">
        <f>+'Table 4 raw'!D52</f>
        <v>997926</v>
      </c>
      <c r="E56" s="137"/>
      <c r="F56" s="102">
        <f>+'Table 4 raw'!F52</f>
        <v>552</v>
      </c>
      <c r="G56" s="77">
        <f>+'Table 4 raw'!G52</f>
        <v>32.198599999999999</v>
      </c>
      <c r="H56" s="137"/>
      <c r="I56" s="102">
        <f>+'Table 4 raw'!I52</f>
        <v>278</v>
      </c>
      <c r="J56" s="77">
        <f>+'Table 4 raw'!J52</f>
        <v>20.4787</v>
      </c>
      <c r="K56" s="137"/>
      <c r="L56" s="102">
        <f>+'Table 4 raw'!L52</f>
        <v>278</v>
      </c>
      <c r="M56" s="77">
        <f>+'Table 4 raw'!M52</f>
        <v>16.495999999999999</v>
      </c>
      <c r="N56" s="137"/>
      <c r="O56" s="102">
        <f>+'Table 4 raw'!O52</f>
        <v>610</v>
      </c>
      <c r="P56" s="77">
        <f>+'Table 4 raw'!P52</f>
        <v>30.2089</v>
      </c>
      <c r="Q56" s="62" t="str">
        <f>+'Table 4 raw'!R52</f>
        <v>TENNESSEE</v>
      </c>
      <c r="S56" s="7" t="s">
        <v>89</v>
      </c>
      <c r="T56" s="22">
        <v>1744</v>
      </c>
      <c r="U56" s="22"/>
      <c r="V56" s="22">
        <v>991648</v>
      </c>
      <c r="W56" s="22"/>
      <c r="X56" s="22">
        <v>572</v>
      </c>
      <c r="Y56" s="19">
        <v>32.496000000000002</v>
      </c>
      <c r="Z56" s="22"/>
      <c r="AA56" s="22">
        <v>277</v>
      </c>
      <c r="AB56" s="19">
        <v>20.533100000000001</v>
      </c>
      <c r="AC56" s="22"/>
      <c r="AD56" s="22">
        <v>281</v>
      </c>
      <c r="AE56" s="66">
        <v>16.626999999999999</v>
      </c>
      <c r="AF56" s="1"/>
      <c r="AG56" s="1">
        <v>614</v>
      </c>
      <c r="AH56" s="19">
        <v>30.343599999999999</v>
      </c>
      <c r="AJ56" s="54">
        <f t="shared" si="3"/>
        <v>-8</v>
      </c>
      <c r="AL56" s="54">
        <f t="shared" si="3"/>
        <v>6278</v>
      </c>
      <c r="AN56" s="54">
        <f t="shared" si="3"/>
        <v>-20</v>
      </c>
      <c r="AO56" s="37">
        <f t="shared" si="3"/>
        <v>-0.29740000000000322</v>
      </c>
      <c r="AQ56" s="54">
        <f t="shared" si="3"/>
        <v>1</v>
      </c>
      <c r="AR56" s="37">
        <f t="shared" si="6"/>
        <v>-5.4400000000001114E-2</v>
      </c>
      <c r="AT56" s="54">
        <f t="shared" si="4"/>
        <v>-3</v>
      </c>
      <c r="AU56" s="37">
        <f t="shared" si="4"/>
        <v>-0.13100000000000023</v>
      </c>
      <c r="AW56" s="54">
        <f t="shared" si="5"/>
        <v>-4</v>
      </c>
      <c r="AX56" s="37">
        <f t="shared" si="5"/>
        <v>-0.13469999999999871</v>
      </c>
    </row>
    <row r="57" spans="1:50" x14ac:dyDescent="0.3">
      <c r="A57" s="7" t="s">
        <v>90</v>
      </c>
      <c r="B57" s="102">
        <f>+'Table 4 raw'!B53</f>
        <v>7929</v>
      </c>
      <c r="C57" s="102"/>
      <c r="D57" s="102">
        <f>+'Table 4 raw'!D53</f>
        <v>5281581</v>
      </c>
      <c r="E57" s="137"/>
      <c r="F57" s="102">
        <f>+'Table 4 raw'!F53</f>
        <v>2924</v>
      </c>
      <c r="G57" s="77">
        <f>+'Table 4 raw'!G53</f>
        <v>40.972499999999997</v>
      </c>
      <c r="H57" s="137"/>
      <c r="I57" s="102">
        <f>+'Table 4 raw'!I53</f>
        <v>1992</v>
      </c>
      <c r="J57" s="77">
        <f>+'Table 4 raw'!J53</f>
        <v>32.266300000000001</v>
      </c>
      <c r="K57" s="137"/>
      <c r="L57" s="102">
        <f>+'Table 4 raw'!L53</f>
        <v>997</v>
      </c>
      <c r="M57" s="77">
        <f>+'Table 4 raw'!M53</f>
        <v>9.6470000000000002</v>
      </c>
      <c r="N57" s="137"/>
      <c r="O57" s="102">
        <f>+'Table 4 raw'!O53</f>
        <v>1941</v>
      </c>
      <c r="P57" s="77">
        <f>+'Table 4 raw'!P53</f>
        <v>16.651</v>
      </c>
      <c r="Q57" s="62" t="str">
        <f>+'Table 4 raw'!R53</f>
        <v>TEXAS</v>
      </c>
      <c r="S57" s="7" t="s">
        <v>90</v>
      </c>
      <c r="T57" s="22">
        <v>7851</v>
      </c>
      <c r="U57" s="22"/>
      <c r="V57" s="22">
        <v>5224531</v>
      </c>
      <c r="W57" s="22"/>
      <c r="X57" s="22">
        <v>2923</v>
      </c>
      <c r="Y57" s="19">
        <v>41.459000000000003</v>
      </c>
      <c r="Z57" s="22"/>
      <c r="AA57" s="22">
        <v>1988</v>
      </c>
      <c r="AB57" s="19">
        <v>32.3217</v>
      </c>
      <c r="AC57" s="22"/>
      <c r="AD57" s="22">
        <v>1004</v>
      </c>
      <c r="AE57" s="66">
        <v>9.7710000000000008</v>
      </c>
      <c r="AF57" s="1"/>
      <c r="AG57" s="4">
        <v>1935</v>
      </c>
      <c r="AH57" s="19">
        <v>16.433299999999999</v>
      </c>
      <c r="AJ57" s="54">
        <f t="shared" si="3"/>
        <v>78</v>
      </c>
      <c r="AL57" s="54">
        <f t="shared" si="3"/>
        <v>57050</v>
      </c>
      <c r="AN57" s="54">
        <f t="shared" si="3"/>
        <v>1</v>
      </c>
      <c r="AO57" s="37">
        <f t="shared" si="3"/>
        <v>-0.48650000000000659</v>
      </c>
      <c r="AQ57" s="54">
        <f t="shared" si="3"/>
        <v>4</v>
      </c>
      <c r="AR57" s="37">
        <f t="shared" si="6"/>
        <v>-5.5399999999998784E-2</v>
      </c>
      <c r="AT57" s="54">
        <f t="shared" si="4"/>
        <v>-7</v>
      </c>
      <c r="AU57" s="37">
        <f t="shared" si="4"/>
        <v>-0.12400000000000055</v>
      </c>
      <c r="AW57" s="54">
        <f t="shared" si="5"/>
        <v>6</v>
      </c>
      <c r="AX57" s="37">
        <f t="shared" si="5"/>
        <v>0.21770000000000067</v>
      </c>
    </row>
    <row r="58" spans="1:50" x14ac:dyDescent="0.3">
      <c r="A58" s="7" t="s">
        <v>91</v>
      </c>
      <c r="B58" s="102">
        <f>+'Table 4 raw'!B54</f>
        <v>935</v>
      </c>
      <c r="C58" s="102"/>
      <c r="D58" s="102">
        <f>+'Table 4 raw'!D54</f>
        <v>648269</v>
      </c>
      <c r="E58" s="139"/>
      <c r="F58" s="102">
        <f>+'Table 4 raw'!F54</f>
        <v>150</v>
      </c>
      <c r="G58" s="77">
        <f>+'Table 4 raw'!G54</f>
        <v>15.9206</v>
      </c>
      <c r="H58" s="137"/>
      <c r="I58" s="102">
        <f>+'Table 4 raw'!I54</f>
        <v>499</v>
      </c>
      <c r="J58" s="77">
        <f>+'Table 4 raw'!J54</f>
        <v>62.648499999999999</v>
      </c>
      <c r="K58" s="137"/>
      <c r="L58" s="102">
        <f>+'Table 4 raw'!L54</f>
        <v>117</v>
      </c>
      <c r="M58" s="77">
        <f>+'Table 4 raw'!M54</f>
        <v>10.877000000000001</v>
      </c>
      <c r="N58" s="137"/>
      <c r="O58" s="102">
        <f>+'Table 4 raw'!O54</f>
        <v>162</v>
      </c>
      <c r="P58" s="77">
        <f>+'Table 4 raw'!P54</f>
        <v>9.9819999999999993</v>
      </c>
      <c r="Q58" s="62" t="str">
        <f>+'Table 4 raw'!R54</f>
        <v>UTAH</v>
      </c>
      <c r="S58" s="7" t="s">
        <v>91</v>
      </c>
      <c r="T58" s="22">
        <v>928</v>
      </c>
      <c r="U58" s="22"/>
      <c r="V58" s="22">
        <v>636734</v>
      </c>
      <c r="W58" s="35"/>
      <c r="X58" s="35">
        <v>149</v>
      </c>
      <c r="Y58" s="67">
        <v>16.004000000000001</v>
      </c>
      <c r="Z58" s="35"/>
      <c r="AA58" s="35">
        <v>495</v>
      </c>
      <c r="AB58" s="67">
        <v>62.882599999999996</v>
      </c>
      <c r="AC58" s="35"/>
      <c r="AD58" s="35">
        <v>118</v>
      </c>
      <c r="AE58" s="66">
        <v>10.840999999999999</v>
      </c>
      <c r="AF58" s="1"/>
      <c r="AG58" s="1">
        <v>166</v>
      </c>
      <c r="AH58" s="19">
        <v>10.2729</v>
      </c>
      <c r="AJ58" s="54">
        <f t="shared" si="3"/>
        <v>7</v>
      </c>
      <c r="AL58" s="54">
        <f t="shared" si="3"/>
        <v>11535</v>
      </c>
      <c r="AN58" s="54">
        <f t="shared" si="3"/>
        <v>1</v>
      </c>
      <c r="AO58" s="37">
        <f t="shared" si="3"/>
        <v>-8.3400000000001029E-2</v>
      </c>
      <c r="AQ58" s="54">
        <f t="shared" si="3"/>
        <v>4</v>
      </c>
      <c r="AR58" s="37">
        <f t="shared" si="6"/>
        <v>-0.23409999999999798</v>
      </c>
      <c r="AT58" s="54">
        <f t="shared" si="4"/>
        <v>-1</v>
      </c>
      <c r="AU58" s="37">
        <f t="shared" si="4"/>
        <v>3.6000000000001364E-2</v>
      </c>
      <c r="AW58" s="54">
        <f t="shared" si="5"/>
        <v>-4</v>
      </c>
      <c r="AX58" s="37">
        <f t="shared" si="5"/>
        <v>-0.2909000000000006</v>
      </c>
    </row>
    <row r="59" spans="1:50" x14ac:dyDescent="0.3">
      <c r="A59" s="6"/>
      <c r="B59" s="102"/>
      <c r="C59" s="102"/>
      <c r="D59" s="102"/>
      <c r="E59" s="137"/>
      <c r="F59" s="102"/>
      <c r="G59" s="77"/>
      <c r="H59" s="137"/>
      <c r="I59" s="102"/>
      <c r="J59" s="77"/>
      <c r="K59" s="137"/>
      <c r="L59" s="102"/>
      <c r="M59" s="77"/>
      <c r="N59" s="137"/>
      <c r="O59" s="102"/>
      <c r="P59" s="77"/>
      <c r="Q59" s="62"/>
      <c r="S59" s="6"/>
      <c r="T59" s="22"/>
      <c r="U59" s="22"/>
      <c r="V59" s="22"/>
      <c r="W59" s="22"/>
      <c r="X59" s="22"/>
      <c r="Y59" s="19"/>
      <c r="Z59" s="22"/>
      <c r="AA59" s="22"/>
      <c r="AB59" s="19"/>
      <c r="AC59" s="22"/>
      <c r="AD59" s="22"/>
      <c r="AF59" s="1"/>
      <c r="AG59" s="1"/>
      <c r="AH59" s="19"/>
    </row>
    <row r="60" spans="1:50" x14ac:dyDescent="0.3">
      <c r="A60" s="7" t="s">
        <v>92</v>
      </c>
      <c r="B60" s="102">
        <f>+'Table 4 raw'!B56</f>
        <v>296</v>
      </c>
      <c r="C60" s="102"/>
      <c r="D60" s="102">
        <f>+'Table 4 raw'!D56</f>
        <v>84411</v>
      </c>
      <c r="E60" s="137"/>
      <c r="F60" s="102">
        <f>+'Table 4 raw'!F56</f>
        <v>14</v>
      </c>
      <c r="G60" s="77">
        <f>+'Table 4 raw'!G56</f>
        <v>7.8449</v>
      </c>
      <c r="H60" s="137"/>
      <c r="I60" s="102">
        <f>+'Table 4 raw'!I56</f>
        <v>17</v>
      </c>
      <c r="J60" s="77">
        <f>+'Table 4 raw'!J56</f>
        <v>9.5460999999999991</v>
      </c>
      <c r="K60" s="137"/>
      <c r="L60" s="102">
        <f>+'Table 4 raw'!L56</f>
        <v>51</v>
      </c>
      <c r="M60" s="77">
        <f>+'Table 4 raw'!M56</f>
        <v>26.962</v>
      </c>
      <c r="N60" s="137"/>
      <c r="O60" s="102">
        <f>+'Table 4 raw'!O56</f>
        <v>197</v>
      </c>
      <c r="P60" s="77">
        <f>+'Table 4 raw'!P56</f>
        <v>51.4495</v>
      </c>
      <c r="Q60" s="62" t="str">
        <f>+'Table 4 raw'!R56</f>
        <v>VERMONT</v>
      </c>
      <c r="S60" s="7" t="s">
        <v>92</v>
      </c>
      <c r="T60" s="22">
        <v>298</v>
      </c>
      <c r="U60" s="22"/>
      <c r="V60" s="22">
        <v>84355</v>
      </c>
      <c r="W60" s="22"/>
      <c r="X60" s="22">
        <v>14</v>
      </c>
      <c r="Y60" s="19">
        <v>7.77</v>
      </c>
      <c r="Z60" s="22"/>
      <c r="AA60" s="22">
        <v>17</v>
      </c>
      <c r="AB60" s="19">
        <v>9.4101999999999997</v>
      </c>
      <c r="AC60" s="22"/>
      <c r="AD60" s="22">
        <v>52</v>
      </c>
      <c r="AE60" s="66">
        <v>27.088000000000001</v>
      </c>
      <c r="AF60" s="1"/>
      <c r="AG60" s="1">
        <v>215</v>
      </c>
      <c r="AH60" s="19">
        <v>55.732300000000002</v>
      </c>
      <c r="AJ60" s="54">
        <f t="shared" si="3"/>
        <v>-2</v>
      </c>
      <c r="AL60" s="54">
        <f t="shared" si="3"/>
        <v>56</v>
      </c>
      <c r="AN60" s="54">
        <f t="shared" si="3"/>
        <v>0</v>
      </c>
      <c r="AO60" s="37">
        <f t="shared" si="3"/>
        <v>7.4900000000000411E-2</v>
      </c>
      <c r="AQ60" s="54">
        <f t="shared" si="3"/>
        <v>0</v>
      </c>
      <c r="AR60" s="37">
        <f t="shared" si="6"/>
        <v>0.13589999999999947</v>
      </c>
      <c r="AT60" s="54">
        <f t="shared" si="4"/>
        <v>-1</v>
      </c>
      <c r="AU60" s="37">
        <f t="shared" si="4"/>
        <v>-0.12600000000000122</v>
      </c>
      <c r="AW60" s="54">
        <f t="shared" si="5"/>
        <v>-18</v>
      </c>
      <c r="AX60" s="37">
        <f t="shared" si="5"/>
        <v>-4.2828000000000017</v>
      </c>
    </row>
    <row r="61" spans="1:50" x14ac:dyDescent="0.3">
      <c r="A61" s="7" t="s">
        <v>93</v>
      </c>
      <c r="B61" s="102">
        <f>+'Table 4 raw'!B57</f>
        <v>1849</v>
      </c>
      <c r="C61" s="102"/>
      <c r="D61" s="102">
        <f>+'Table 4 raw'!D57</f>
        <v>1284539</v>
      </c>
      <c r="E61" s="137"/>
      <c r="F61" s="102">
        <f>+'Table 4 raw'!F57</f>
        <v>429</v>
      </c>
      <c r="G61" s="77">
        <f>+'Table 4 raw'!G57</f>
        <v>22.950500000000002</v>
      </c>
      <c r="H61" s="137"/>
      <c r="I61" s="102">
        <f>+'Table 4 raw'!I57</f>
        <v>675</v>
      </c>
      <c r="J61" s="77">
        <f>+'Table 4 raw'!J57</f>
        <v>45.491199999999999</v>
      </c>
      <c r="K61" s="137"/>
      <c r="L61" s="102">
        <f>+'Table 4 raw'!L57</f>
        <v>161</v>
      </c>
      <c r="M61" s="77">
        <f>+'Table 4 raw'!M57</f>
        <v>6.8810000000000002</v>
      </c>
      <c r="N61" s="137"/>
      <c r="O61" s="102">
        <f>+'Table 4 raw'!O57</f>
        <v>580</v>
      </c>
      <c r="P61" s="77">
        <f>+'Table 4 raw'!P57</f>
        <v>24.524100000000001</v>
      </c>
      <c r="Q61" s="62" t="str">
        <f>+'Table 4 raw'!R57</f>
        <v>VIRGINIA</v>
      </c>
      <c r="S61" s="7" t="s">
        <v>93</v>
      </c>
      <c r="T61" s="22">
        <v>1846</v>
      </c>
      <c r="U61" s="22"/>
      <c r="V61" s="22">
        <v>1281866</v>
      </c>
      <c r="W61" s="22"/>
      <c r="X61" s="22">
        <v>429</v>
      </c>
      <c r="Y61" s="19">
        <v>23.039000000000001</v>
      </c>
      <c r="Z61" s="22"/>
      <c r="AA61" s="22">
        <v>676</v>
      </c>
      <c r="AB61" s="19">
        <v>45.417299999999997</v>
      </c>
      <c r="AC61" s="22"/>
      <c r="AD61" s="22">
        <v>161</v>
      </c>
      <c r="AE61" s="66">
        <v>6.9969999999999999</v>
      </c>
      <c r="AF61" s="1"/>
      <c r="AG61" s="1">
        <v>580</v>
      </c>
      <c r="AH61" s="19">
        <v>24.546500000000002</v>
      </c>
      <c r="AJ61" s="54">
        <f t="shared" si="3"/>
        <v>3</v>
      </c>
      <c r="AL61" s="54">
        <f t="shared" si="3"/>
        <v>2673</v>
      </c>
      <c r="AN61" s="54">
        <f t="shared" si="3"/>
        <v>0</v>
      </c>
      <c r="AO61" s="37">
        <f t="shared" si="3"/>
        <v>-8.8499999999999801E-2</v>
      </c>
      <c r="AQ61" s="54">
        <f t="shared" si="3"/>
        <v>-1</v>
      </c>
      <c r="AR61" s="37">
        <f t="shared" si="6"/>
        <v>7.3900000000001853E-2</v>
      </c>
      <c r="AT61" s="54">
        <f t="shared" si="4"/>
        <v>0</v>
      </c>
      <c r="AU61" s="37">
        <f t="shared" si="4"/>
        <v>-0.11599999999999966</v>
      </c>
      <c r="AW61" s="54">
        <f t="shared" si="5"/>
        <v>0</v>
      </c>
      <c r="AX61" s="37">
        <f t="shared" si="5"/>
        <v>-2.2400000000001086E-2</v>
      </c>
    </row>
    <row r="62" spans="1:50" x14ac:dyDescent="0.3">
      <c r="A62" s="7" t="s">
        <v>94</v>
      </c>
      <c r="B62" s="102">
        <f>+'Table 4 raw'!B58</f>
        <v>1970</v>
      </c>
      <c r="C62" s="102"/>
      <c r="D62" s="102">
        <f>+'Table 4 raw'!D58</f>
        <v>1054530</v>
      </c>
      <c r="E62" s="137"/>
      <c r="F62" s="102">
        <f>+'Table 4 raw'!F58</f>
        <v>572</v>
      </c>
      <c r="G62" s="77">
        <f>+'Table 4 raw'!G58</f>
        <v>32.510399999999997</v>
      </c>
      <c r="H62" s="137"/>
      <c r="I62" s="102">
        <f>+'Table 4 raw'!I58</f>
        <v>680</v>
      </c>
      <c r="J62" s="77">
        <f>+'Table 4 raw'!J58</f>
        <v>42.445599999999999</v>
      </c>
      <c r="K62" s="137"/>
      <c r="L62" s="102">
        <f>+'Table 4 raw'!L58</f>
        <v>265</v>
      </c>
      <c r="M62" s="77">
        <f>+'Table 4 raw'!M58</f>
        <v>12.446999999999999</v>
      </c>
      <c r="N62" s="137"/>
      <c r="O62" s="102">
        <f>+'Table 4 raw'!O58</f>
        <v>436</v>
      </c>
      <c r="P62" s="77">
        <f>+'Table 4 raw'!P58</f>
        <v>12.0548</v>
      </c>
      <c r="Q62" s="62" t="str">
        <f>+'Table 4 raw'!R58</f>
        <v>WASHINGTON</v>
      </c>
      <c r="S62" s="7" t="s">
        <v>94</v>
      </c>
      <c r="T62" s="22">
        <v>1961</v>
      </c>
      <c r="U62" s="22"/>
      <c r="V62" s="22">
        <v>1040890</v>
      </c>
      <c r="W62" s="22"/>
      <c r="X62" s="22">
        <v>572</v>
      </c>
      <c r="Y62" s="19">
        <v>32.76</v>
      </c>
      <c r="Z62" s="22"/>
      <c r="AA62" s="22">
        <v>683</v>
      </c>
      <c r="AB62" s="19">
        <v>42.664700000000003</v>
      </c>
      <c r="AC62" s="22"/>
      <c r="AD62" s="22">
        <v>266</v>
      </c>
      <c r="AE62" s="66">
        <v>12.507999999999999</v>
      </c>
      <c r="AF62" s="1"/>
      <c r="AG62" s="1">
        <v>440</v>
      </c>
      <c r="AH62" s="19">
        <v>12.067299999999999</v>
      </c>
      <c r="AJ62" s="54">
        <f t="shared" si="3"/>
        <v>9</v>
      </c>
      <c r="AL62" s="54">
        <f t="shared" si="3"/>
        <v>13640</v>
      </c>
      <c r="AN62" s="54">
        <f t="shared" si="3"/>
        <v>0</v>
      </c>
      <c r="AO62" s="37">
        <f t="shared" si="3"/>
        <v>-0.24960000000000093</v>
      </c>
      <c r="AQ62" s="54">
        <f t="shared" si="3"/>
        <v>-3</v>
      </c>
      <c r="AR62" s="37">
        <f t="shared" si="6"/>
        <v>-0.21910000000000451</v>
      </c>
      <c r="AT62" s="54">
        <f t="shared" si="4"/>
        <v>-1</v>
      </c>
      <c r="AU62" s="37">
        <f t="shared" si="4"/>
        <v>-6.0999999999999943E-2</v>
      </c>
      <c r="AW62" s="54">
        <f t="shared" si="5"/>
        <v>-4</v>
      </c>
      <c r="AX62" s="37">
        <f t="shared" si="5"/>
        <v>-1.2499999999999289E-2</v>
      </c>
    </row>
    <row r="63" spans="1:50" x14ac:dyDescent="0.3">
      <c r="A63" s="7" t="s">
        <v>95</v>
      </c>
      <c r="B63" s="102">
        <f>+'Table 4 raw'!B59</f>
        <v>670</v>
      </c>
      <c r="C63" s="102"/>
      <c r="D63" s="102" t="str">
        <f>+'Table 4 raw'!D59</f>
        <v>.</v>
      </c>
      <c r="E63" s="137"/>
      <c r="F63" s="102" t="str">
        <f>+'Table 4 raw'!F59</f>
        <v>.</v>
      </c>
      <c r="G63" s="77" t="str">
        <f>+'Table 4 raw'!G59</f>
        <v>.</v>
      </c>
      <c r="H63" s="137"/>
      <c r="I63" s="102" t="str">
        <f>+'Table 4 raw'!I59</f>
        <v>.</v>
      </c>
      <c r="J63" s="77" t="str">
        <f>+'Table 4 raw'!J59</f>
        <v>.</v>
      </c>
      <c r="K63" s="137"/>
      <c r="L63" s="102" t="str">
        <f>+'Table 4 raw'!L59</f>
        <v>.</v>
      </c>
      <c r="M63" s="77" t="str">
        <f>+'Table 4 raw'!M59</f>
        <v>.</v>
      </c>
      <c r="N63" s="137"/>
      <c r="O63" s="102" t="str">
        <f>+'Table 4 raw'!O59</f>
        <v>.</v>
      </c>
      <c r="P63" s="77" t="str">
        <f>+'Table 4 raw'!P59</f>
        <v>.</v>
      </c>
      <c r="Q63" s="62" t="str">
        <f>+'Table 4 raw'!R59</f>
        <v>WEST VIRGINIA</v>
      </c>
      <c r="S63" s="7" t="s">
        <v>95</v>
      </c>
      <c r="T63" s="22">
        <v>677</v>
      </c>
      <c r="U63" s="22"/>
      <c r="V63" s="22">
        <v>276449</v>
      </c>
      <c r="W63" s="22"/>
      <c r="X63" s="22">
        <v>81</v>
      </c>
      <c r="Y63" s="19">
        <v>15.397</v>
      </c>
      <c r="Z63" s="22"/>
      <c r="AA63" s="22">
        <v>126</v>
      </c>
      <c r="AB63" s="19">
        <v>20.593699999999998</v>
      </c>
      <c r="AC63" s="22"/>
      <c r="AD63" s="22">
        <v>123</v>
      </c>
      <c r="AE63" s="66">
        <v>21.599</v>
      </c>
      <c r="AF63" s="1"/>
      <c r="AG63" s="1">
        <v>347</v>
      </c>
      <c r="AH63" s="19">
        <v>42.410699999999999</v>
      </c>
      <c r="AJ63" s="54">
        <f t="shared" si="3"/>
        <v>-7</v>
      </c>
      <c r="AL63" s="54" t="e">
        <f t="shared" si="3"/>
        <v>#VALUE!</v>
      </c>
      <c r="AN63" s="54" t="e">
        <f t="shared" si="3"/>
        <v>#VALUE!</v>
      </c>
      <c r="AO63" s="37" t="e">
        <f t="shared" si="3"/>
        <v>#VALUE!</v>
      </c>
      <c r="AQ63" s="54" t="e">
        <f t="shared" si="3"/>
        <v>#VALUE!</v>
      </c>
      <c r="AR63" s="37" t="e">
        <f t="shared" si="6"/>
        <v>#VALUE!</v>
      </c>
      <c r="AT63" s="54" t="e">
        <f t="shared" si="4"/>
        <v>#VALUE!</v>
      </c>
      <c r="AU63" s="37" t="e">
        <f t="shared" si="4"/>
        <v>#VALUE!</v>
      </c>
      <c r="AW63" s="54" t="e">
        <f t="shared" si="5"/>
        <v>#VALUE!</v>
      </c>
      <c r="AX63" s="37" t="e">
        <f t="shared" si="5"/>
        <v>#VALUE!</v>
      </c>
    </row>
    <row r="64" spans="1:50" x14ac:dyDescent="0.3">
      <c r="A64" s="7" t="s">
        <v>96</v>
      </c>
      <c r="B64" s="102">
        <f>+'Table 4 raw'!B60</f>
        <v>2142</v>
      </c>
      <c r="C64" s="102"/>
      <c r="D64" s="102">
        <f>+'Table 4 raw'!D60</f>
        <v>857621</v>
      </c>
      <c r="E64" s="139"/>
      <c r="F64" s="102">
        <f>+'Table 4 raw'!F60</f>
        <v>497</v>
      </c>
      <c r="G64" s="77">
        <f>+'Table 4 raw'!G60</f>
        <v>28.745799999999999</v>
      </c>
      <c r="H64" s="137"/>
      <c r="I64" s="102">
        <f>+'Table 4 raw'!I60</f>
        <v>446</v>
      </c>
      <c r="J64" s="77">
        <f>+'Table 4 raw'!J60</f>
        <v>28.247599999999998</v>
      </c>
      <c r="K64" s="137"/>
      <c r="L64" s="102">
        <f>+'Table 4 raw'!L60</f>
        <v>417</v>
      </c>
      <c r="M64" s="77">
        <f>+'Table 4 raw'!M60</f>
        <v>19.538</v>
      </c>
      <c r="N64" s="137"/>
      <c r="O64" s="102">
        <f>+'Table 4 raw'!O60</f>
        <v>769</v>
      </c>
      <c r="P64" s="77">
        <f>+'Table 4 raw'!P60</f>
        <v>22.98</v>
      </c>
      <c r="Q64" s="62" t="str">
        <f>+'Table 4 raw'!R60</f>
        <v>WISCONSIN</v>
      </c>
      <c r="S64" s="7" t="s">
        <v>96</v>
      </c>
      <c r="T64" s="22">
        <v>2145</v>
      </c>
      <c r="U64" s="22"/>
      <c r="V64" s="22">
        <v>861518</v>
      </c>
      <c r="W64" s="35"/>
      <c r="X64" s="35">
        <v>504</v>
      </c>
      <c r="Y64" s="67">
        <v>29.231000000000002</v>
      </c>
      <c r="Z64" s="35"/>
      <c r="AA64" s="35">
        <v>445</v>
      </c>
      <c r="AB64" s="67">
        <v>28.1432</v>
      </c>
      <c r="AC64" s="35"/>
      <c r="AD64" s="35">
        <v>419</v>
      </c>
      <c r="AE64" s="66">
        <v>19.664999999999999</v>
      </c>
      <c r="AF64" s="1"/>
      <c r="AG64" s="1">
        <v>777</v>
      </c>
      <c r="AH64" s="19">
        <v>22.960899999999999</v>
      </c>
      <c r="AJ64" s="54">
        <f t="shared" si="3"/>
        <v>-3</v>
      </c>
      <c r="AL64" s="54">
        <f t="shared" si="3"/>
        <v>-3897</v>
      </c>
      <c r="AN64" s="54">
        <f t="shared" si="3"/>
        <v>-7</v>
      </c>
      <c r="AO64" s="37">
        <f t="shared" si="3"/>
        <v>-0.48520000000000252</v>
      </c>
      <c r="AQ64" s="54">
        <f t="shared" si="3"/>
        <v>1</v>
      </c>
      <c r="AR64" s="37">
        <f t="shared" si="6"/>
        <v>0.10439999999999827</v>
      </c>
      <c r="AT64" s="54">
        <f t="shared" si="4"/>
        <v>-2</v>
      </c>
      <c r="AU64" s="37">
        <f t="shared" si="4"/>
        <v>-0.12699999999999889</v>
      </c>
      <c r="AW64" s="54">
        <f t="shared" si="5"/>
        <v>-8</v>
      </c>
      <c r="AX64" s="37">
        <f t="shared" si="5"/>
        <v>1.9100000000001671E-2</v>
      </c>
    </row>
    <row r="65" spans="1:50" x14ac:dyDescent="0.3">
      <c r="A65" s="7" t="s">
        <v>97</v>
      </c>
      <c r="B65" s="102">
        <f>+'Table 4 raw'!B62</f>
        <v>359</v>
      </c>
      <c r="C65" s="102"/>
      <c r="D65" s="102">
        <f>+'Table 4 raw'!D62</f>
        <v>94170</v>
      </c>
      <c r="E65" s="139"/>
      <c r="F65" s="102">
        <f>+'Table 4 raw'!F62</f>
        <v>52</v>
      </c>
      <c r="G65" s="77">
        <f>+'Table 4 raw'!G62</f>
        <v>24.972899999999999</v>
      </c>
      <c r="H65" s="137"/>
      <c r="I65" s="102">
        <f>+'Table 4 raw'!I62</f>
        <v>6</v>
      </c>
      <c r="J65" s="77">
        <f>+'Table 4 raw'!J62</f>
        <v>1.9644999999999999</v>
      </c>
      <c r="K65" s="137"/>
      <c r="L65" s="102">
        <f>+'Table 4 raw'!L62</f>
        <v>111</v>
      </c>
      <c r="M65" s="77">
        <f>+'Table 4 raw'!M62</f>
        <v>42.637</v>
      </c>
      <c r="N65" s="137"/>
      <c r="O65" s="102">
        <f>+'Table 4 raw'!O62</f>
        <v>181</v>
      </c>
      <c r="P65" s="77">
        <f>+'Table 4 raw'!P62</f>
        <v>28.923200000000001</v>
      </c>
      <c r="Q65" s="62" t="str">
        <f>+'Table 4 raw'!R62</f>
        <v>WYOMING</v>
      </c>
      <c r="S65" s="7" t="s">
        <v>97</v>
      </c>
      <c r="T65" s="22">
        <v>358</v>
      </c>
      <c r="U65" s="22"/>
      <c r="V65" s="22">
        <v>94717</v>
      </c>
      <c r="W65" s="22"/>
      <c r="X65" s="22">
        <v>52</v>
      </c>
      <c r="Y65" s="19">
        <v>25.042999999999999</v>
      </c>
      <c r="Z65" s="22"/>
      <c r="AA65" s="22">
        <v>6</v>
      </c>
      <c r="AB65" s="19">
        <v>1.9944</v>
      </c>
      <c r="AC65" s="22"/>
      <c r="AD65" s="22">
        <v>114</v>
      </c>
      <c r="AE65" s="66">
        <v>44.061</v>
      </c>
      <c r="AF65" s="1"/>
      <c r="AG65" s="1">
        <v>186</v>
      </c>
      <c r="AH65" s="19">
        <v>28.901900000000001</v>
      </c>
    </row>
    <row r="66" spans="1:50" x14ac:dyDescent="0.3">
      <c r="A66" s="7"/>
      <c r="S66" s="7"/>
      <c r="T66" s="22"/>
      <c r="U66" s="22"/>
      <c r="V66" s="22"/>
      <c r="W66" s="22"/>
      <c r="X66" s="22"/>
      <c r="Y66" s="19"/>
      <c r="Z66" s="22"/>
      <c r="AA66" s="22"/>
      <c r="AB66" s="19"/>
      <c r="AC66" s="22"/>
      <c r="AD66" s="22"/>
      <c r="AF66" s="1"/>
      <c r="AG66" s="1"/>
      <c r="AH66" s="19"/>
    </row>
    <row r="67" spans="1:50" ht="15" customHeight="1" x14ac:dyDescent="0.3">
      <c r="A67" s="3" t="s">
        <v>98</v>
      </c>
      <c r="R67" s="5"/>
      <c r="S67" s="3" t="s">
        <v>98</v>
      </c>
      <c r="T67" s="36"/>
      <c r="U67" s="36"/>
      <c r="V67" s="36"/>
      <c r="W67" s="36"/>
      <c r="X67" s="36"/>
      <c r="Y67" s="33"/>
      <c r="Z67" s="36"/>
      <c r="AA67" s="36"/>
      <c r="AB67" s="33"/>
      <c r="AC67" s="36"/>
      <c r="AD67" s="36"/>
      <c r="AF67" s="5"/>
      <c r="AG67" s="5"/>
      <c r="AH67" s="33"/>
    </row>
    <row r="68" spans="1:50" x14ac:dyDescent="0.3">
      <c r="A68" s="7"/>
      <c r="S68" s="7"/>
      <c r="T68" s="22"/>
      <c r="U68" s="22"/>
      <c r="V68" s="22"/>
      <c r="W68" s="22"/>
      <c r="X68" s="22"/>
      <c r="Y68" s="19"/>
      <c r="Z68" s="22"/>
      <c r="AA68" s="22"/>
      <c r="AB68" s="19"/>
      <c r="AC68" s="22"/>
      <c r="AD68" s="22"/>
      <c r="AF68" s="1"/>
      <c r="AG68" s="1"/>
      <c r="AH68" s="19"/>
    </row>
    <row r="69" spans="1:50" ht="20.399999999999999" x14ac:dyDescent="0.3">
      <c r="A69" s="128" t="s">
        <v>99</v>
      </c>
      <c r="B69" s="189" t="s">
        <v>241</v>
      </c>
      <c r="C69" s="147"/>
      <c r="D69" s="189" t="s">
        <v>241</v>
      </c>
      <c r="E69" s="139"/>
      <c r="F69" s="189" t="s">
        <v>241</v>
      </c>
      <c r="G69" s="189" t="s">
        <v>241</v>
      </c>
      <c r="H69" s="149"/>
      <c r="I69" s="189" t="s">
        <v>241</v>
      </c>
      <c r="J69" s="189" t="s">
        <v>241</v>
      </c>
      <c r="K69" s="149"/>
      <c r="L69" s="189" t="s">
        <v>241</v>
      </c>
      <c r="M69" s="189" t="s">
        <v>241</v>
      </c>
      <c r="N69" s="149"/>
      <c r="O69" s="189" t="s">
        <v>241</v>
      </c>
      <c r="P69" s="189" t="s">
        <v>241</v>
      </c>
      <c r="Q69" s="62" t="str">
        <f>+'Table 4 raw'!R63</f>
        <v>AMERICAN SAMOA</v>
      </c>
      <c r="S69" s="7" t="s">
        <v>99</v>
      </c>
      <c r="T69" s="22" t="s">
        <v>241</v>
      </c>
      <c r="U69" s="22"/>
      <c r="V69" s="22" t="s">
        <v>241</v>
      </c>
      <c r="W69" s="22"/>
      <c r="X69" s="22" t="s">
        <v>241</v>
      </c>
      <c r="Y69" s="19" t="s">
        <v>241</v>
      </c>
      <c r="Z69" s="22"/>
      <c r="AA69" s="22" t="s">
        <v>241</v>
      </c>
      <c r="AB69" s="19" t="s">
        <v>241</v>
      </c>
      <c r="AC69" s="22"/>
      <c r="AD69" s="22" t="s">
        <v>241</v>
      </c>
      <c r="AE69" s="66" t="s">
        <v>241</v>
      </c>
      <c r="AF69" s="1"/>
      <c r="AG69" s="1" t="s">
        <v>241</v>
      </c>
      <c r="AH69" s="19" t="s">
        <v>241</v>
      </c>
      <c r="AJ69" s="54" t="e">
        <f t="shared" ref="AJ69:AX75" si="7">+B69-T69</f>
        <v>#VALUE!</v>
      </c>
      <c r="AL69" s="54" t="e">
        <f t="shared" si="7"/>
        <v>#VALUE!</v>
      </c>
      <c r="AN69" s="54" t="e">
        <f t="shared" si="7"/>
        <v>#VALUE!</v>
      </c>
      <c r="AO69" s="37" t="e">
        <f t="shared" si="7"/>
        <v>#VALUE!</v>
      </c>
      <c r="AQ69" s="54" t="e">
        <f t="shared" si="7"/>
        <v>#VALUE!</v>
      </c>
      <c r="AR69" s="37" t="e">
        <f t="shared" si="7"/>
        <v>#VALUE!</v>
      </c>
      <c r="AT69" s="54" t="e">
        <f t="shared" si="7"/>
        <v>#VALUE!</v>
      </c>
      <c r="AU69" s="37" t="e">
        <f t="shared" si="7"/>
        <v>#VALUE!</v>
      </c>
      <c r="AW69" s="54" t="e">
        <f t="shared" si="7"/>
        <v>#VALUE!</v>
      </c>
      <c r="AX69" s="37" t="e">
        <f t="shared" si="7"/>
        <v>#VALUE!</v>
      </c>
    </row>
    <row r="70" spans="1:50" ht="20.399999999999999" x14ac:dyDescent="0.3">
      <c r="A70" s="128" t="s">
        <v>101</v>
      </c>
      <c r="B70" s="147">
        <f>+'Table 4 raw'!B64</f>
        <v>172</v>
      </c>
      <c r="C70" s="150"/>
      <c r="D70" s="147">
        <f>+'Table 4 raw'!D64</f>
        <v>45399</v>
      </c>
      <c r="E70" s="139"/>
      <c r="F70" s="147">
        <f>+'Table 4 raw'!F64</f>
        <v>4</v>
      </c>
      <c r="G70" s="148">
        <f>+'Table 4 raw'!G64</f>
        <v>4.0728</v>
      </c>
      <c r="H70" s="139"/>
      <c r="I70" s="147">
        <f>+'Table 4 raw'!I64</f>
        <v>5</v>
      </c>
      <c r="J70" s="148">
        <f>+'Table 4 raw'!J64</f>
        <v>2.9163999999999999</v>
      </c>
      <c r="K70" s="139"/>
      <c r="L70" s="147">
        <f>+'Table 4 raw'!L64</f>
        <v>19</v>
      </c>
      <c r="M70" s="148">
        <f>+'Table 4 raw'!M64</f>
        <v>12.436</v>
      </c>
      <c r="N70" s="153"/>
      <c r="O70" s="147">
        <f>+'Table 4 raw'!O64</f>
        <v>144</v>
      </c>
      <c r="P70" s="148">
        <f>+'Table 4 raw'!P64</f>
        <v>80.5745</v>
      </c>
      <c r="Q70" s="63"/>
      <c r="S70" s="7" t="s">
        <v>101</v>
      </c>
      <c r="T70" s="22">
        <v>173</v>
      </c>
      <c r="U70" s="22"/>
      <c r="V70" s="22">
        <v>74970</v>
      </c>
      <c r="W70" s="22"/>
      <c r="X70" s="22">
        <v>22</v>
      </c>
      <c r="Y70" s="19">
        <v>12.488</v>
      </c>
      <c r="Z70" s="22"/>
      <c r="AA70" s="22">
        <v>22</v>
      </c>
      <c r="AB70" s="19">
        <v>11.778</v>
      </c>
      <c r="AC70" s="22"/>
      <c r="AD70" s="22">
        <v>11</v>
      </c>
      <c r="AE70" s="66">
        <v>5.4640000000000004</v>
      </c>
      <c r="AF70" s="1"/>
      <c r="AG70" s="1">
        <v>6</v>
      </c>
      <c r="AH70" s="19">
        <v>3.6080999999999999</v>
      </c>
      <c r="AJ70" s="54">
        <f t="shared" si="7"/>
        <v>-1</v>
      </c>
      <c r="AL70" s="54">
        <f t="shared" si="7"/>
        <v>-29571</v>
      </c>
      <c r="AN70" s="54">
        <f t="shared" si="7"/>
        <v>-18</v>
      </c>
      <c r="AO70" s="37">
        <f t="shared" si="7"/>
        <v>-8.4151999999999987</v>
      </c>
      <c r="AQ70" s="54">
        <f t="shared" si="7"/>
        <v>-17</v>
      </c>
      <c r="AR70" s="37">
        <f t="shared" si="7"/>
        <v>-8.861600000000001</v>
      </c>
      <c r="AT70" s="54">
        <f t="shared" si="7"/>
        <v>8</v>
      </c>
      <c r="AU70" s="37">
        <f t="shared" si="7"/>
        <v>6.9719999999999995</v>
      </c>
      <c r="AW70" s="54">
        <f t="shared" si="7"/>
        <v>138</v>
      </c>
      <c r="AX70" s="37">
        <f t="shared" si="7"/>
        <v>76.966400000000007</v>
      </c>
    </row>
    <row r="71" spans="1:50" x14ac:dyDescent="0.3">
      <c r="A71" s="128" t="s">
        <v>102</v>
      </c>
      <c r="B71" s="147">
        <f>+'Table 4 raw'!B65</f>
        <v>27</v>
      </c>
      <c r="C71" s="150"/>
      <c r="D71" s="147" t="str">
        <f>+'Table 4 raw'!D65</f>
        <v>.</v>
      </c>
      <c r="E71" s="139"/>
      <c r="F71" s="147" t="str">
        <f>+'Table 4 raw'!F65</f>
        <v>.</v>
      </c>
      <c r="G71" s="148" t="str">
        <f>+'Table 4 raw'!G65</f>
        <v>.</v>
      </c>
      <c r="H71" s="139"/>
      <c r="I71" s="147" t="str">
        <f>+'Table 4 raw'!I65</f>
        <v>.</v>
      </c>
      <c r="J71" s="148" t="str">
        <f>+'Table 4 raw'!J65</f>
        <v>.</v>
      </c>
      <c r="K71" s="139"/>
      <c r="L71" s="147" t="str">
        <f>+'Table 4 raw'!L65</f>
        <v>.</v>
      </c>
      <c r="M71" s="148" t="str">
        <f>+'Table 4 raw'!M65</f>
        <v>.</v>
      </c>
      <c r="N71" s="153"/>
      <c r="O71" s="147" t="str">
        <f>+'Table 4 raw'!O65</f>
        <v>.</v>
      </c>
      <c r="P71" s="148" t="str">
        <f>+'Table 4 raw'!P65</f>
        <v>.</v>
      </c>
      <c r="Q71" s="64"/>
      <c r="S71" s="7" t="s">
        <v>102</v>
      </c>
      <c r="T71" s="22" t="s">
        <v>241</v>
      </c>
      <c r="U71" s="22"/>
      <c r="V71" s="22" t="s">
        <v>241</v>
      </c>
      <c r="W71" s="22"/>
      <c r="X71" s="22" t="s">
        <v>241</v>
      </c>
      <c r="Y71" s="19" t="s">
        <v>241</v>
      </c>
      <c r="Z71" s="22"/>
      <c r="AA71" s="22" t="s">
        <v>241</v>
      </c>
      <c r="AB71" s="19" t="s">
        <v>241</v>
      </c>
      <c r="AC71" s="22"/>
      <c r="AD71" s="22" t="s">
        <v>241</v>
      </c>
      <c r="AE71" s="66" t="s">
        <v>241</v>
      </c>
      <c r="AF71" s="1"/>
      <c r="AG71" s="1" t="s">
        <v>241</v>
      </c>
      <c r="AH71" s="19" t="s">
        <v>241</v>
      </c>
      <c r="AJ71" s="54" t="e">
        <f t="shared" si="7"/>
        <v>#VALUE!</v>
      </c>
      <c r="AL71" s="54" t="e">
        <f t="shared" si="7"/>
        <v>#VALUE!</v>
      </c>
      <c r="AN71" s="54" t="e">
        <f t="shared" si="7"/>
        <v>#VALUE!</v>
      </c>
      <c r="AO71" s="37" t="e">
        <f t="shared" si="7"/>
        <v>#VALUE!</v>
      </c>
      <c r="AQ71" s="54" t="e">
        <f t="shared" si="7"/>
        <v>#VALUE!</v>
      </c>
      <c r="AR71" s="37" t="e">
        <f t="shared" si="7"/>
        <v>#VALUE!</v>
      </c>
      <c r="AT71" s="54" t="e">
        <f t="shared" si="7"/>
        <v>#VALUE!</v>
      </c>
      <c r="AU71" s="37" t="e">
        <f t="shared" si="7"/>
        <v>#VALUE!</v>
      </c>
      <c r="AW71" s="54" t="e">
        <f t="shared" si="7"/>
        <v>#VALUE!</v>
      </c>
      <c r="AX71" s="37" t="e">
        <f t="shared" si="7"/>
        <v>#VALUE!</v>
      </c>
    </row>
    <row r="72" spans="1:50" x14ac:dyDescent="0.3">
      <c r="A72" s="128" t="s">
        <v>103</v>
      </c>
      <c r="B72" s="147">
        <f>+'Table 4 raw'!B66</f>
        <v>40</v>
      </c>
      <c r="C72" s="147"/>
      <c r="D72" s="147">
        <f>+'Table 4 raw'!D66</f>
        <v>30604</v>
      </c>
      <c r="E72" s="139"/>
      <c r="F72" s="147">
        <f>+'Table 4 raw'!F66</f>
        <v>0</v>
      </c>
      <c r="G72" s="148">
        <f>+'Table 4 raw'!G66</f>
        <v>0</v>
      </c>
      <c r="H72" s="149"/>
      <c r="I72" s="147">
        <f>+'Table 4 raw'!I66</f>
        <v>0</v>
      </c>
      <c r="J72" s="148">
        <f>+'Table 4 raw'!J66</f>
        <v>0</v>
      </c>
      <c r="K72" s="149"/>
      <c r="L72" s="147">
        <f>+'Table 4 raw'!L66</f>
        <v>33</v>
      </c>
      <c r="M72" s="148">
        <f>+'Table 4 raw'!M66</f>
        <v>86.007999999999996</v>
      </c>
      <c r="N72" s="149"/>
      <c r="O72" s="147">
        <f>+'Table 4 raw'!O66</f>
        <v>7</v>
      </c>
      <c r="P72" s="148">
        <f>+'Table 4 raw'!P66</f>
        <v>13.9916</v>
      </c>
      <c r="Q72" s="62" t="str">
        <f>+'Table 4 raw'!R64</f>
        <v>WYOMING</v>
      </c>
      <c r="S72" s="7" t="s">
        <v>103</v>
      </c>
      <c r="T72" s="22">
        <v>40</v>
      </c>
      <c r="U72" s="22"/>
      <c r="V72" s="22">
        <v>30782</v>
      </c>
      <c r="W72" s="22"/>
      <c r="X72" s="22">
        <v>0</v>
      </c>
      <c r="Y72" s="19">
        <v>0</v>
      </c>
      <c r="Z72" s="22"/>
      <c r="AA72" s="22">
        <v>0</v>
      </c>
      <c r="AB72" s="19">
        <v>0</v>
      </c>
      <c r="AC72" s="22"/>
      <c r="AD72" s="22">
        <v>33</v>
      </c>
      <c r="AE72" s="66">
        <v>85.695999999999998</v>
      </c>
      <c r="AF72" s="1"/>
      <c r="AG72" s="1">
        <v>7</v>
      </c>
      <c r="AH72" s="19">
        <v>14.303800000000001</v>
      </c>
      <c r="AJ72" s="54">
        <f t="shared" si="7"/>
        <v>0</v>
      </c>
      <c r="AL72" s="54">
        <f t="shared" si="7"/>
        <v>-178</v>
      </c>
      <c r="AN72" s="54">
        <f t="shared" si="7"/>
        <v>0</v>
      </c>
      <c r="AO72" s="37">
        <f t="shared" si="7"/>
        <v>0</v>
      </c>
      <c r="AQ72" s="54">
        <f t="shared" si="7"/>
        <v>0</v>
      </c>
      <c r="AR72" s="37">
        <f t="shared" si="7"/>
        <v>0</v>
      </c>
      <c r="AT72" s="54">
        <f t="shared" si="7"/>
        <v>0</v>
      </c>
      <c r="AU72" s="37">
        <f t="shared" si="7"/>
        <v>0.31199999999999761</v>
      </c>
      <c r="AW72" s="54">
        <f t="shared" si="7"/>
        <v>0</v>
      </c>
      <c r="AX72" s="37">
        <f t="shared" si="7"/>
        <v>-0.3122000000000007</v>
      </c>
    </row>
    <row r="73" spans="1:50" ht="30.6" x14ac:dyDescent="0.3">
      <c r="A73" s="128" t="s">
        <v>112</v>
      </c>
      <c r="B73" s="147" t="s">
        <v>241</v>
      </c>
      <c r="C73" s="150"/>
      <c r="D73" s="147" t="s">
        <v>241</v>
      </c>
      <c r="E73" s="139"/>
      <c r="F73" s="147" t="s">
        <v>241</v>
      </c>
      <c r="G73" s="148" t="s">
        <v>241</v>
      </c>
      <c r="H73" s="139"/>
      <c r="I73" s="147" t="s">
        <v>241</v>
      </c>
      <c r="J73" s="148" t="s">
        <v>241</v>
      </c>
      <c r="K73" s="139"/>
      <c r="L73" s="147" t="s">
        <v>241</v>
      </c>
      <c r="M73" s="148" t="s">
        <v>241</v>
      </c>
      <c r="N73" s="153"/>
      <c r="O73" s="147" t="s">
        <v>241</v>
      </c>
      <c r="P73" s="148" t="s">
        <v>241</v>
      </c>
      <c r="Q73" s="63"/>
      <c r="S73" s="7" t="s">
        <v>112</v>
      </c>
      <c r="T73" s="22" t="s">
        <v>241</v>
      </c>
      <c r="U73" s="22"/>
      <c r="V73" s="22" t="s">
        <v>241</v>
      </c>
      <c r="W73" s="22"/>
      <c r="X73" s="22" t="s">
        <v>241</v>
      </c>
      <c r="Y73" s="19" t="s">
        <v>241</v>
      </c>
      <c r="Z73" s="22"/>
      <c r="AA73" s="22" t="s">
        <v>241</v>
      </c>
      <c r="AB73" s="19" t="s">
        <v>241</v>
      </c>
      <c r="AC73" s="22"/>
      <c r="AD73" s="22" t="s">
        <v>241</v>
      </c>
      <c r="AE73" s="66" t="s">
        <v>241</v>
      </c>
      <c r="AF73" s="1"/>
      <c r="AG73" s="1" t="s">
        <v>241</v>
      </c>
      <c r="AH73" s="19" t="s">
        <v>241</v>
      </c>
      <c r="AJ73" s="54" t="e">
        <f t="shared" si="7"/>
        <v>#VALUE!</v>
      </c>
      <c r="AL73" s="54" t="e">
        <f t="shared" si="7"/>
        <v>#VALUE!</v>
      </c>
      <c r="AN73" s="54" t="e">
        <f t="shared" si="7"/>
        <v>#VALUE!</v>
      </c>
      <c r="AO73" s="37" t="e">
        <f t="shared" si="7"/>
        <v>#VALUE!</v>
      </c>
      <c r="AQ73" s="54" t="e">
        <f t="shared" si="7"/>
        <v>#VALUE!</v>
      </c>
      <c r="AR73" s="37" t="e">
        <f t="shared" si="7"/>
        <v>#VALUE!</v>
      </c>
      <c r="AT73" s="54" t="e">
        <f t="shared" si="7"/>
        <v>#VALUE!</v>
      </c>
      <c r="AU73" s="37" t="e">
        <f t="shared" si="7"/>
        <v>#VALUE!</v>
      </c>
      <c r="AW73" s="54" t="e">
        <f t="shared" si="7"/>
        <v>#VALUE!</v>
      </c>
      <c r="AX73" s="37" t="e">
        <f t="shared" si="7"/>
        <v>#VALUE!</v>
      </c>
    </row>
    <row r="74" spans="1:50" x14ac:dyDescent="0.3">
      <c r="A74" s="128" t="s">
        <v>104</v>
      </c>
      <c r="B74" s="147">
        <f>+'Table 4 raw'!B68</f>
        <v>1222</v>
      </c>
      <c r="C74" s="147"/>
      <c r="D74" s="147">
        <f>+'Table 4 raw'!D68</f>
        <v>342294</v>
      </c>
      <c r="E74" s="139"/>
      <c r="F74" s="147">
        <f>+'Table 4 raw'!F68</f>
        <v>296</v>
      </c>
      <c r="G74" s="148">
        <f>+'Table 4 raw'!G68</f>
        <v>24.7179</v>
      </c>
      <c r="H74" s="149"/>
      <c r="I74" s="147">
        <f>+'Table 4 raw'!I68</f>
        <v>780</v>
      </c>
      <c r="J74" s="148">
        <f>+'Table 4 raw'!J68</f>
        <v>65.709000000000003</v>
      </c>
      <c r="K74" s="149"/>
      <c r="L74" s="147">
        <f>+'Table 4 raw'!L68</f>
        <v>56</v>
      </c>
      <c r="M74" s="148">
        <f>+'Table 4 raw'!M68</f>
        <v>4.3330000000000002</v>
      </c>
      <c r="N74" s="149"/>
      <c r="O74" s="147">
        <f>+'Table 4 raw'!O68</f>
        <v>90</v>
      </c>
      <c r="P74" s="148">
        <f>+'Table 4 raw'!P68</f>
        <v>5.2404999999999999</v>
      </c>
      <c r="Q74" s="62" t="str">
        <f>+'Table 4 raw'!R65</f>
        <v>AMERICAN SAMOA</v>
      </c>
      <c r="S74" s="7" t="s">
        <v>104</v>
      </c>
      <c r="T74" s="22">
        <v>1261</v>
      </c>
      <c r="U74" s="22"/>
      <c r="V74" s="22">
        <v>359048</v>
      </c>
      <c r="W74" s="22"/>
      <c r="X74" s="22">
        <v>302</v>
      </c>
      <c r="Y74" s="19">
        <v>24.419</v>
      </c>
      <c r="Z74" s="22"/>
      <c r="AA74" s="22">
        <v>805</v>
      </c>
      <c r="AB74" s="19">
        <v>65.910700000000006</v>
      </c>
      <c r="AC74" s="22"/>
      <c r="AD74" s="22">
        <v>59</v>
      </c>
      <c r="AE74" s="68">
        <v>4.3860000000000001</v>
      </c>
      <c r="AF74" s="48"/>
      <c r="AG74" s="48">
        <v>95</v>
      </c>
      <c r="AH74" s="49">
        <v>5.2843</v>
      </c>
      <c r="AI74" s="10"/>
      <c r="AJ74" s="54">
        <f t="shared" si="7"/>
        <v>-39</v>
      </c>
      <c r="AL74" s="54">
        <f t="shared" si="7"/>
        <v>-16754</v>
      </c>
      <c r="AN74" s="54">
        <f t="shared" si="7"/>
        <v>-6</v>
      </c>
      <c r="AO74" s="37">
        <f t="shared" si="7"/>
        <v>0.29889999999999972</v>
      </c>
      <c r="AQ74" s="54">
        <f t="shared" si="7"/>
        <v>-25</v>
      </c>
      <c r="AR74" s="37">
        <f t="shared" si="7"/>
        <v>-0.20170000000000243</v>
      </c>
      <c r="AT74" s="54">
        <f t="shared" si="7"/>
        <v>-3</v>
      </c>
      <c r="AU74" s="37">
        <f t="shared" si="7"/>
        <v>-5.2999999999999936E-2</v>
      </c>
      <c r="AW74" s="54">
        <f t="shared" si="7"/>
        <v>-5</v>
      </c>
      <c r="AX74" s="37">
        <f t="shared" si="7"/>
        <v>-4.3800000000000061E-2</v>
      </c>
    </row>
    <row r="75" spans="1:50" x14ac:dyDescent="0.3">
      <c r="A75" s="32" t="s">
        <v>105</v>
      </c>
      <c r="B75" s="147">
        <f>+'Table 4 raw'!B69</f>
        <v>27</v>
      </c>
      <c r="C75" s="147"/>
      <c r="D75" s="147">
        <f>+'Table 4 raw'!D69</f>
        <v>13194</v>
      </c>
      <c r="E75" s="139"/>
      <c r="F75" s="147">
        <f>+'Table 4 raw'!F69</f>
        <v>0</v>
      </c>
      <c r="G75" s="148">
        <f>+'Table 4 raw'!G69</f>
        <v>0</v>
      </c>
      <c r="H75" s="149"/>
      <c r="I75" s="147">
        <f>+'Table 4 raw'!I69</f>
        <v>0</v>
      </c>
      <c r="J75" s="148">
        <f>+'Table 4 raw'!J69</f>
        <v>0</v>
      </c>
      <c r="K75" s="149"/>
      <c r="L75" s="147">
        <f>+'Table 4 raw'!L69</f>
        <v>27</v>
      </c>
      <c r="M75" s="148">
        <f>+'Table 4 raw'!M69</f>
        <v>100</v>
      </c>
      <c r="N75" s="149"/>
      <c r="O75" s="147">
        <f>+'Table 4 raw'!O69</f>
        <v>0</v>
      </c>
      <c r="P75" s="148">
        <f>+'Table 4 raw'!P69</f>
        <v>0</v>
      </c>
      <c r="Q75" s="62" t="str">
        <f>+'Table 4 raw'!R66</f>
        <v>GUAM</v>
      </c>
      <c r="S75" t="s">
        <v>105</v>
      </c>
      <c r="T75" s="23">
        <v>27</v>
      </c>
      <c r="V75" s="23">
        <v>13805</v>
      </c>
      <c r="X75" s="23">
        <v>0</v>
      </c>
      <c r="Y75" s="20">
        <v>0</v>
      </c>
      <c r="AA75" s="23">
        <v>0</v>
      </c>
      <c r="AB75" s="20">
        <v>0</v>
      </c>
      <c r="AD75" s="23">
        <v>27</v>
      </c>
      <c r="AE75" s="68">
        <v>100</v>
      </c>
      <c r="AF75" s="48"/>
      <c r="AG75" s="48">
        <v>0</v>
      </c>
      <c r="AH75" s="49">
        <v>0</v>
      </c>
      <c r="AI75" s="10"/>
      <c r="AJ75" s="54">
        <f t="shared" si="7"/>
        <v>0</v>
      </c>
      <c r="AL75" s="54">
        <f t="shared" si="7"/>
        <v>-611</v>
      </c>
      <c r="AN75" s="54">
        <f t="shared" si="7"/>
        <v>0</v>
      </c>
      <c r="AO75" s="37">
        <f t="shared" si="7"/>
        <v>0</v>
      </c>
      <c r="AQ75" s="54">
        <f t="shared" si="7"/>
        <v>0</v>
      </c>
      <c r="AR75" s="37">
        <f t="shared" si="7"/>
        <v>0</v>
      </c>
      <c r="AT75" s="54">
        <f t="shared" si="7"/>
        <v>0</v>
      </c>
      <c r="AU75" s="37">
        <f t="shared" si="7"/>
        <v>0</v>
      </c>
      <c r="AW75" s="54">
        <f t="shared" si="7"/>
        <v>0</v>
      </c>
      <c r="AX75" s="37">
        <f t="shared" si="7"/>
        <v>0</v>
      </c>
    </row>
    <row r="76" spans="1:50" ht="15" customHeight="1" x14ac:dyDescent="0.3">
      <c r="A76" s="32" t="s">
        <v>116</v>
      </c>
      <c r="B76" s="147"/>
      <c r="C76" s="147"/>
      <c r="D76" s="147"/>
      <c r="E76" s="139"/>
      <c r="F76" s="147"/>
      <c r="G76" s="148"/>
      <c r="H76" s="149"/>
      <c r="I76" s="147"/>
      <c r="J76" s="148"/>
      <c r="K76" s="149"/>
      <c r="L76" s="147"/>
      <c r="M76" s="148"/>
      <c r="N76" s="149"/>
      <c r="O76" s="147"/>
      <c r="P76" s="148"/>
      <c r="Q76" s="62"/>
      <c r="S76" t="s">
        <v>116</v>
      </c>
      <c r="AE76" s="68"/>
      <c r="AF76" s="50"/>
      <c r="AG76" s="50"/>
      <c r="AH76" s="51"/>
      <c r="AI76" s="10"/>
    </row>
    <row r="77" spans="1:50" ht="15" customHeight="1" x14ac:dyDescent="0.3">
      <c r="A77" s="32" t="s">
        <v>9</v>
      </c>
      <c r="B77" s="150"/>
      <c r="C77" s="150"/>
      <c r="D77" s="150"/>
      <c r="E77" s="139"/>
      <c r="F77" s="150"/>
      <c r="G77" s="151"/>
      <c r="H77" s="139"/>
      <c r="I77" s="150"/>
      <c r="J77" s="151"/>
      <c r="K77" s="139"/>
      <c r="L77" s="150"/>
      <c r="M77" s="152"/>
      <c r="N77" s="154"/>
      <c r="O77" s="155"/>
      <c r="P77" s="156"/>
      <c r="Q77" s="59"/>
      <c r="S77" t="s">
        <v>9</v>
      </c>
      <c r="AE77" s="68"/>
      <c r="AF77" s="50"/>
      <c r="AG77" s="50"/>
      <c r="AH77" s="51"/>
      <c r="AI77" s="10"/>
    </row>
    <row r="78" spans="1:50" x14ac:dyDescent="0.3">
      <c r="A78" s="32"/>
      <c r="B78" s="150"/>
      <c r="C78" s="150"/>
      <c r="D78" s="150"/>
      <c r="E78" s="139"/>
      <c r="F78" s="150"/>
      <c r="G78" s="151"/>
      <c r="H78" s="139"/>
      <c r="I78" s="150"/>
      <c r="J78" s="151"/>
      <c r="K78" s="139"/>
      <c r="L78" s="150"/>
      <c r="M78" s="152"/>
      <c r="N78" s="153"/>
      <c r="O78" s="150"/>
      <c r="P78" s="15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77"/>
  <sheetViews>
    <sheetView workbookViewId="0">
      <selection activeCell="A14" sqref="A14"/>
    </sheetView>
  </sheetViews>
  <sheetFormatPr defaultRowHeight="15.6" x14ac:dyDescent="0.3"/>
  <cols>
    <col min="1" max="1" width="7.88671875" style="26" bestFit="1" customWidth="1"/>
    <col min="2" max="2" width="7.6640625" style="26" bestFit="1" customWidth="1"/>
    <col min="3" max="3" width="15.6640625" style="26" bestFit="1" customWidth="1"/>
    <col min="4" max="4" width="13.88671875" style="26" bestFit="1" customWidth="1"/>
    <col min="5" max="5" width="15.6640625" style="26" bestFit="1" customWidth="1"/>
    <col min="6" max="6" width="9.5546875" style="26" bestFit="1" customWidth="1"/>
    <col min="7" max="7" width="13.5546875" style="26" bestFit="1" customWidth="1"/>
    <col min="8" max="8" width="15.6640625" style="26" bestFit="1" customWidth="1"/>
    <col min="9" max="9" width="12.6640625" style="26" bestFit="1" customWidth="1"/>
    <col min="10" max="10" width="15.44140625" style="26" bestFit="1" customWidth="1"/>
    <col min="11" max="11" width="16.33203125" style="26" bestFit="1" customWidth="1"/>
    <col min="12" max="12" width="9.5546875" style="26" bestFit="1" customWidth="1"/>
    <col min="13" max="13" width="15.44140625" style="26" bestFit="1" customWidth="1"/>
    <col min="14" max="14" width="15.6640625" style="26" bestFit="1" customWidth="1"/>
    <col min="15" max="15" width="10.44140625" style="26" bestFit="1" customWidth="1"/>
    <col min="16" max="16" width="16.33203125" style="26" bestFit="1" customWidth="1"/>
  </cols>
  <sheetData>
    <row r="1" spans="1:18" ht="17.399999999999999" x14ac:dyDescent="0.3">
      <c r="A1" s="174" t="s">
        <v>128</v>
      </c>
      <c r="B1" s="175" t="s">
        <v>197</v>
      </c>
      <c r="C1" s="176" t="s">
        <v>219</v>
      </c>
      <c r="D1" s="175" t="s">
        <v>132</v>
      </c>
      <c r="E1" s="176" t="s">
        <v>220</v>
      </c>
      <c r="F1" s="175" t="s">
        <v>221</v>
      </c>
      <c r="G1" s="175" t="s">
        <v>222</v>
      </c>
      <c r="H1" s="176" t="s">
        <v>223</v>
      </c>
      <c r="I1" s="175" t="s">
        <v>224</v>
      </c>
      <c r="J1" s="175" t="s">
        <v>225</v>
      </c>
      <c r="K1" s="176" t="s">
        <v>226</v>
      </c>
      <c r="L1" s="175" t="s">
        <v>227</v>
      </c>
      <c r="M1" s="175" t="s">
        <v>228</v>
      </c>
      <c r="N1" s="176" t="s">
        <v>229</v>
      </c>
      <c r="O1" s="175" t="s">
        <v>230</v>
      </c>
      <c r="P1" s="177" t="s">
        <v>231</v>
      </c>
    </row>
    <row r="2" spans="1:18" ht="15" x14ac:dyDescent="0.3">
      <c r="A2" s="178" t="s">
        <v>247</v>
      </c>
      <c r="B2" s="179">
        <v>1313</v>
      </c>
      <c r="C2" s="180"/>
      <c r="D2" s="179">
        <v>742647</v>
      </c>
      <c r="E2" s="180"/>
      <c r="F2" s="179">
        <v>284</v>
      </c>
      <c r="G2" s="179">
        <v>23.317399999999999</v>
      </c>
      <c r="H2" s="180"/>
      <c r="I2" s="179">
        <v>232</v>
      </c>
      <c r="J2" s="179">
        <v>21.945599999999999</v>
      </c>
      <c r="K2" s="180"/>
      <c r="L2" s="179">
        <v>195</v>
      </c>
      <c r="M2" s="179">
        <v>14.502000000000001</v>
      </c>
      <c r="N2" s="180"/>
      <c r="O2" s="179">
        <v>595</v>
      </c>
      <c r="P2" s="181">
        <v>39.615699999999997</v>
      </c>
      <c r="R2" t="str">
        <f>VLOOKUP(A2,'Table 2 Raw'!A:G,7)</f>
        <v>ALABAMA</v>
      </c>
    </row>
    <row r="3" spans="1:18" ht="15" x14ac:dyDescent="0.3">
      <c r="A3" s="178" t="s">
        <v>248</v>
      </c>
      <c r="B3" s="179">
        <v>474</v>
      </c>
      <c r="C3" s="180"/>
      <c r="D3" s="179">
        <v>129350</v>
      </c>
      <c r="E3" s="180"/>
      <c r="F3" s="179">
        <v>88</v>
      </c>
      <c r="G3" s="179">
        <v>35.150399999999998</v>
      </c>
      <c r="H3" s="180"/>
      <c r="I3" s="179">
        <v>14</v>
      </c>
      <c r="J3" s="179">
        <v>8.6927000000000003</v>
      </c>
      <c r="K3" s="180"/>
      <c r="L3" s="179">
        <v>82</v>
      </c>
      <c r="M3" s="179">
        <v>25.757000000000001</v>
      </c>
      <c r="N3" s="180"/>
      <c r="O3" s="179">
        <v>287</v>
      </c>
      <c r="P3" s="181">
        <v>30.014700000000001</v>
      </c>
      <c r="R3" s="165" t="str">
        <f>VLOOKUP(A3,'Table 2 Raw'!A:G,7)</f>
        <v>ALASKA</v>
      </c>
    </row>
    <row r="4" spans="1:18" ht="15" x14ac:dyDescent="0.3">
      <c r="A4" s="178" t="s">
        <v>249</v>
      </c>
      <c r="B4" s="179">
        <v>1942</v>
      </c>
      <c r="C4" s="180"/>
      <c r="D4" s="179">
        <v>1106195</v>
      </c>
      <c r="E4" s="180"/>
      <c r="F4" s="179">
        <v>882</v>
      </c>
      <c r="G4" s="179">
        <v>47.791800000000002</v>
      </c>
      <c r="H4" s="180"/>
      <c r="I4" s="179">
        <v>478</v>
      </c>
      <c r="J4" s="179">
        <v>31.1721</v>
      </c>
      <c r="K4" s="180"/>
      <c r="L4" s="179">
        <v>249</v>
      </c>
      <c r="M4" s="179">
        <v>10.433</v>
      </c>
      <c r="N4" s="180"/>
      <c r="O4" s="179">
        <v>296</v>
      </c>
      <c r="P4" s="181">
        <v>9.8352000000000004</v>
      </c>
      <c r="R4" s="165" t="str">
        <f>VLOOKUP(A4,'Table 2 Raw'!A:G,7)</f>
        <v>ARIZONA</v>
      </c>
    </row>
    <row r="5" spans="1:18" ht="15" x14ac:dyDescent="0.3">
      <c r="A5" s="178" t="s">
        <v>250</v>
      </c>
      <c r="B5" s="179">
        <v>1056</v>
      </c>
      <c r="C5" s="180"/>
      <c r="D5" s="179">
        <v>492609</v>
      </c>
      <c r="E5" s="180"/>
      <c r="F5" s="179">
        <v>225</v>
      </c>
      <c r="G5" s="179">
        <v>28.261399999999998</v>
      </c>
      <c r="H5" s="180"/>
      <c r="I5" s="179">
        <v>113</v>
      </c>
      <c r="J5" s="179">
        <v>13.4541</v>
      </c>
      <c r="K5" s="180"/>
      <c r="L5" s="179">
        <v>232</v>
      </c>
      <c r="M5" s="179">
        <v>23.227</v>
      </c>
      <c r="N5" s="180"/>
      <c r="O5" s="179">
        <v>461</v>
      </c>
      <c r="P5" s="181">
        <v>33.073500000000003</v>
      </c>
      <c r="R5" s="165" t="str">
        <f>VLOOKUP(A5,'Table 2 Raw'!A:G,7)</f>
        <v>ARKANSAS</v>
      </c>
    </row>
    <row r="6" spans="1:18" ht="15" x14ac:dyDescent="0.3">
      <c r="A6" s="178" t="s">
        <v>251</v>
      </c>
      <c r="B6" s="179">
        <v>8846</v>
      </c>
      <c r="C6" s="180"/>
      <c r="D6" s="179">
        <v>6052759</v>
      </c>
      <c r="E6" s="180"/>
      <c r="F6" s="179">
        <v>3567</v>
      </c>
      <c r="G6" s="179">
        <v>42.484200000000001</v>
      </c>
      <c r="H6" s="180"/>
      <c r="I6" s="179">
        <v>3586</v>
      </c>
      <c r="J6" s="179">
        <v>45.429400000000001</v>
      </c>
      <c r="K6" s="180"/>
      <c r="L6" s="179">
        <v>630</v>
      </c>
      <c r="M6" s="179">
        <v>5.7359999999999998</v>
      </c>
      <c r="N6" s="180"/>
      <c r="O6" s="179">
        <v>968</v>
      </c>
      <c r="P6" s="181">
        <v>5.8857999999999997</v>
      </c>
      <c r="R6" s="165" t="str">
        <f>VLOOKUP(A6,'Table 2 Raw'!A:G,7)</f>
        <v>CALIFORNIA</v>
      </c>
    </row>
    <row r="7" spans="1:18" ht="15" x14ac:dyDescent="0.3">
      <c r="A7" s="323"/>
      <c r="B7" s="324"/>
      <c r="C7" s="324"/>
      <c r="D7" s="324"/>
      <c r="E7" s="324"/>
      <c r="F7" s="324"/>
      <c r="G7" s="324"/>
      <c r="H7" s="324"/>
      <c r="I7" s="324"/>
      <c r="J7" s="324"/>
      <c r="K7" s="324"/>
      <c r="L7" s="324"/>
      <c r="M7" s="324"/>
      <c r="N7" s="324"/>
      <c r="O7" s="324"/>
      <c r="P7" s="325"/>
    </row>
    <row r="8" spans="1:18" ht="15" x14ac:dyDescent="0.3">
      <c r="A8" s="178" t="s">
        <v>252</v>
      </c>
      <c r="B8" s="179">
        <v>1775</v>
      </c>
      <c r="C8" s="180"/>
      <c r="D8" s="179">
        <v>884388</v>
      </c>
      <c r="E8" s="180"/>
      <c r="F8" s="179">
        <v>583</v>
      </c>
      <c r="G8" s="179">
        <v>38.0989</v>
      </c>
      <c r="H8" s="180"/>
      <c r="I8" s="179">
        <v>542</v>
      </c>
      <c r="J8" s="179">
        <v>38.623800000000003</v>
      </c>
      <c r="K8" s="180"/>
      <c r="L8" s="179">
        <v>197</v>
      </c>
      <c r="M8" s="179">
        <v>8.9659999999999993</v>
      </c>
      <c r="N8" s="180"/>
      <c r="O8" s="179">
        <v>422</v>
      </c>
      <c r="P8" s="181">
        <v>13.5586</v>
      </c>
      <c r="R8" s="165" t="str">
        <f>VLOOKUP(A8,'Table 2 Raw'!A:G,7)</f>
        <v>COLORADO</v>
      </c>
    </row>
    <row r="9" spans="1:18" ht="15" x14ac:dyDescent="0.3">
      <c r="A9" s="178" t="s">
        <v>253</v>
      </c>
      <c r="B9" s="179">
        <v>1056</v>
      </c>
      <c r="C9" s="180"/>
      <c r="D9" s="179">
        <v>516056</v>
      </c>
      <c r="E9" s="180"/>
      <c r="F9" s="179">
        <v>292</v>
      </c>
      <c r="G9" s="179">
        <v>29.582100000000001</v>
      </c>
      <c r="H9" s="180"/>
      <c r="I9" s="179">
        <v>555</v>
      </c>
      <c r="J9" s="179">
        <v>55.539700000000003</v>
      </c>
      <c r="K9" s="180"/>
      <c r="L9" s="179">
        <v>37</v>
      </c>
      <c r="M9" s="179">
        <v>2.7970000000000002</v>
      </c>
      <c r="N9" s="180"/>
      <c r="O9" s="179">
        <v>153</v>
      </c>
      <c r="P9" s="181">
        <v>11.7051</v>
      </c>
      <c r="R9" s="165" t="str">
        <f>VLOOKUP(A9,'Table 2 Raw'!A:G,7)</f>
        <v>CONNECTICUT</v>
      </c>
    </row>
    <row r="10" spans="1:18" ht="15" x14ac:dyDescent="0.3">
      <c r="A10" s="178" t="s">
        <v>254</v>
      </c>
      <c r="B10" s="179">
        <v>195</v>
      </c>
      <c r="C10" s="180"/>
      <c r="D10" s="179">
        <v>126047</v>
      </c>
      <c r="E10" s="180"/>
      <c r="F10" s="179">
        <v>34</v>
      </c>
      <c r="G10" s="179">
        <v>13.2117</v>
      </c>
      <c r="H10" s="180"/>
      <c r="I10" s="179">
        <v>99</v>
      </c>
      <c r="J10" s="179">
        <v>52.117100000000001</v>
      </c>
      <c r="K10" s="180"/>
      <c r="L10" s="179">
        <v>31</v>
      </c>
      <c r="M10" s="179">
        <v>16.774999999999999</v>
      </c>
      <c r="N10" s="180"/>
      <c r="O10" s="179">
        <v>30</v>
      </c>
      <c r="P10" s="181">
        <v>17.666399999999999</v>
      </c>
      <c r="R10" s="165" t="str">
        <f>VLOOKUP(A10,'Table 2 Raw'!A:G,7)</f>
        <v>DELAWARE</v>
      </c>
    </row>
    <row r="11" spans="1:18" ht="15" x14ac:dyDescent="0.3">
      <c r="A11" s="178" t="s">
        <v>255</v>
      </c>
      <c r="B11" s="179">
        <v>217</v>
      </c>
      <c r="C11" s="180"/>
      <c r="D11" s="179">
        <v>84583</v>
      </c>
      <c r="E11" s="180"/>
      <c r="F11" s="179">
        <v>211</v>
      </c>
      <c r="G11" s="179">
        <v>98.585999999999999</v>
      </c>
      <c r="H11" s="180"/>
      <c r="I11" s="179">
        <v>0</v>
      </c>
      <c r="J11" s="179">
        <v>0</v>
      </c>
      <c r="K11" s="180"/>
      <c r="L11" s="179">
        <v>0</v>
      </c>
      <c r="M11" s="179">
        <v>0</v>
      </c>
      <c r="N11" s="180"/>
      <c r="O11" s="179">
        <v>0</v>
      </c>
      <c r="P11" s="181">
        <v>0</v>
      </c>
      <c r="R11" s="165" t="str">
        <f>VLOOKUP(A11,'Table 2 Raw'!A:G,7)</f>
        <v>DISTRICT OF COLUMBIA</v>
      </c>
    </row>
    <row r="12" spans="1:18" ht="15" x14ac:dyDescent="0.3">
      <c r="A12" s="178" t="s">
        <v>256</v>
      </c>
      <c r="B12" s="179">
        <v>3459</v>
      </c>
      <c r="C12" s="180"/>
      <c r="D12" s="179">
        <v>2752409</v>
      </c>
      <c r="E12" s="180"/>
      <c r="F12" s="179">
        <v>948</v>
      </c>
      <c r="G12" s="179">
        <v>25.340299999999999</v>
      </c>
      <c r="H12" s="180"/>
      <c r="I12" s="179">
        <v>1841</v>
      </c>
      <c r="J12" s="179">
        <v>58.4056</v>
      </c>
      <c r="K12" s="180"/>
      <c r="L12" s="179">
        <v>206</v>
      </c>
      <c r="M12" s="179">
        <v>4.3929999999999998</v>
      </c>
      <c r="N12" s="180"/>
      <c r="O12" s="179">
        <v>437</v>
      </c>
      <c r="P12" s="181">
        <v>11.6449</v>
      </c>
      <c r="R12" s="165" t="str">
        <f>VLOOKUP(A12,'Table 2 Raw'!A:G,7)</f>
        <v>FLORIDA</v>
      </c>
    </row>
    <row r="13" spans="1:18" ht="15" x14ac:dyDescent="0.3">
      <c r="A13" s="323"/>
      <c r="B13" s="324"/>
      <c r="C13" s="324"/>
      <c r="D13" s="324"/>
      <c r="E13" s="324"/>
      <c r="F13" s="324"/>
      <c r="G13" s="324"/>
      <c r="H13" s="324"/>
      <c r="I13" s="324"/>
      <c r="J13" s="324"/>
      <c r="K13" s="324"/>
      <c r="L13" s="324"/>
      <c r="M13" s="324"/>
      <c r="N13" s="324"/>
      <c r="O13" s="324"/>
      <c r="P13" s="325"/>
    </row>
    <row r="14" spans="1:18" ht="15" x14ac:dyDescent="0.3">
      <c r="A14" s="178" t="s">
        <v>257</v>
      </c>
      <c r="B14" s="179">
        <v>2239</v>
      </c>
      <c r="C14" s="180"/>
      <c r="D14" s="179">
        <v>1760644</v>
      </c>
      <c r="E14" s="180"/>
      <c r="F14" s="179">
        <v>391</v>
      </c>
      <c r="G14" s="179">
        <v>15.4062</v>
      </c>
      <c r="H14" s="180"/>
      <c r="I14" s="179">
        <v>844</v>
      </c>
      <c r="J14" s="179">
        <v>46.244199999999999</v>
      </c>
      <c r="K14" s="180"/>
      <c r="L14" s="179">
        <v>265</v>
      </c>
      <c r="M14" s="179">
        <v>10.369</v>
      </c>
      <c r="N14" s="180"/>
      <c r="O14" s="179">
        <v>711</v>
      </c>
      <c r="P14" s="181">
        <v>27.218399999999999</v>
      </c>
      <c r="R14" s="165" t="str">
        <f>VLOOKUP(A14,'Table 2 Raw'!A:G,7)</f>
        <v>GEORGIA</v>
      </c>
    </row>
    <row r="15" spans="1:18" ht="15" x14ac:dyDescent="0.3">
      <c r="A15" s="178" t="s">
        <v>258</v>
      </c>
      <c r="B15" s="179">
        <v>288</v>
      </c>
      <c r="C15" s="180"/>
      <c r="D15" s="179">
        <v>181434</v>
      </c>
      <c r="E15" s="180"/>
      <c r="F15" s="179">
        <v>68</v>
      </c>
      <c r="G15" s="179">
        <v>23.8461</v>
      </c>
      <c r="H15" s="180"/>
      <c r="I15" s="179">
        <v>107</v>
      </c>
      <c r="J15" s="179">
        <v>44.932600000000001</v>
      </c>
      <c r="K15" s="180"/>
      <c r="L15" s="179">
        <v>72</v>
      </c>
      <c r="M15" s="179">
        <v>21.946000000000002</v>
      </c>
      <c r="N15" s="180"/>
      <c r="O15" s="179">
        <v>41</v>
      </c>
      <c r="P15" s="181">
        <v>9.2750000000000004</v>
      </c>
      <c r="R15" s="165" t="str">
        <f>VLOOKUP(A15,'Table 2 Raw'!A:G,7)</f>
        <v>HAWAII</v>
      </c>
    </row>
    <row r="16" spans="1:18" ht="15" x14ac:dyDescent="0.3">
      <c r="A16" s="178" t="s">
        <v>259</v>
      </c>
      <c r="B16" s="179">
        <v>644</v>
      </c>
      <c r="C16" s="180"/>
      <c r="D16" s="179">
        <v>291026</v>
      </c>
      <c r="E16" s="180"/>
      <c r="F16" s="179">
        <v>115</v>
      </c>
      <c r="G16" s="179">
        <v>23.192399999999999</v>
      </c>
      <c r="H16" s="180"/>
      <c r="I16" s="179">
        <v>121</v>
      </c>
      <c r="J16" s="179">
        <v>27.230899999999998</v>
      </c>
      <c r="K16" s="180"/>
      <c r="L16" s="179">
        <v>144</v>
      </c>
      <c r="M16" s="179">
        <v>23.913</v>
      </c>
      <c r="N16" s="180"/>
      <c r="O16" s="179">
        <v>260</v>
      </c>
      <c r="P16" s="181">
        <v>25.431699999999999</v>
      </c>
      <c r="R16" s="165" t="str">
        <f>VLOOKUP(A16,'Table 2 Raw'!A:G,7)</f>
        <v>IDAHO</v>
      </c>
    </row>
    <row r="17" spans="1:18" ht="15" x14ac:dyDescent="0.3">
      <c r="A17" s="178" t="s">
        <v>260</v>
      </c>
      <c r="B17" s="179">
        <v>3897</v>
      </c>
      <c r="C17" s="180"/>
      <c r="D17" s="179">
        <v>1997163</v>
      </c>
      <c r="E17" s="180"/>
      <c r="F17" s="179">
        <v>951</v>
      </c>
      <c r="G17" s="179">
        <v>29.7438</v>
      </c>
      <c r="H17" s="180"/>
      <c r="I17" s="179">
        <v>1622</v>
      </c>
      <c r="J17" s="179">
        <v>48.906500000000001</v>
      </c>
      <c r="K17" s="180"/>
      <c r="L17" s="179">
        <v>497</v>
      </c>
      <c r="M17" s="179">
        <v>10.237</v>
      </c>
      <c r="N17" s="180"/>
      <c r="O17" s="179">
        <v>807</v>
      </c>
      <c r="P17" s="181">
        <v>10.8432</v>
      </c>
      <c r="R17" s="165" t="str">
        <f>VLOOKUP(A17,'Table 2 Raw'!A:G,7)</f>
        <v>ILLINOIS</v>
      </c>
    </row>
    <row r="18" spans="1:18" ht="15" x14ac:dyDescent="0.3">
      <c r="A18" s="178" t="s">
        <v>261</v>
      </c>
      <c r="B18" s="179">
        <v>1859</v>
      </c>
      <c r="C18" s="180"/>
      <c r="D18" s="179">
        <v>1047563</v>
      </c>
      <c r="E18" s="180"/>
      <c r="F18" s="179">
        <v>506</v>
      </c>
      <c r="G18" s="179">
        <v>30.671900000000001</v>
      </c>
      <c r="H18" s="180"/>
      <c r="I18" s="179">
        <v>393</v>
      </c>
      <c r="J18" s="179">
        <v>27.0932</v>
      </c>
      <c r="K18" s="180"/>
      <c r="L18" s="179">
        <v>286</v>
      </c>
      <c r="M18" s="179">
        <v>14.109</v>
      </c>
      <c r="N18" s="180"/>
      <c r="O18" s="179">
        <v>659</v>
      </c>
      <c r="P18" s="181">
        <v>27.76</v>
      </c>
      <c r="R18" s="165" t="str">
        <f>VLOOKUP(A18,'Table 2 Raw'!A:G,7)</f>
        <v>INDIANA</v>
      </c>
    </row>
    <row r="19" spans="1:18" ht="15" x14ac:dyDescent="0.3">
      <c r="A19" s="323"/>
      <c r="B19" s="324"/>
      <c r="C19" s="324"/>
      <c r="D19" s="324"/>
      <c r="E19" s="324"/>
      <c r="F19" s="324"/>
      <c r="G19" s="324"/>
      <c r="H19" s="324"/>
      <c r="I19" s="324"/>
      <c r="J19" s="324"/>
      <c r="K19" s="324"/>
      <c r="L19" s="324"/>
      <c r="M19" s="324"/>
      <c r="N19" s="324"/>
      <c r="O19" s="324"/>
      <c r="P19" s="325"/>
    </row>
    <row r="20" spans="1:18" ht="15" x14ac:dyDescent="0.3">
      <c r="A20" s="178" t="s">
        <v>262</v>
      </c>
      <c r="B20" s="179">
        <v>1306</v>
      </c>
      <c r="C20" s="180"/>
      <c r="D20" s="179">
        <v>498526</v>
      </c>
      <c r="E20" s="180"/>
      <c r="F20" s="179">
        <v>227</v>
      </c>
      <c r="G20" s="179">
        <v>27.367100000000001</v>
      </c>
      <c r="H20" s="180"/>
      <c r="I20" s="179">
        <v>108</v>
      </c>
      <c r="J20" s="179">
        <v>12.9153</v>
      </c>
      <c r="K20" s="180"/>
      <c r="L20" s="179">
        <v>312</v>
      </c>
      <c r="M20" s="179">
        <v>25.015999999999998</v>
      </c>
      <c r="N20" s="180"/>
      <c r="O20" s="179">
        <v>651</v>
      </c>
      <c r="P20" s="181">
        <v>34.062399999999997</v>
      </c>
      <c r="R20" s="165" t="str">
        <f>VLOOKUP(A20,'Table 2 Raw'!A:G,7)</f>
        <v>IOWA</v>
      </c>
    </row>
    <row r="21" spans="1:18" ht="15" x14ac:dyDescent="0.3">
      <c r="A21" s="178" t="s">
        <v>263</v>
      </c>
      <c r="B21" s="179">
        <v>1309</v>
      </c>
      <c r="C21" s="180"/>
      <c r="D21" s="179">
        <v>489540</v>
      </c>
      <c r="E21" s="180"/>
      <c r="F21" s="179">
        <v>248</v>
      </c>
      <c r="G21" s="179">
        <v>28.2334</v>
      </c>
      <c r="H21" s="180"/>
      <c r="I21" s="179">
        <v>147</v>
      </c>
      <c r="J21" s="179">
        <v>17.404299999999999</v>
      </c>
      <c r="K21" s="180"/>
      <c r="L21" s="179">
        <v>317</v>
      </c>
      <c r="M21" s="179">
        <v>25.888999999999999</v>
      </c>
      <c r="N21" s="180"/>
      <c r="O21" s="179">
        <v>589</v>
      </c>
      <c r="P21" s="181">
        <v>27.989100000000001</v>
      </c>
      <c r="R21" s="165" t="str">
        <f>VLOOKUP(A21,'Table 2 Raw'!A:G,7)</f>
        <v>KANSAS</v>
      </c>
    </row>
    <row r="22" spans="1:18" ht="15" x14ac:dyDescent="0.3">
      <c r="A22" s="178" t="s">
        <v>264</v>
      </c>
      <c r="B22" s="179">
        <v>1219</v>
      </c>
      <c r="C22" s="180"/>
      <c r="D22" s="179">
        <v>674272</v>
      </c>
      <c r="E22" s="180"/>
      <c r="F22" s="179">
        <v>157</v>
      </c>
      <c r="G22" s="179">
        <v>15.7125</v>
      </c>
      <c r="H22" s="180"/>
      <c r="I22" s="179">
        <v>223</v>
      </c>
      <c r="J22" s="179">
        <v>22.161799999999999</v>
      </c>
      <c r="K22" s="180"/>
      <c r="L22" s="179">
        <v>305</v>
      </c>
      <c r="M22" s="179">
        <v>25.312999999999999</v>
      </c>
      <c r="N22" s="180"/>
      <c r="O22" s="179">
        <v>526</v>
      </c>
      <c r="P22" s="181">
        <v>36.281399999999998</v>
      </c>
      <c r="R22" s="165" t="str">
        <f>VLOOKUP(A22,'Table 2 Raw'!A:G,7)</f>
        <v>KENTUCKY</v>
      </c>
    </row>
    <row r="23" spans="1:18" ht="15" x14ac:dyDescent="0.3">
      <c r="A23" s="178" t="s">
        <v>265</v>
      </c>
      <c r="B23" s="179">
        <v>1337</v>
      </c>
      <c r="C23" s="180"/>
      <c r="D23" s="179">
        <v>712783</v>
      </c>
      <c r="E23" s="180"/>
      <c r="F23" s="179">
        <v>364</v>
      </c>
      <c r="G23" s="179">
        <v>29.5593</v>
      </c>
      <c r="H23" s="180"/>
      <c r="I23" s="179">
        <v>324</v>
      </c>
      <c r="J23" s="179">
        <v>28.908899999999999</v>
      </c>
      <c r="K23" s="180"/>
      <c r="L23" s="179">
        <v>222</v>
      </c>
      <c r="M23" s="179">
        <v>13.95</v>
      </c>
      <c r="N23" s="180"/>
      <c r="O23" s="179">
        <v>413</v>
      </c>
      <c r="P23" s="181">
        <v>27.150099999999998</v>
      </c>
      <c r="R23" s="165" t="str">
        <f>VLOOKUP(A23,'Table 2 Raw'!A:G,7)</f>
        <v>LOUISIANA</v>
      </c>
    </row>
    <row r="24" spans="1:18" ht="15" x14ac:dyDescent="0.3">
      <c r="A24" s="178" t="s">
        <v>266</v>
      </c>
      <c r="B24" s="179">
        <v>576</v>
      </c>
      <c r="C24" s="180"/>
      <c r="D24" s="179">
        <v>175389</v>
      </c>
      <c r="E24" s="180"/>
      <c r="F24" s="179">
        <v>48</v>
      </c>
      <c r="G24" s="179">
        <v>12.698600000000001</v>
      </c>
      <c r="H24" s="180"/>
      <c r="I24" s="179">
        <v>66</v>
      </c>
      <c r="J24" s="179">
        <v>16.6601</v>
      </c>
      <c r="K24" s="180"/>
      <c r="L24" s="179">
        <v>71</v>
      </c>
      <c r="M24" s="179">
        <v>16.202000000000002</v>
      </c>
      <c r="N24" s="180"/>
      <c r="O24" s="179">
        <v>381</v>
      </c>
      <c r="P24" s="181">
        <v>52.850499999999997</v>
      </c>
      <c r="R24" s="165" t="str">
        <f>VLOOKUP(A24,'Table 2 Raw'!A:G,7)</f>
        <v>MAINE</v>
      </c>
    </row>
    <row r="25" spans="1:18" ht="15" x14ac:dyDescent="0.3">
      <c r="A25" s="323"/>
      <c r="B25" s="324"/>
      <c r="C25" s="324"/>
      <c r="D25" s="324"/>
      <c r="E25" s="324"/>
      <c r="F25" s="324"/>
      <c r="G25" s="324"/>
      <c r="H25" s="324"/>
      <c r="I25" s="324"/>
      <c r="J25" s="324"/>
      <c r="K25" s="324"/>
      <c r="L25" s="324"/>
      <c r="M25" s="324"/>
      <c r="N25" s="324"/>
      <c r="O25" s="324"/>
      <c r="P25" s="325"/>
    </row>
    <row r="26" spans="1:18" ht="15" x14ac:dyDescent="0.3">
      <c r="A26" s="178" t="s">
        <v>267</v>
      </c>
      <c r="B26" s="179">
        <v>1318</v>
      </c>
      <c r="C26" s="180"/>
      <c r="D26" s="179">
        <v>868071</v>
      </c>
      <c r="E26" s="180"/>
      <c r="F26" s="179">
        <v>293</v>
      </c>
      <c r="G26" s="179">
        <v>20.419799999999999</v>
      </c>
      <c r="H26" s="180"/>
      <c r="I26" s="179">
        <v>756</v>
      </c>
      <c r="J26" s="179">
        <v>62.041200000000003</v>
      </c>
      <c r="K26" s="180"/>
      <c r="L26" s="179">
        <v>55</v>
      </c>
      <c r="M26" s="179">
        <v>3.6640000000000001</v>
      </c>
      <c r="N26" s="180"/>
      <c r="O26" s="179">
        <v>211</v>
      </c>
      <c r="P26" s="181">
        <v>13.7248</v>
      </c>
      <c r="R26" s="165" t="str">
        <f>VLOOKUP(A26,'Table 2 Raw'!A:G,7)</f>
        <v>MARYLAND</v>
      </c>
    </row>
    <row r="27" spans="1:18" ht="15" x14ac:dyDescent="0.3">
      <c r="A27" s="178" t="s">
        <v>268</v>
      </c>
      <c r="B27" s="179">
        <v>1788</v>
      </c>
      <c r="C27" s="180"/>
      <c r="D27" s="179">
        <v>913413</v>
      </c>
      <c r="E27" s="180"/>
      <c r="F27" s="179">
        <v>325</v>
      </c>
      <c r="G27" s="179">
        <v>17.875499999999999</v>
      </c>
      <c r="H27" s="180"/>
      <c r="I27" s="179">
        <v>1218</v>
      </c>
      <c r="J27" s="179">
        <v>71.749399999999994</v>
      </c>
      <c r="K27" s="180"/>
      <c r="L27" s="179">
        <v>38</v>
      </c>
      <c r="M27" s="179">
        <v>1.4550000000000001</v>
      </c>
      <c r="N27" s="180"/>
      <c r="O27" s="179">
        <v>196</v>
      </c>
      <c r="P27" s="181">
        <v>8.5420999999999996</v>
      </c>
      <c r="R27" s="165" t="str">
        <f>VLOOKUP(A27,'Table 2 Raw'!A:G,7)</f>
        <v>MASSACHUSETTS</v>
      </c>
    </row>
    <row r="28" spans="1:18" ht="15" x14ac:dyDescent="0.3">
      <c r="A28" s="178" t="s">
        <v>269</v>
      </c>
      <c r="B28" s="179">
        <v>2931</v>
      </c>
      <c r="C28" s="180"/>
      <c r="D28" s="179">
        <v>1406234</v>
      </c>
      <c r="E28" s="180"/>
      <c r="F28" s="179">
        <v>564</v>
      </c>
      <c r="G28" s="179">
        <v>20.1953</v>
      </c>
      <c r="H28" s="180"/>
      <c r="I28" s="179">
        <v>1071</v>
      </c>
      <c r="J28" s="179">
        <v>43.714799999999997</v>
      </c>
      <c r="K28" s="180"/>
      <c r="L28" s="179">
        <v>368</v>
      </c>
      <c r="M28" s="179">
        <v>11.59</v>
      </c>
      <c r="N28" s="180"/>
      <c r="O28" s="179">
        <v>818</v>
      </c>
      <c r="P28" s="181">
        <v>21.001100000000001</v>
      </c>
      <c r="R28" s="165" t="str">
        <f>VLOOKUP(A28,'Table 2 Raw'!A:G,7)</f>
        <v>MICHIGAN</v>
      </c>
    </row>
    <row r="29" spans="1:18" ht="15" x14ac:dyDescent="0.3">
      <c r="A29" s="178" t="s">
        <v>270</v>
      </c>
      <c r="B29" s="179">
        <v>1682</v>
      </c>
      <c r="C29" s="180"/>
      <c r="D29" s="179">
        <v>842948</v>
      </c>
      <c r="E29" s="180"/>
      <c r="F29" s="179">
        <v>331</v>
      </c>
      <c r="G29" s="179">
        <v>21.416399999999999</v>
      </c>
      <c r="H29" s="180"/>
      <c r="I29" s="179">
        <v>424</v>
      </c>
      <c r="J29" s="179">
        <v>36.2239</v>
      </c>
      <c r="K29" s="180"/>
      <c r="L29" s="179">
        <v>328</v>
      </c>
      <c r="M29" s="179">
        <v>20.428999999999998</v>
      </c>
      <c r="N29" s="180"/>
      <c r="O29" s="179">
        <v>582</v>
      </c>
      <c r="P29" s="181">
        <v>21.6188</v>
      </c>
      <c r="R29" s="165" t="str">
        <f>VLOOKUP(A29,'Table 2 Raw'!A:G,7)</f>
        <v>MINNESOTA</v>
      </c>
    </row>
    <row r="30" spans="1:18" ht="15" x14ac:dyDescent="0.3">
      <c r="A30" s="178" t="s">
        <v>271</v>
      </c>
      <c r="B30" s="179">
        <v>908</v>
      </c>
      <c r="C30" s="180"/>
      <c r="D30" s="179">
        <v>483137</v>
      </c>
      <c r="E30" s="180"/>
      <c r="F30" s="179">
        <v>105</v>
      </c>
      <c r="G30" s="179">
        <v>10.656599999999999</v>
      </c>
      <c r="H30" s="180"/>
      <c r="I30" s="179">
        <v>88</v>
      </c>
      <c r="J30" s="179">
        <v>14.039300000000001</v>
      </c>
      <c r="K30" s="180"/>
      <c r="L30" s="179">
        <v>264</v>
      </c>
      <c r="M30" s="179">
        <v>28.15</v>
      </c>
      <c r="N30" s="180"/>
      <c r="O30" s="179">
        <v>445</v>
      </c>
      <c r="P30" s="181">
        <v>46.694200000000002</v>
      </c>
      <c r="R30" s="165" t="str">
        <f>VLOOKUP(A30,'Table 2 Raw'!A:G,7)</f>
        <v>MISSISSIPPI</v>
      </c>
    </row>
    <row r="31" spans="1:18" ht="15" x14ac:dyDescent="0.3">
      <c r="A31" s="323"/>
      <c r="B31" s="324"/>
      <c r="C31" s="324"/>
      <c r="D31" s="324"/>
      <c r="E31" s="324"/>
      <c r="F31" s="324"/>
      <c r="G31" s="324"/>
      <c r="H31" s="324"/>
      <c r="I31" s="324"/>
      <c r="J31" s="324"/>
      <c r="K31" s="324"/>
      <c r="L31" s="324"/>
      <c r="M31" s="324"/>
      <c r="N31" s="324"/>
      <c r="O31" s="324"/>
      <c r="P31" s="325"/>
    </row>
    <row r="32" spans="1:18" ht="15" x14ac:dyDescent="0.3">
      <c r="A32" s="178" t="s">
        <v>272</v>
      </c>
      <c r="B32" s="179">
        <v>2222</v>
      </c>
      <c r="C32" s="180"/>
      <c r="D32" s="179">
        <v>909356</v>
      </c>
      <c r="E32" s="180"/>
      <c r="F32" s="179">
        <v>377</v>
      </c>
      <c r="G32" s="179">
        <v>18.416499999999999</v>
      </c>
      <c r="H32" s="180"/>
      <c r="I32" s="179">
        <v>528</v>
      </c>
      <c r="J32" s="179">
        <v>34.686999999999998</v>
      </c>
      <c r="K32" s="180"/>
      <c r="L32" s="179">
        <v>382</v>
      </c>
      <c r="M32" s="179">
        <v>20.096</v>
      </c>
      <c r="N32" s="180"/>
      <c r="O32" s="179">
        <v>921</v>
      </c>
      <c r="P32" s="181">
        <v>26.382400000000001</v>
      </c>
      <c r="R32" s="165" t="str">
        <f>VLOOKUP(A32,'Table 2 Raw'!A:G,7)</f>
        <v>MISSOURI</v>
      </c>
    </row>
    <row r="33" spans="1:18" ht="15" x14ac:dyDescent="0.3">
      <c r="A33" s="178" t="s">
        <v>273</v>
      </c>
      <c r="B33" s="179">
        <v>814</v>
      </c>
      <c r="C33" s="180"/>
      <c r="D33" s="179">
        <v>146302</v>
      </c>
      <c r="E33" s="180"/>
      <c r="F33" s="179">
        <v>64</v>
      </c>
      <c r="G33" s="179">
        <v>24.833600000000001</v>
      </c>
      <c r="H33" s="180"/>
      <c r="I33" s="179">
        <v>11</v>
      </c>
      <c r="J33" s="179">
        <v>1.9781</v>
      </c>
      <c r="K33" s="180"/>
      <c r="L33" s="179">
        <v>136</v>
      </c>
      <c r="M33" s="179">
        <v>36.454999999999998</v>
      </c>
      <c r="N33" s="180"/>
      <c r="O33" s="179">
        <v>597</v>
      </c>
      <c r="P33" s="181">
        <v>36.155999999999999</v>
      </c>
      <c r="R33" s="165" t="str">
        <f>VLOOKUP(A33,'Table 2 Raw'!A:G,7)</f>
        <v>MONTANA</v>
      </c>
    </row>
    <row r="34" spans="1:18" ht="15" x14ac:dyDescent="0.3">
      <c r="A34" s="178" t="s">
        <v>274</v>
      </c>
      <c r="B34" s="179">
        <v>1003</v>
      </c>
      <c r="C34" s="180"/>
      <c r="D34" s="179">
        <v>319194</v>
      </c>
      <c r="E34" s="180"/>
      <c r="F34" s="179">
        <v>207</v>
      </c>
      <c r="G34" s="179">
        <v>38.5565</v>
      </c>
      <c r="H34" s="180"/>
      <c r="I34" s="179">
        <v>86</v>
      </c>
      <c r="J34" s="179">
        <v>14.6745</v>
      </c>
      <c r="K34" s="180"/>
      <c r="L34" s="179">
        <v>188</v>
      </c>
      <c r="M34" s="179">
        <v>20.785</v>
      </c>
      <c r="N34" s="180"/>
      <c r="O34" s="179">
        <v>509</v>
      </c>
      <c r="P34" s="181">
        <v>25.349799999999998</v>
      </c>
      <c r="R34" s="165" t="str">
        <f>VLOOKUP(A34,'Table 2 Raw'!A:G,7)</f>
        <v>NEBRASKA</v>
      </c>
    </row>
    <row r="35" spans="1:18" ht="15" x14ac:dyDescent="0.3">
      <c r="A35" s="178" t="s">
        <v>275</v>
      </c>
      <c r="B35" s="179">
        <v>609</v>
      </c>
      <c r="C35" s="180"/>
      <c r="D35" s="179">
        <v>470103</v>
      </c>
      <c r="E35" s="180"/>
      <c r="F35" s="179">
        <v>260</v>
      </c>
      <c r="G35" s="179">
        <v>50.7151</v>
      </c>
      <c r="H35" s="180"/>
      <c r="I35" s="179">
        <v>171</v>
      </c>
      <c r="J35" s="179">
        <v>35.697899999999997</v>
      </c>
      <c r="K35" s="180"/>
      <c r="L35" s="179">
        <v>71</v>
      </c>
      <c r="M35" s="179">
        <v>7.3040000000000003</v>
      </c>
      <c r="N35" s="180"/>
      <c r="O35" s="179">
        <v>106</v>
      </c>
      <c r="P35" s="181">
        <v>6.1822999999999997</v>
      </c>
      <c r="R35" s="165" t="str">
        <f>VLOOKUP(A35,'Table 2 Raw'!A:G,7)</f>
        <v>NEVADA</v>
      </c>
    </row>
    <row r="36" spans="1:18" ht="15" x14ac:dyDescent="0.3">
      <c r="A36" s="178" t="s">
        <v>276</v>
      </c>
      <c r="B36" s="179">
        <v>488</v>
      </c>
      <c r="C36" s="180"/>
      <c r="D36" s="179">
        <v>179762</v>
      </c>
      <c r="E36" s="180"/>
      <c r="F36" s="179">
        <v>49</v>
      </c>
      <c r="G36" s="179">
        <v>14.652699999999999</v>
      </c>
      <c r="H36" s="180"/>
      <c r="I36" s="179">
        <v>133</v>
      </c>
      <c r="J36" s="179">
        <v>36.750300000000003</v>
      </c>
      <c r="K36" s="180"/>
      <c r="L36" s="179">
        <v>69</v>
      </c>
      <c r="M36" s="179">
        <v>13.964</v>
      </c>
      <c r="N36" s="180"/>
      <c r="O36" s="179">
        <v>234</v>
      </c>
      <c r="P36" s="181">
        <v>34.46</v>
      </c>
      <c r="R36" s="165" t="str">
        <f>VLOOKUP(A36,'Table 2 Raw'!A:G,7)</f>
        <v>NEW HAMPSHIRE</v>
      </c>
    </row>
    <row r="37" spans="1:18" ht="15" x14ac:dyDescent="0.3">
      <c r="A37" s="323"/>
      <c r="B37" s="324"/>
      <c r="C37" s="324"/>
      <c r="D37" s="324"/>
      <c r="E37" s="324"/>
      <c r="F37" s="324"/>
      <c r="G37" s="324"/>
      <c r="H37" s="324"/>
      <c r="I37" s="324"/>
      <c r="J37" s="324"/>
      <c r="K37" s="324"/>
      <c r="L37" s="324"/>
      <c r="M37" s="324"/>
      <c r="N37" s="324"/>
      <c r="O37" s="324"/>
      <c r="P37" s="325"/>
    </row>
    <row r="38" spans="1:18" ht="15" x14ac:dyDescent="0.3">
      <c r="A38" s="178" t="s">
        <v>277</v>
      </c>
      <c r="B38" s="179">
        <v>2375</v>
      </c>
      <c r="C38" s="180"/>
      <c r="D38" s="179">
        <v>1337574</v>
      </c>
      <c r="E38" s="180"/>
      <c r="F38" s="179">
        <v>225</v>
      </c>
      <c r="G38" s="179">
        <v>10.3574</v>
      </c>
      <c r="H38" s="180"/>
      <c r="I38" s="179">
        <v>1882</v>
      </c>
      <c r="J38" s="179">
        <v>79.523200000000003</v>
      </c>
      <c r="K38" s="180"/>
      <c r="L38" s="179">
        <v>63</v>
      </c>
      <c r="M38" s="179">
        <v>2.0470000000000002</v>
      </c>
      <c r="N38" s="180"/>
      <c r="O38" s="179">
        <v>193</v>
      </c>
      <c r="P38" s="181">
        <v>7.6745999999999999</v>
      </c>
      <c r="R38" s="165" t="str">
        <f>VLOOKUP(A38,'Table 2 Raw'!A:G,7)</f>
        <v>NEW JERSEY</v>
      </c>
    </row>
    <row r="39" spans="1:18" ht="15" x14ac:dyDescent="0.3">
      <c r="A39" s="178" t="s">
        <v>278</v>
      </c>
      <c r="B39" s="179">
        <v>834</v>
      </c>
      <c r="C39" s="180"/>
      <c r="D39" s="179">
        <v>332727</v>
      </c>
      <c r="E39" s="180"/>
      <c r="F39" s="179">
        <v>214</v>
      </c>
      <c r="G39" s="179">
        <v>34.187199999999997</v>
      </c>
      <c r="H39" s="180"/>
      <c r="I39" s="179">
        <v>83</v>
      </c>
      <c r="J39" s="179">
        <v>13.3566</v>
      </c>
      <c r="K39" s="180"/>
      <c r="L39" s="179">
        <v>221</v>
      </c>
      <c r="M39" s="179">
        <v>26.672999999999998</v>
      </c>
      <c r="N39" s="180"/>
      <c r="O39" s="179">
        <v>302</v>
      </c>
      <c r="P39" s="181">
        <v>24.599399999999999</v>
      </c>
      <c r="R39" s="165" t="str">
        <f>VLOOKUP(A39,'Table 2 Raw'!A:G,7)</f>
        <v>NEW MEXICO</v>
      </c>
    </row>
    <row r="40" spans="1:18" ht="15" x14ac:dyDescent="0.3">
      <c r="A40" s="178" t="s">
        <v>279</v>
      </c>
      <c r="B40" s="179">
        <v>4590</v>
      </c>
      <c r="C40" s="180"/>
      <c r="D40" s="179">
        <v>2624633</v>
      </c>
      <c r="E40" s="180"/>
      <c r="F40" s="179">
        <v>1997</v>
      </c>
      <c r="G40" s="179">
        <v>45.398299999999999</v>
      </c>
      <c r="H40" s="180"/>
      <c r="I40" s="179">
        <v>1476</v>
      </c>
      <c r="J40" s="179">
        <v>36.843600000000002</v>
      </c>
      <c r="K40" s="180"/>
      <c r="L40" s="179">
        <v>351</v>
      </c>
      <c r="M40" s="179">
        <v>6.2530000000000001</v>
      </c>
      <c r="N40" s="180"/>
      <c r="O40" s="179">
        <v>741</v>
      </c>
      <c r="P40" s="181">
        <v>11.3363</v>
      </c>
      <c r="R40" s="165" t="str">
        <f>VLOOKUP(A40,'Table 2 Raw'!A:G,7)</f>
        <v>NEW YORK</v>
      </c>
    </row>
    <row r="41" spans="1:18" ht="15" x14ac:dyDescent="0.3">
      <c r="A41" s="178" t="s">
        <v>280</v>
      </c>
      <c r="B41" s="179">
        <v>2517</v>
      </c>
      <c r="C41" s="180"/>
      <c r="D41" s="179">
        <v>1541396</v>
      </c>
      <c r="E41" s="180"/>
      <c r="F41" s="179">
        <v>651</v>
      </c>
      <c r="G41" s="179">
        <v>28.577500000000001</v>
      </c>
      <c r="H41" s="180"/>
      <c r="I41" s="179">
        <v>487</v>
      </c>
      <c r="J41" s="179">
        <v>23.821000000000002</v>
      </c>
      <c r="K41" s="180"/>
      <c r="L41" s="179">
        <v>307</v>
      </c>
      <c r="M41" s="179">
        <v>10.436999999999999</v>
      </c>
      <c r="N41" s="180"/>
      <c r="O41" s="179">
        <v>1052</v>
      </c>
      <c r="P41" s="181">
        <v>36.842399999999998</v>
      </c>
      <c r="R41" s="165" t="str">
        <f>VLOOKUP(A41,'Table 2 Raw'!A:G,7)</f>
        <v>NORTH CAROLINA</v>
      </c>
    </row>
    <row r="42" spans="1:18" ht="15" x14ac:dyDescent="0.3">
      <c r="A42" s="178" t="s">
        <v>281</v>
      </c>
      <c r="B42" s="179">
        <v>472</v>
      </c>
      <c r="C42" s="180"/>
      <c r="D42" s="179">
        <v>107468</v>
      </c>
      <c r="E42" s="180"/>
      <c r="F42" s="179">
        <v>60</v>
      </c>
      <c r="G42" s="179">
        <v>27.382100000000001</v>
      </c>
      <c r="H42" s="180"/>
      <c r="I42" s="179">
        <v>24</v>
      </c>
      <c r="J42" s="179">
        <v>11.7151</v>
      </c>
      <c r="K42" s="180"/>
      <c r="L42" s="179">
        <v>64</v>
      </c>
      <c r="M42" s="179">
        <v>20.568000000000001</v>
      </c>
      <c r="N42" s="180"/>
      <c r="O42" s="179">
        <v>321</v>
      </c>
      <c r="P42" s="181">
        <v>39.529000000000003</v>
      </c>
      <c r="R42" s="165" t="str">
        <f>VLOOKUP(A42,'Table 2 Raw'!A:G,7)</f>
        <v>NORTH DAKOTA</v>
      </c>
    </row>
    <row r="43" spans="1:18" ht="15" x14ac:dyDescent="0.3">
      <c r="A43" s="323"/>
      <c r="B43" s="324"/>
      <c r="C43" s="324"/>
      <c r="D43" s="324"/>
      <c r="E43" s="324"/>
      <c r="F43" s="324"/>
      <c r="G43" s="324"/>
      <c r="H43" s="324"/>
      <c r="I43" s="324"/>
      <c r="J43" s="324"/>
      <c r="K43" s="324"/>
      <c r="L43" s="324"/>
      <c r="M43" s="324"/>
      <c r="N43" s="324"/>
      <c r="O43" s="324"/>
      <c r="P43" s="325"/>
    </row>
    <row r="44" spans="1:18" ht="15" x14ac:dyDescent="0.3">
      <c r="A44" s="178" t="s">
        <v>282</v>
      </c>
      <c r="B44" s="179">
        <v>3460</v>
      </c>
      <c r="C44" s="180"/>
      <c r="D44" s="179">
        <v>1702827</v>
      </c>
      <c r="E44" s="180"/>
      <c r="F44" s="179">
        <v>737</v>
      </c>
      <c r="G44" s="179">
        <v>19.049299999999999</v>
      </c>
      <c r="H44" s="180"/>
      <c r="I44" s="179">
        <v>1278</v>
      </c>
      <c r="J44" s="179">
        <v>45.2789</v>
      </c>
      <c r="K44" s="180"/>
      <c r="L44" s="179">
        <v>497</v>
      </c>
      <c r="M44" s="179">
        <v>13.252000000000001</v>
      </c>
      <c r="N44" s="180"/>
      <c r="O44" s="179">
        <v>931</v>
      </c>
      <c r="P44" s="181">
        <v>22.263200000000001</v>
      </c>
      <c r="R44" s="165" t="str">
        <f>VLOOKUP(A44,'Table 2 Raw'!A:G,7)</f>
        <v>OHIO</v>
      </c>
    </row>
    <row r="45" spans="1:18" ht="15" x14ac:dyDescent="0.3">
      <c r="A45" s="178" t="s">
        <v>283</v>
      </c>
      <c r="B45" s="179">
        <v>1783</v>
      </c>
      <c r="C45" s="180"/>
      <c r="D45" s="179">
        <v>693588</v>
      </c>
      <c r="E45" s="180"/>
      <c r="F45" s="179">
        <v>274</v>
      </c>
      <c r="G45" s="179">
        <v>23.7423</v>
      </c>
      <c r="H45" s="180"/>
      <c r="I45" s="179">
        <v>218</v>
      </c>
      <c r="J45" s="179">
        <v>22.124500000000001</v>
      </c>
      <c r="K45" s="180"/>
      <c r="L45" s="179">
        <v>384</v>
      </c>
      <c r="M45" s="179">
        <v>23.178999999999998</v>
      </c>
      <c r="N45" s="180"/>
      <c r="O45" s="179">
        <v>898</v>
      </c>
      <c r="P45" s="181">
        <v>30.4194</v>
      </c>
      <c r="R45" s="165" t="str">
        <f>VLOOKUP(A45,'Table 2 Raw'!A:G,7)</f>
        <v>OKLAHOMA</v>
      </c>
    </row>
    <row r="46" spans="1:18" ht="15" x14ac:dyDescent="0.3">
      <c r="A46" s="178" t="s">
        <v>284</v>
      </c>
      <c r="B46" s="179">
        <v>1210</v>
      </c>
      <c r="C46" s="180"/>
      <c r="D46" s="179">
        <v>565963</v>
      </c>
      <c r="E46" s="180"/>
      <c r="F46" s="179">
        <v>326</v>
      </c>
      <c r="G46" s="179">
        <v>34.5533</v>
      </c>
      <c r="H46" s="180"/>
      <c r="I46" s="179">
        <v>254</v>
      </c>
      <c r="J46" s="179">
        <v>26.891500000000001</v>
      </c>
      <c r="K46" s="180"/>
      <c r="L46" s="179">
        <v>287</v>
      </c>
      <c r="M46" s="179">
        <v>23.568999999999999</v>
      </c>
      <c r="N46" s="180"/>
      <c r="O46" s="179">
        <v>332</v>
      </c>
      <c r="P46" s="181">
        <v>14.6967</v>
      </c>
      <c r="R46" s="165" t="str">
        <f>VLOOKUP(A46,'Table 2 Raw'!A:G,7)</f>
        <v>OREGON</v>
      </c>
    </row>
    <row r="47" spans="1:18" ht="15" x14ac:dyDescent="0.3">
      <c r="A47" s="178" t="s">
        <v>285</v>
      </c>
      <c r="B47" s="179">
        <v>2905</v>
      </c>
      <c r="C47" s="180"/>
      <c r="D47" s="179">
        <v>1698060</v>
      </c>
      <c r="E47" s="180"/>
      <c r="F47" s="179">
        <v>556</v>
      </c>
      <c r="G47" s="179">
        <v>20.554200000000002</v>
      </c>
      <c r="H47" s="180"/>
      <c r="I47" s="179">
        <v>1320</v>
      </c>
      <c r="J47" s="179">
        <v>50.975499999999997</v>
      </c>
      <c r="K47" s="180"/>
      <c r="L47" s="179">
        <v>283</v>
      </c>
      <c r="M47" s="179">
        <v>8.9749999999999996</v>
      </c>
      <c r="N47" s="180"/>
      <c r="O47" s="179">
        <v>714</v>
      </c>
      <c r="P47" s="181">
        <v>18.592099999999999</v>
      </c>
      <c r="R47" s="165" t="str">
        <f>VLOOKUP(A47,'Table 2 Raw'!A:G,7)</f>
        <v>PENNSYLVANIA</v>
      </c>
    </row>
    <row r="48" spans="1:18" ht="15" x14ac:dyDescent="0.3">
      <c r="A48" s="178" t="s">
        <v>286</v>
      </c>
      <c r="B48" s="179">
        <v>301</v>
      </c>
      <c r="C48" s="180"/>
      <c r="D48" s="179">
        <v>138032</v>
      </c>
      <c r="E48" s="180"/>
      <c r="F48" s="179">
        <v>72</v>
      </c>
      <c r="G48" s="179">
        <v>24.8384</v>
      </c>
      <c r="H48" s="180"/>
      <c r="I48" s="179">
        <v>188</v>
      </c>
      <c r="J48" s="179">
        <v>64.262600000000006</v>
      </c>
      <c r="K48" s="180"/>
      <c r="L48" s="179">
        <v>0</v>
      </c>
      <c r="M48" s="179">
        <v>0</v>
      </c>
      <c r="N48" s="180"/>
      <c r="O48" s="179">
        <v>38</v>
      </c>
      <c r="P48" s="181">
        <v>10.020899999999999</v>
      </c>
      <c r="R48" s="165" t="str">
        <f>VLOOKUP(A48,'Table 2 Raw'!A:G,7)</f>
        <v>RHODE ISLAND</v>
      </c>
    </row>
    <row r="49" spans="1:18" ht="15" x14ac:dyDescent="0.3">
      <c r="A49" s="323"/>
      <c r="B49" s="324"/>
      <c r="C49" s="324"/>
      <c r="D49" s="324"/>
      <c r="E49" s="324"/>
      <c r="F49" s="324"/>
      <c r="G49" s="324"/>
      <c r="H49" s="324"/>
      <c r="I49" s="324"/>
      <c r="J49" s="324"/>
      <c r="K49" s="324"/>
      <c r="L49" s="324"/>
      <c r="M49" s="324"/>
      <c r="N49" s="324"/>
      <c r="O49" s="324"/>
      <c r="P49" s="325"/>
    </row>
    <row r="50" spans="1:18" ht="15" x14ac:dyDescent="0.3">
      <c r="A50" s="178" t="s">
        <v>287</v>
      </c>
      <c r="B50" s="179">
        <v>1190</v>
      </c>
      <c r="C50" s="180"/>
      <c r="D50" s="179">
        <v>769650</v>
      </c>
      <c r="E50" s="180"/>
      <c r="F50" s="179">
        <v>213</v>
      </c>
      <c r="G50" s="179">
        <v>19.470500000000001</v>
      </c>
      <c r="H50" s="180"/>
      <c r="I50" s="179">
        <v>345</v>
      </c>
      <c r="J50" s="179">
        <v>35.2898</v>
      </c>
      <c r="K50" s="180"/>
      <c r="L50" s="179">
        <v>152</v>
      </c>
      <c r="M50" s="179">
        <v>11.151999999999999</v>
      </c>
      <c r="N50" s="180"/>
      <c r="O50" s="179">
        <v>465</v>
      </c>
      <c r="P50" s="181">
        <v>33.197699999999998</v>
      </c>
      <c r="R50" s="165" t="str">
        <f>VLOOKUP(A50,'Table 2 Raw'!A:G,7)</f>
        <v>SOUTH CAROLINA</v>
      </c>
    </row>
    <row r="51" spans="1:18" ht="15" x14ac:dyDescent="0.3">
      <c r="A51" s="178" t="s">
        <v>288</v>
      </c>
      <c r="B51" s="179">
        <v>648</v>
      </c>
      <c r="C51" s="180"/>
      <c r="D51" s="179">
        <v>133933</v>
      </c>
      <c r="E51" s="180"/>
      <c r="F51" s="179">
        <v>53</v>
      </c>
      <c r="G51" s="179">
        <v>26.4894</v>
      </c>
      <c r="H51" s="180"/>
      <c r="I51" s="179">
        <v>6</v>
      </c>
      <c r="J51" s="179">
        <v>1.6994</v>
      </c>
      <c r="K51" s="180"/>
      <c r="L51" s="179">
        <v>97</v>
      </c>
      <c r="M51" s="179">
        <v>28.617000000000001</v>
      </c>
      <c r="N51" s="180"/>
      <c r="O51" s="179">
        <v>483</v>
      </c>
      <c r="P51" s="181">
        <v>41.526000000000003</v>
      </c>
      <c r="R51" s="165" t="str">
        <f>VLOOKUP(A51,'Table 2 Raw'!A:G,7)</f>
        <v>SOUTH DAKOTA</v>
      </c>
    </row>
    <row r="52" spans="1:18" ht="15" x14ac:dyDescent="0.3">
      <c r="A52" s="178" t="s">
        <v>289</v>
      </c>
      <c r="B52" s="179">
        <v>1736</v>
      </c>
      <c r="C52" s="180"/>
      <c r="D52" s="179">
        <v>997926</v>
      </c>
      <c r="E52" s="180"/>
      <c r="F52" s="179">
        <v>552</v>
      </c>
      <c r="G52" s="179">
        <v>32.198599999999999</v>
      </c>
      <c r="H52" s="180"/>
      <c r="I52" s="179">
        <v>278</v>
      </c>
      <c r="J52" s="179">
        <v>20.4787</v>
      </c>
      <c r="K52" s="180"/>
      <c r="L52" s="179">
        <v>278</v>
      </c>
      <c r="M52" s="179">
        <v>16.495999999999999</v>
      </c>
      <c r="N52" s="180"/>
      <c r="O52" s="179">
        <v>610</v>
      </c>
      <c r="P52" s="181">
        <v>30.2089</v>
      </c>
      <c r="R52" s="165" t="str">
        <f>VLOOKUP(A52,'Table 2 Raw'!A:G,7)</f>
        <v>TENNESSEE</v>
      </c>
    </row>
    <row r="53" spans="1:18" ht="15" x14ac:dyDescent="0.3">
      <c r="A53" s="178" t="s">
        <v>290</v>
      </c>
      <c r="B53" s="179">
        <v>7929</v>
      </c>
      <c r="C53" s="180"/>
      <c r="D53" s="179">
        <v>5281581</v>
      </c>
      <c r="E53" s="180"/>
      <c r="F53" s="179">
        <v>2924</v>
      </c>
      <c r="G53" s="179">
        <v>40.972499999999997</v>
      </c>
      <c r="H53" s="180"/>
      <c r="I53" s="179">
        <v>1992</v>
      </c>
      <c r="J53" s="179">
        <v>32.266300000000001</v>
      </c>
      <c r="K53" s="180"/>
      <c r="L53" s="179">
        <v>997</v>
      </c>
      <c r="M53" s="179">
        <v>9.6470000000000002</v>
      </c>
      <c r="N53" s="180"/>
      <c r="O53" s="179">
        <v>1941</v>
      </c>
      <c r="P53" s="181">
        <v>16.651</v>
      </c>
      <c r="R53" s="165" t="str">
        <f>VLOOKUP(A53,'Table 2 Raw'!A:G,7)</f>
        <v>TEXAS</v>
      </c>
    </row>
    <row r="54" spans="1:18" ht="15" x14ac:dyDescent="0.3">
      <c r="A54" s="178" t="s">
        <v>291</v>
      </c>
      <c r="B54" s="179">
        <v>935</v>
      </c>
      <c r="C54" s="180"/>
      <c r="D54" s="179">
        <v>648269</v>
      </c>
      <c r="E54" s="180"/>
      <c r="F54" s="179">
        <v>150</v>
      </c>
      <c r="G54" s="179">
        <v>15.9206</v>
      </c>
      <c r="H54" s="180"/>
      <c r="I54" s="179">
        <v>499</v>
      </c>
      <c r="J54" s="179">
        <v>62.648499999999999</v>
      </c>
      <c r="K54" s="180"/>
      <c r="L54" s="179">
        <v>117</v>
      </c>
      <c r="M54" s="179">
        <v>10.877000000000001</v>
      </c>
      <c r="N54" s="180"/>
      <c r="O54" s="179">
        <v>162</v>
      </c>
      <c r="P54" s="181">
        <v>9.9819999999999993</v>
      </c>
      <c r="R54" s="165" t="str">
        <f>VLOOKUP(A54,'Table 2 Raw'!A:G,7)</f>
        <v>UTAH</v>
      </c>
    </row>
    <row r="55" spans="1:18" ht="15" x14ac:dyDescent="0.3">
      <c r="A55" s="323"/>
      <c r="B55" s="324"/>
      <c r="C55" s="324"/>
      <c r="D55" s="324"/>
      <c r="E55" s="324"/>
      <c r="F55" s="324"/>
      <c r="G55" s="324"/>
      <c r="H55" s="324"/>
      <c r="I55" s="324"/>
      <c r="J55" s="324"/>
      <c r="K55" s="324"/>
      <c r="L55" s="324"/>
      <c r="M55" s="324"/>
      <c r="N55" s="324"/>
      <c r="O55" s="324"/>
      <c r="P55" s="325"/>
    </row>
    <row r="56" spans="1:18" ht="15" x14ac:dyDescent="0.3">
      <c r="A56" s="178" t="s">
        <v>292</v>
      </c>
      <c r="B56" s="179">
        <v>296</v>
      </c>
      <c r="C56" s="180"/>
      <c r="D56" s="179">
        <v>84411</v>
      </c>
      <c r="E56" s="180"/>
      <c r="F56" s="179">
        <v>14</v>
      </c>
      <c r="G56" s="179">
        <v>7.8449</v>
      </c>
      <c r="H56" s="180"/>
      <c r="I56" s="179">
        <v>17</v>
      </c>
      <c r="J56" s="179">
        <v>9.5460999999999991</v>
      </c>
      <c r="K56" s="180"/>
      <c r="L56" s="179">
        <v>51</v>
      </c>
      <c r="M56" s="179">
        <v>26.962</v>
      </c>
      <c r="N56" s="180"/>
      <c r="O56" s="179">
        <v>197</v>
      </c>
      <c r="P56" s="181">
        <v>51.4495</v>
      </c>
      <c r="R56" s="165" t="str">
        <f>VLOOKUP(A56,'Table 2 Raw'!A:G,7)</f>
        <v>VERMONT</v>
      </c>
    </row>
    <row r="57" spans="1:18" ht="15" x14ac:dyDescent="0.3">
      <c r="A57" s="178" t="s">
        <v>293</v>
      </c>
      <c r="B57" s="179">
        <v>1849</v>
      </c>
      <c r="C57" s="180"/>
      <c r="D57" s="179">
        <v>1284539</v>
      </c>
      <c r="E57" s="180"/>
      <c r="F57" s="179">
        <v>429</v>
      </c>
      <c r="G57" s="179">
        <v>22.950500000000002</v>
      </c>
      <c r="H57" s="180"/>
      <c r="I57" s="179">
        <v>675</v>
      </c>
      <c r="J57" s="179">
        <v>45.491199999999999</v>
      </c>
      <c r="K57" s="180"/>
      <c r="L57" s="179">
        <v>161</v>
      </c>
      <c r="M57" s="179">
        <v>6.8810000000000002</v>
      </c>
      <c r="N57" s="180"/>
      <c r="O57" s="179">
        <v>580</v>
      </c>
      <c r="P57" s="181">
        <v>24.524100000000001</v>
      </c>
      <c r="R57" s="165" t="str">
        <f>VLOOKUP(A57,'Table 2 Raw'!A:G,7)</f>
        <v>VIRGINIA</v>
      </c>
    </row>
    <row r="58" spans="1:18" ht="15" x14ac:dyDescent="0.3">
      <c r="A58" s="178" t="s">
        <v>294</v>
      </c>
      <c r="B58" s="179">
        <v>1970</v>
      </c>
      <c r="C58" s="180"/>
      <c r="D58" s="179">
        <v>1054530</v>
      </c>
      <c r="E58" s="180"/>
      <c r="F58" s="179">
        <v>572</v>
      </c>
      <c r="G58" s="179">
        <v>32.510399999999997</v>
      </c>
      <c r="H58" s="180"/>
      <c r="I58" s="179">
        <v>680</v>
      </c>
      <c r="J58" s="179">
        <v>42.445599999999999</v>
      </c>
      <c r="K58" s="180"/>
      <c r="L58" s="179">
        <v>265</v>
      </c>
      <c r="M58" s="179">
        <v>12.446999999999999</v>
      </c>
      <c r="N58" s="180"/>
      <c r="O58" s="179">
        <v>436</v>
      </c>
      <c r="P58" s="181">
        <v>12.0548</v>
      </c>
      <c r="R58" s="165" t="str">
        <f>VLOOKUP(A58,'Table 2 Raw'!A:G,7)</f>
        <v>WASHINGTON</v>
      </c>
    </row>
    <row r="59" spans="1:18" ht="15" x14ac:dyDescent="0.3">
      <c r="A59" s="178" t="s">
        <v>295</v>
      </c>
      <c r="B59" s="179">
        <v>670</v>
      </c>
      <c r="C59" s="180"/>
      <c r="D59" s="179" t="s">
        <v>306</v>
      </c>
      <c r="E59" s="180"/>
      <c r="F59" s="179" t="s">
        <v>306</v>
      </c>
      <c r="G59" s="179" t="s">
        <v>306</v>
      </c>
      <c r="H59" s="180"/>
      <c r="I59" s="179" t="s">
        <v>306</v>
      </c>
      <c r="J59" s="179" t="s">
        <v>306</v>
      </c>
      <c r="K59" s="180"/>
      <c r="L59" s="179" t="s">
        <v>306</v>
      </c>
      <c r="M59" s="179" t="s">
        <v>306</v>
      </c>
      <c r="N59" s="180"/>
      <c r="O59" s="179" t="s">
        <v>306</v>
      </c>
      <c r="P59" s="181" t="s">
        <v>306</v>
      </c>
      <c r="R59" s="165" t="str">
        <f>VLOOKUP(A59,'Table 2 Raw'!A:G,7)</f>
        <v>WEST VIRGINIA</v>
      </c>
    </row>
    <row r="60" spans="1:18" ht="15" x14ac:dyDescent="0.3">
      <c r="A60" s="178" t="s">
        <v>296</v>
      </c>
      <c r="B60" s="179">
        <v>2142</v>
      </c>
      <c r="C60" s="180"/>
      <c r="D60" s="179">
        <v>857621</v>
      </c>
      <c r="E60" s="180"/>
      <c r="F60" s="179">
        <v>497</v>
      </c>
      <c r="G60" s="179">
        <v>28.745799999999999</v>
      </c>
      <c r="H60" s="180"/>
      <c r="I60" s="179">
        <v>446</v>
      </c>
      <c r="J60" s="179">
        <v>28.247599999999998</v>
      </c>
      <c r="K60" s="180"/>
      <c r="L60" s="179">
        <v>417</v>
      </c>
      <c r="M60" s="179">
        <v>19.538</v>
      </c>
      <c r="N60" s="180"/>
      <c r="O60" s="179">
        <v>769</v>
      </c>
      <c r="P60" s="181">
        <v>22.98</v>
      </c>
      <c r="R60" s="165" t="str">
        <f>VLOOKUP(A60,'Table 2 Raw'!A:G,7)</f>
        <v>WISCONSIN</v>
      </c>
    </row>
    <row r="61" spans="1:18" ht="15" x14ac:dyDescent="0.3">
      <c r="A61" s="323"/>
      <c r="B61" s="324"/>
      <c r="C61" s="324"/>
      <c r="D61" s="324"/>
      <c r="E61" s="324"/>
      <c r="F61" s="324"/>
      <c r="G61" s="324"/>
      <c r="H61" s="324"/>
      <c r="I61" s="324"/>
      <c r="J61" s="324"/>
      <c r="K61" s="324"/>
      <c r="L61" s="324"/>
      <c r="M61" s="324"/>
      <c r="N61" s="324"/>
      <c r="O61" s="324"/>
      <c r="P61" s="325"/>
    </row>
    <row r="62" spans="1:18" ht="15" x14ac:dyDescent="0.3">
      <c r="A62" s="178" t="s">
        <v>297</v>
      </c>
      <c r="B62" s="179">
        <v>359</v>
      </c>
      <c r="C62" s="180"/>
      <c r="D62" s="179">
        <v>94170</v>
      </c>
      <c r="E62" s="180"/>
      <c r="F62" s="179">
        <v>52</v>
      </c>
      <c r="G62" s="179">
        <v>24.972899999999999</v>
      </c>
      <c r="H62" s="180"/>
      <c r="I62" s="179">
        <v>6</v>
      </c>
      <c r="J62" s="179">
        <v>1.9644999999999999</v>
      </c>
      <c r="K62" s="180"/>
      <c r="L62" s="179">
        <v>111</v>
      </c>
      <c r="M62" s="179">
        <v>42.637</v>
      </c>
      <c r="N62" s="180"/>
      <c r="O62" s="179">
        <v>181</v>
      </c>
      <c r="P62" s="181">
        <v>28.923200000000001</v>
      </c>
      <c r="R62" s="165" t="str">
        <f>VLOOKUP(A62,'Table 2 Raw'!A:G,7)</f>
        <v>WYOMING</v>
      </c>
    </row>
    <row r="63" spans="1:18" ht="15" x14ac:dyDescent="0.3">
      <c r="A63" s="178" t="s">
        <v>300</v>
      </c>
      <c r="B63" s="179">
        <v>166</v>
      </c>
      <c r="C63" s="180"/>
      <c r="D63" s="179" t="s">
        <v>306</v>
      </c>
      <c r="E63" s="180"/>
      <c r="F63" s="179" t="s">
        <v>306</v>
      </c>
      <c r="G63" s="179" t="s">
        <v>306</v>
      </c>
      <c r="H63" s="180"/>
      <c r="I63" s="179" t="s">
        <v>306</v>
      </c>
      <c r="J63" s="179" t="s">
        <v>306</v>
      </c>
      <c r="K63" s="180"/>
      <c r="L63" s="179" t="s">
        <v>306</v>
      </c>
      <c r="M63" s="179" t="s">
        <v>306</v>
      </c>
      <c r="N63" s="180"/>
      <c r="O63" s="179" t="s">
        <v>306</v>
      </c>
      <c r="P63" s="181" t="s">
        <v>306</v>
      </c>
      <c r="R63" s="165" t="str">
        <f>VLOOKUP(A63,'Table 2 Raw'!A:G,7)</f>
        <v>AMERICAN SAMOA</v>
      </c>
    </row>
    <row r="64" spans="1:18" ht="15" x14ac:dyDescent="0.3">
      <c r="A64" s="178" t="s">
        <v>298</v>
      </c>
      <c r="B64" s="179">
        <v>172</v>
      </c>
      <c r="C64" s="180"/>
      <c r="D64" s="179">
        <v>45399</v>
      </c>
      <c r="E64" s="180"/>
      <c r="F64" s="179">
        <v>4</v>
      </c>
      <c r="G64" s="179">
        <v>4.0728</v>
      </c>
      <c r="H64" s="180"/>
      <c r="I64" s="179">
        <v>5</v>
      </c>
      <c r="J64" s="179">
        <v>2.9163999999999999</v>
      </c>
      <c r="K64" s="180"/>
      <c r="L64" s="179">
        <v>19</v>
      </c>
      <c r="M64" s="179">
        <v>12.436</v>
      </c>
      <c r="N64" s="180"/>
      <c r="O64" s="179">
        <v>144</v>
      </c>
      <c r="P64" s="181">
        <v>80.5745</v>
      </c>
      <c r="R64" s="165" t="str">
        <f>VLOOKUP(A64,'Table 2 Raw'!A:G,7)</f>
        <v>WYOMING</v>
      </c>
    </row>
    <row r="65" spans="1:18" ht="15" x14ac:dyDescent="0.3">
      <c r="A65" s="178" t="s">
        <v>299</v>
      </c>
      <c r="B65" s="179">
        <v>27</v>
      </c>
      <c r="C65" s="180"/>
      <c r="D65" s="179" t="s">
        <v>306</v>
      </c>
      <c r="E65" s="180"/>
      <c r="F65" s="179" t="s">
        <v>306</v>
      </c>
      <c r="G65" s="179" t="s">
        <v>306</v>
      </c>
      <c r="H65" s="180"/>
      <c r="I65" s="179" t="s">
        <v>306</v>
      </c>
      <c r="J65" s="179" t="s">
        <v>306</v>
      </c>
      <c r="K65" s="180"/>
      <c r="L65" s="179" t="s">
        <v>306</v>
      </c>
      <c r="M65" s="179" t="s">
        <v>306</v>
      </c>
      <c r="N65" s="180"/>
      <c r="O65" s="179" t="s">
        <v>306</v>
      </c>
      <c r="P65" s="181" t="s">
        <v>306</v>
      </c>
      <c r="R65" s="165" t="str">
        <f>VLOOKUP(A65,'Table 2 Raw'!A:G,7)</f>
        <v>AMERICAN SAMOA</v>
      </c>
    </row>
    <row r="66" spans="1:18" ht="15" x14ac:dyDescent="0.3">
      <c r="A66" s="178" t="s">
        <v>301</v>
      </c>
      <c r="B66" s="179">
        <v>40</v>
      </c>
      <c r="C66" s="180"/>
      <c r="D66" s="179">
        <v>30604</v>
      </c>
      <c r="E66" s="180"/>
      <c r="F66" s="179">
        <v>0</v>
      </c>
      <c r="G66" s="179">
        <v>0</v>
      </c>
      <c r="H66" s="180"/>
      <c r="I66" s="179">
        <v>0</v>
      </c>
      <c r="J66" s="179">
        <v>0</v>
      </c>
      <c r="K66" s="180"/>
      <c r="L66" s="179">
        <v>33</v>
      </c>
      <c r="M66" s="179">
        <v>86.007999999999996</v>
      </c>
      <c r="N66" s="180"/>
      <c r="O66" s="179">
        <v>7</v>
      </c>
      <c r="P66" s="181">
        <v>13.9916</v>
      </c>
      <c r="R66" s="165" t="str">
        <f>VLOOKUP(A66,'Table 2 Raw'!A:G,7)</f>
        <v>GUAM</v>
      </c>
    </row>
    <row r="67" spans="1:18" ht="15" x14ac:dyDescent="0.3">
      <c r="A67" s="323"/>
      <c r="B67" s="324"/>
      <c r="C67" s="324"/>
      <c r="D67" s="324"/>
      <c r="E67" s="324"/>
      <c r="F67" s="324"/>
      <c r="G67" s="324"/>
      <c r="H67" s="324"/>
      <c r="I67" s="324"/>
      <c r="J67" s="324"/>
      <c r="K67" s="324"/>
      <c r="L67" s="324"/>
      <c r="M67" s="324"/>
      <c r="N67" s="324"/>
      <c r="O67" s="324"/>
      <c r="P67" s="325"/>
      <c r="R67" s="165"/>
    </row>
    <row r="68" spans="1:18" ht="15" x14ac:dyDescent="0.3">
      <c r="A68" s="178" t="s">
        <v>302</v>
      </c>
      <c r="B68" s="179">
        <v>1222</v>
      </c>
      <c r="C68" s="180"/>
      <c r="D68" s="179">
        <v>342294</v>
      </c>
      <c r="E68" s="180"/>
      <c r="F68" s="179">
        <v>296</v>
      </c>
      <c r="G68" s="179">
        <v>24.7179</v>
      </c>
      <c r="H68" s="180"/>
      <c r="I68" s="179">
        <v>780</v>
      </c>
      <c r="J68" s="179">
        <v>65.709000000000003</v>
      </c>
      <c r="K68" s="180"/>
      <c r="L68" s="179">
        <v>56</v>
      </c>
      <c r="M68" s="179">
        <v>4.3330000000000002</v>
      </c>
      <c r="N68" s="180"/>
      <c r="O68" s="179">
        <v>90</v>
      </c>
      <c r="P68" s="181">
        <v>5.2404999999999999</v>
      </c>
      <c r="R68" s="165" t="str">
        <f>VLOOKUP(A68,'Table 2 Raw'!A:G,7)</f>
        <v>PUERTO RICO</v>
      </c>
    </row>
    <row r="69" spans="1:18" thickBot="1" x14ac:dyDescent="0.35">
      <c r="A69" s="182" t="s">
        <v>303</v>
      </c>
      <c r="B69" s="183">
        <v>27</v>
      </c>
      <c r="C69" s="184"/>
      <c r="D69" s="183">
        <v>13194</v>
      </c>
      <c r="E69" s="184"/>
      <c r="F69" s="183">
        <v>0</v>
      </c>
      <c r="G69" s="183">
        <v>0</v>
      </c>
      <c r="H69" s="184"/>
      <c r="I69" s="183">
        <v>0</v>
      </c>
      <c r="J69" s="183">
        <v>0</v>
      </c>
      <c r="K69" s="184"/>
      <c r="L69" s="183">
        <v>27</v>
      </c>
      <c r="M69" s="183">
        <v>100</v>
      </c>
      <c r="N69" s="184"/>
      <c r="O69" s="183">
        <v>0</v>
      </c>
      <c r="P69" s="185">
        <v>0</v>
      </c>
      <c r="R69" s="165" t="str">
        <f>VLOOKUP(A69,'Table 2 Raw'!A:G,7)</f>
        <v>U.S. VIRGIN ISLANDS</v>
      </c>
    </row>
    <row r="72" spans="1:18" ht="16.2" thickBot="1" x14ac:dyDescent="0.35">
      <c r="A72" s="186"/>
      <c r="B72" s="186"/>
      <c r="C72" s="186"/>
      <c r="D72" s="186"/>
      <c r="E72" s="186"/>
      <c r="F72" s="186"/>
      <c r="G72" s="186"/>
      <c r="H72" s="186"/>
      <c r="I72" s="186"/>
      <c r="J72" s="186"/>
      <c r="K72" s="186"/>
      <c r="L72" s="186"/>
      <c r="M72" s="186"/>
      <c r="N72" s="186"/>
      <c r="O72" s="186"/>
      <c r="P72" s="186"/>
    </row>
    <row r="73" spans="1:18" ht="16.2" thickTop="1" x14ac:dyDescent="0.3"/>
    <row r="74" spans="1:18" ht="16.8" x14ac:dyDescent="0.4">
      <c r="A74" s="321" t="s">
        <v>304</v>
      </c>
      <c r="B74" s="322"/>
      <c r="C74" s="322"/>
      <c r="D74" s="322"/>
      <c r="E74" s="322"/>
      <c r="F74" s="322"/>
      <c r="G74" s="322"/>
      <c r="H74" s="322"/>
      <c r="I74" s="322"/>
      <c r="J74" s="322"/>
      <c r="K74" s="322"/>
      <c r="L74" s="322"/>
      <c r="M74" s="322"/>
      <c r="N74" s="322"/>
      <c r="O74" s="322"/>
      <c r="P74" s="322"/>
    </row>
    <row r="75" spans="1:18" ht="16.2" thickBot="1" x14ac:dyDescent="0.35"/>
    <row r="76" spans="1:18" ht="17.399999999999999" x14ac:dyDescent="0.3">
      <c r="A76" s="187" t="s">
        <v>305</v>
      </c>
      <c r="B76" s="175" t="s">
        <v>197</v>
      </c>
      <c r="C76" s="175" t="s">
        <v>132</v>
      </c>
      <c r="D76" s="175" t="s">
        <v>221</v>
      </c>
      <c r="E76" s="175" t="s">
        <v>224</v>
      </c>
      <c r="F76" s="175" t="s">
        <v>227</v>
      </c>
      <c r="G76" s="175" t="s">
        <v>230</v>
      </c>
      <c r="H76" s="175" t="s">
        <v>222</v>
      </c>
      <c r="I76" s="175" t="s">
        <v>225</v>
      </c>
      <c r="J76" s="175" t="s">
        <v>228</v>
      </c>
      <c r="K76" s="177" t="s">
        <v>231</v>
      </c>
    </row>
    <row r="77" spans="1:18" ht="18" thickBot="1" x14ac:dyDescent="0.35">
      <c r="A77" s="188">
        <v>1</v>
      </c>
      <c r="B77" s="183">
        <v>88271</v>
      </c>
      <c r="C77" s="183">
        <v>49202801</v>
      </c>
      <c r="D77" s="183">
        <v>23332</v>
      </c>
      <c r="E77" s="183">
        <v>28055</v>
      </c>
      <c r="F77" s="183">
        <v>11352</v>
      </c>
      <c r="G77" s="183">
        <v>24652</v>
      </c>
      <c r="H77" s="183">
        <v>30.026800000000001</v>
      </c>
      <c r="I77" s="183">
        <v>39.724899999999998</v>
      </c>
      <c r="J77" s="183">
        <v>11.1387</v>
      </c>
      <c r="K77" s="185">
        <v>18.547899999999998</v>
      </c>
    </row>
  </sheetData>
  <mergeCells count="12">
    <mergeCell ref="A74:P74"/>
    <mergeCell ref="A7:P7"/>
    <mergeCell ref="A13:P13"/>
    <mergeCell ref="A19:P19"/>
    <mergeCell ref="A25:P25"/>
    <mergeCell ref="A31:P31"/>
    <mergeCell ref="A37:P37"/>
    <mergeCell ref="A43:P43"/>
    <mergeCell ref="A49:P49"/>
    <mergeCell ref="A55:P55"/>
    <mergeCell ref="A61:P61"/>
    <mergeCell ref="A67:P6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6"/>
  <sheetViews>
    <sheetView topLeftCell="A48" workbookViewId="0">
      <selection activeCell="M46" sqref="M46:S47"/>
    </sheetView>
  </sheetViews>
  <sheetFormatPr defaultRowHeight="14.4" x14ac:dyDescent="0.3"/>
  <cols>
    <col min="3" max="3" width="16.44140625" customWidth="1"/>
    <col min="12" max="12" width="20.44140625" customWidth="1"/>
  </cols>
  <sheetData>
    <row r="1" spans="1:32" ht="30" x14ac:dyDescent="0.3">
      <c r="A1" s="24" t="s">
        <v>33</v>
      </c>
      <c r="B1" s="25"/>
      <c r="C1" s="25"/>
      <c r="D1" s="25"/>
      <c r="E1" s="25"/>
      <c r="F1" s="25"/>
      <c r="G1" s="25"/>
      <c r="H1" s="25"/>
      <c r="J1" s="24" t="s">
        <v>232</v>
      </c>
      <c r="K1" s="25"/>
      <c r="L1" s="25"/>
      <c r="M1" s="25"/>
      <c r="N1" s="25"/>
      <c r="O1" s="25"/>
      <c r="P1" s="25"/>
      <c r="Q1" s="25"/>
      <c r="R1" s="25"/>
      <c r="S1" s="25"/>
    </row>
    <row r="2" spans="1:32" ht="57.6" x14ac:dyDescent="0.3">
      <c r="M2" s="8" t="s">
        <v>358</v>
      </c>
      <c r="N2" s="8" t="s">
        <v>360</v>
      </c>
      <c r="O2" s="8" t="s">
        <v>359</v>
      </c>
      <c r="P2" s="8" t="s">
        <v>361</v>
      </c>
      <c r="Q2" s="8" t="s">
        <v>362</v>
      </c>
      <c r="R2" s="8" t="s">
        <v>363</v>
      </c>
      <c r="S2" s="8" t="s">
        <v>364</v>
      </c>
    </row>
    <row r="3" spans="1:32" ht="15.6" x14ac:dyDescent="0.3">
      <c r="A3" s="25" t="s">
        <v>34</v>
      </c>
      <c r="B3" s="25"/>
      <c r="C3" s="25"/>
      <c r="D3" s="25"/>
      <c r="E3" s="25"/>
      <c r="F3" s="25"/>
      <c r="G3" s="25"/>
      <c r="H3" s="25"/>
      <c r="J3" s="25" t="s">
        <v>34</v>
      </c>
      <c r="K3" s="25"/>
      <c r="L3" s="25"/>
      <c r="M3" s="25"/>
      <c r="N3" s="25"/>
      <c r="O3" s="25"/>
      <c r="P3" s="25"/>
      <c r="Q3" s="25"/>
      <c r="R3" s="25"/>
      <c r="S3" s="25"/>
    </row>
    <row r="4" spans="1:32" ht="16.2" thickBot="1" x14ac:dyDescent="0.35">
      <c r="A4" s="26"/>
      <c r="B4" s="25"/>
      <c r="C4" s="25"/>
      <c r="D4" s="25"/>
      <c r="E4" s="25"/>
      <c r="F4" s="25"/>
      <c r="G4" s="25"/>
      <c r="H4" s="25"/>
      <c r="J4" s="26"/>
      <c r="K4" s="25"/>
      <c r="L4" s="25"/>
      <c r="M4" s="25"/>
      <c r="N4" s="25"/>
      <c r="O4" s="25"/>
      <c r="P4" s="25"/>
      <c r="Q4" s="25"/>
      <c r="R4" s="25"/>
      <c r="S4" s="25"/>
    </row>
    <row r="5" spans="1:32" ht="31.8" thickBot="1" x14ac:dyDescent="0.35">
      <c r="A5" s="27" t="s">
        <v>35</v>
      </c>
      <c r="B5" s="28"/>
      <c r="C5" s="307" t="s">
        <v>36</v>
      </c>
      <c r="D5" s="308"/>
      <c r="E5" s="308"/>
      <c r="F5" s="308"/>
      <c r="G5" s="308"/>
      <c r="H5" s="309"/>
      <c r="J5" s="27" t="s">
        <v>35</v>
      </c>
      <c r="K5" s="28"/>
      <c r="L5" s="307" t="s">
        <v>233</v>
      </c>
      <c r="M5" s="308"/>
      <c r="N5" s="308"/>
      <c r="O5" s="308"/>
      <c r="P5" s="308"/>
      <c r="Q5" s="308"/>
      <c r="R5" s="308"/>
      <c r="S5" s="309"/>
    </row>
    <row r="6" spans="1:32" ht="15.6" x14ac:dyDescent="0.3">
      <c r="A6" s="25"/>
      <c r="B6" s="25"/>
      <c r="C6" s="302" t="s">
        <v>37</v>
      </c>
      <c r="D6" s="304" t="s">
        <v>38</v>
      </c>
      <c r="E6" s="305"/>
      <c r="F6" s="305"/>
      <c r="G6" s="305"/>
      <c r="H6" s="306"/>
      <c r="J6" s="25"/>
      <c r="K6" s="25"/>
      <c r="L6" s="302" t="s">
        <v>37</v>
      </c>
      <c r="M6" s="304" t="s">
        <v>234</v>
      </c>
      <c r="N6" s="305"/>
      <c r="O6" s="305"/>
      <c r="P6" s="305"/>
      <c r="Q6" s="305"/>
      <c r="R6" s="305"/>
      <c r="S6" s="306"/>
    </row>
    <row r="7" spans="1:32" ht="15.6" x14ac:dyDescent="0.3">
      <c r="A7" s="25"/>
      <c r="B7" s="25"/>
      <c r="C7" s="303"/>
      <c r="D7" s="29">
        <v>1</v>
      </c>
      <c r="E7" s="29">
        <v>2</v>
      </c>
      <c r="F7" s="29">
        <v>3</v>
      </c>
      <c r="G7" s="29">
        <v>4</v>
      </c>
      <c r="H7" s="30" t="s">
        <v>39</v>
      </c>
      <c r="J7" s="25"/>
      <c r="K7" s="25"/>
      <c r="L7" s="303"/>
      <c r="M7" s="226">
        <v>1</v>
      </c>
      <c r="N7" s="226">
        <v>2</v>
      </c>
      <c r="O7" s="226">
        <v>3</v>
      </c>
      <c r="P7" s="226">
        <v>4</v>
      </c>
      <c r="Q7" s="226">
        <v>5</v>
      </c>
      <c r="R7" s="226">
        <v>6</v>
      </c>
      <c r="S7" s="227" t="s">
        <v>39</v>
      </c>
      <c r="T7" s="226"/>
      <c r="V7" s="166">
        <v>88613</v>
      </c>
      <c r="W7" s="166">
        <v>1925</v>
      </c>
      <c r="X7" s="166">
        <v>1394</v>
      </c>
      <c r="Y7" s="166">
        <v>5097</v>
      </c>
      <c r="Z7" s="166">
        <v>97029</v>
      </c>
      <c r="AB7">
        <f>+V7-D8</f>
        <v>1</v>
      </c>
      <c r="AC7" s="165">
        <f>+W7-E8</f>
        <v>0</v>
      </c>
      <c r="AD7" s="165">
        <f>+X7-F8</f>
        <v>0</v>
      </c>
      <c r="AE7" s="165">
        <f>+Y7-G8</f>
        <v>0</v>
      </c>
      <c r="AF7" s="165">
        <f>+Z7-H8</f>
        <v>1</v>
      </c>
    </row>
    <row r="8" spans="1:32" ht="15.6" x14ac:dyDescent="0.3">
      <c r="A8" s="25"/>
      <c r="B8" s="25"/>
      <c r="C8" s="173" t="s">
        <v>307</v>
      </c>
      <c r="D8" s="166">
        <v>88612</v>
      </c>
      <c r="E8" s="166">
        <v>1925</v>
      </c>
      <c r="F8" s="166">
        <v>1394</v>
      </c>
      <c r="G8" s="166">
        <v>5097</v>
      </c>
      <c r="H8" s="166">
        <v>97028</v>
      </c>
      <c r="J8" s="25"/>
      <c r="K8" s="25"/>
      <c r="L8" s="173" t="s">
        <v>307</v>
      </c>
      <c r="M8" s="166">
        <v>13576</v>
      </c>
      <c r="N8" s="166">
        <v>217</v>
      </c>
      <c r="O8" s="166">
        <v>1090</v>
      </c>
      <c r="P8" s="166">
        <v>2857</v>
      </c>
      <c r="Q8" s="166">
        <v>255</v>
      </c>
      <c r="R8" s="166">
        <v>143</v>
      </c>
      <c r="S8" s="166">
        <v>18138</v>
      </c>
      <c r="T8" s="166"/>
      <c r="V8" s="166">
        <v>11</v>
      </c>
      <c r="W8" s="166">
        <v>4</v>
      </c>
      <c r="X8" s="166">
        <v>2</v>
      </c>
      <c r="Y8" s="166">
        <v>7</v>
      </c>
      <c r="Z8" s="166">
        <v>24</v>
      </c>
      <c r="AB8" s="165">
        <f t="shared" ref="AB8:AB12" si="0">+V8-D9</f>
        <v>0</v>
      </c>
      <c r="AC8" s="165">
        <f t="shared" ref="AC8:AC12" si="1">+W8-E9</f>
        <v>0</v>
      </c>
      <c r="AD8" s="165">
        <f t="shared" ref="AD8:AD12" si="2">+X8-F9</f>
        <v>0</v>
      </c>
      <c r="AE8" s="165">
        <f t="shared" ref="AE8:AE12" si="3">+Y8-G9</f>
        <v>0</v>
      </c>
      <c r="AF8" s="165">
        <f t="shared" ref="AF8:AF12" si="4">+Z8-H9</f>
        <v>0</v>
      </c>
    </row>
    <row r="9" spans="1:32" ht="15.6" x14ac:dyDescent="0.3">
      <c r="A9" s="25"/>
      <c r="B9" s="25"/>
      <c r="C9" s="173" t="s">
        <v>308</v>
      </c>
      <c r="D9" s="166">
        <v>11</v>
      </c>
      <c r="E9" s="166">
        <v>4</v>
      </c>
      <c r="F9" s="166">
        <v>2</v>
      </c>
      <c r="G9" s="166">
        <v>7</v>
      </c>
      <c r="H9" s="166">
        <v>24</v>
      </c>
      <c r="J9" s="25"/>
      <c r="K9" s="25"/>
      <c r="L9" s="173" t="s">
        <v>308</v>
      </c>
      <c r="M9" s="166">
        <v>0</v>
      </c>
      <c r="N9" s="166">
        <v>0</v>
      </c>
      <c r="O9" s="166">
        <v>29</v>
      </c>
      <c r="P9" s="166">
        <v>0</v>
      </c>
      <c r="Q9" s="166">
        <v>0</v>
      </c>
      <c r="R9" s="166">
        <v>0</v>
      </c>
      <c r="S9" s="166">
        <v>29</v>
      </c>
      <c r="T9" s="166"/>
      <c r="V9" s="166">
        <v>26</v>
      </c>
      <c r="W9" s="166">
        <v>1</v>
      </c>
      <c r="X9" s="166">
        <v>1</v>
      </c>
      <c r="Y9" s="166">
        <v>9</v>
      </c>
      <c r="Z9" s="166">
        <v>37</v>
      </c>
      <c r="AB9" s="165">
        <f t="shared" si="0"/>
        <v>0</v>
      </c>
      <c r="AC9" s="165">
        <f t="shared" si="1"/>
        <v>0</v>
      </c>
      <c r="AD9" s="165">
        <f t="shared" si="2"/>
        <v>0</v>
      </c>
      <c r="AE9" s="165">
        <f t="shared" si="3"/>
        <v>0</v>
      </c>
      <c r="AF9" s="165">
        <f t="shared" si="4"/>
        <v>0</v>
      </c>
    </row>
    <row r="10" spans="1:32" ht="15.6" x14ac:dyDescent="0.3">
      <c r="A10" s="25"/>
      <c r="B10" s="25"/>
      <c r="C10" s="173" t="s">
        <v>309</v>
      </c>
      <c r="D10" s="166">
        <v>26</v>
      </c>
      <c r="E10" s="166">
        <v>1</v>
      </c>
      <c r="F10" s="166">
        <v>1</v>
      </c>
      <c r="G10" s="166">
        <v>9</v>
      </c>
      <c r="H10" s="166">
        <v>37</v>
      </c>
      <c r="J10" s="25"/>
      <c r="K10" s="25"/>
      <c r="L10" s="173" t="s">
        <v>309</v>
      </c>
      <c r="M10" s="166">
        <v>0</v>
      </c>
      <c r="N10" s="166">
        <v>0</v>
      </c>
      <c r="O10" s="166">
        <v>0</v>
      </c>
      <c r="P10" s="166">
        <v>9</v>
      </c>
      <c r="Q10" s="166">
        <v>0</v>
      </c>
      <c r="R10" s="166">
        <v>0</v>
      </c>
      <c r="S10" s="166">
        <v>9</v>
      </c>
      <c r="T10" s="166"/>
      <c r="V10" s="166">
        <v>155</v>
      </c>
      <c r="W10" s="166">
        <v>6</v>
      </c>
      <c r="X10" s="166">
        <v>0</v>
      </c>
      <c r="Y10" s="166">
        <v>4</v>
      </c>
      <c r="Z10" s="166">
        <v>165</v>
      </c>
      <c r="AB10" s="165">
        <f t="shared" si="0"/>
        <v>0</v>
      </c>
      <c r="AC10" s="165">
        <f t="shared" si="1"/>
        <v>0</v>
      </c>
      <c r="AD10" s="165">
        <f t="shared" si="2"/>
        <v>0</v>
      </c>
      <c r="AE10" s="165">
        <f t="shared" si="3"/>
        <v>0</v>
      </c>
      <c r="AF10" s="165">
        <f t="shared" si="4"/>
        <v>0</v>
      </c>
    </row>
    <row r="11" spans="1:32" ht="41.4" x14ac:dyDescent="0.3">
      <c r="A11" s="25"/>
      <c r="B11" s="25"/>
      <c r="C11" s="173" t="s">
        <v>310</v>
      </c>
      <c r="D11" s="166">
        <v>155</v>
      </c>
      <c r="E11" s="166">
        <v>6</v>
      </c>
      <c r="F11" s="166">
        <v>0</v>
      </c>
      <c r="G11" s="166">
        <v>4</v>
      </c>
      <c r="H11" s="166">
        <v>165</v>
      </c>
      <c r="J11" s="25"/>
      <c r="K11" s="25"/>
      <c r="L11" s="173" t="s">
        <v>310</v>
      </c>
      <c r="M11" s="166">
        <v>8</v>
      </c>
      <c r="N11" s="166">
        <v>0</v>
      </c>
      <c r="O11" s="166">
        <v>0</v>
      </c>
      <c r="P11" s="166">
        <v>3</v>
      </c>
      <c r="Q11" s="166">
        <v>0</v>
      </c>
      <c r="R11" s="166">
        <v>0</v>
      </c>
      <c r="S11" s="166">
        <v>11</v>
      </c>
      <c r="T11" s="166"/>
      <c r="V11" s="166">
        <v>863</v>
      </c>
      <c r="W11" s="166">
        <v>58</v>
      </c>
      <c r="X11" s="166">
        <v>15</v>
      </c>
      <c r="Y11" s="166">
        <v>141</v>
      </c>
      <c r="Z11" s="166">
        <v>1077</v>
      </c>
      <c r="AB11" s="165">
        <f t="shared" si="0"/>
        <v>0</v>
      </c>
      <c r="AC11" s="165">
        <f t="shared" si="1"/>
        <v>0</v>
      </c>
      <c r="AD11" s="165">
        <f t="shared" si="2"/>
        <v>0</v>
      </c>
      <c r="AE11" s="165">
        <f t="shared" si="3"/>
        <v>0</v>
      </c>
      <c r="AF11" s="165">
        <f t="shared" si="4"/>
        <v>0</v>
      </c>
    </row>
    <row r="12" spans="1:32" ht="15.6" x14ac:dyDescent="0.3">
      <c r="A12" s="25"/>
      <c r="B12" s="25"/>
      <c r="C12" s="173" t="s">
        <v>311</v>
      </c>
      <c r="D12" s="166">
        <v>863</v>
      </c>
      <c r="E12" s="166">
        <v>58</v>
      </c>
      <c r="F12" s="166">
        <v>15</v>
      </c>
      <c r="G12" s="166">
        <v>141</v>
      </c>
      <c r="H12" s="166">
        <v>1077</v>
      </c>
      <c r="J12" s="25"/>
      <c r="K12" s="25"/>
      <c r="L12" s="173" t="s">
        <v>311</v>
      </c>
      <c r="M12" s="166">
        <v>10</v>
      </c>
      <c r="N12" s="166">
        <v>2</v>
      </c>
      <c r="O12" s="166">
        <v>12</v>
      </c>
      <c r="P12" s="166">
        <v>132</v>
      </c>
      <c r="Q12" s="166">
        <v>1</v>
      </c>
      <c r="R12" s="166">
        <v>0</v>
      </c>
      <c r="S12" s="166">
        <v>157</v>
      </c>
      <c r="T12" s="166"/>
      <c r="V12" s="166">
        <v>89668</v>
      </c>
      <c r="W12" s="166">
        <v>1994</v>
      </c>
      <c r="X12" s="166">
        <v>1412</v>
      </c>
      <c r="Y12" s="166">
        <v>5258</v>
      </c>
      <c r="Z12" s="166">
        <v>98332</v>
      </c>
      <c r="AB12" s="165">
        <f t="shared" si="0"/>
        <v>1</v>
      </c>
      <c r="AC12" s="165">
        <f t="shared" si="1"/>
        <v>0</v>
      </c>
      <c r="AD12" s="165">
        <f t="shared" si="2"/>
        <v>0</v>
      </c>
      <c r="AE12" s="165">
        <f t="shared" si="3"/>
        <v>0</v>
      </c>
      <c r="AF12" s="165">
        <f t="shared" si="4"/>
        <v>1</v>
      </c>
    </row>
    <row r="13" spans="1:32" ht="15.6" x14ac:dyDescent="0.3">
      <c r="A13" s="25"/>
      <c r="B13" s="25"/>
      <c r="C13" s="173" t="s">
        <v>39</v>
      </c>
      <c r="D13" s="166">
        <v>89667</v>
      </c>
      <c r="E13" s="166">
        <v>1994</v>
      </c>
      <c r="F13" s="166">
        <v>1412</v>
      </c>
      <c r="G13" s="166">
        <v>5258</v>
      </c>
      <c r="H13" s="166">
        <v>98331</v>
      </c>
      <c r="J13" s="25"/>
      <c r="K13" s="25"/>
      <c r="L13" s="173" t="s">
        <v>39</v>
      </c>
      <c r="M13" s="166">
        <v>13594</v>
      </c>
      <c r="N13" s="166">
        <v>219</v>
      </c>
      <c r="O13" s="166">
        <v>1131</v>
      </c>
      <c r="P13" s="166">
        <v>3001</v>
      </c>
      <c r="Q13" s="166">
        <v>256</v>
      </c>
      <c r="R13" s="166">
        <v>143</v>
      </c>
      <c r="S13" s="166">
        <v>18344</v>
      </c>
      <c r="T13" s="166"/>
    </row>
    <row r="16" spans="1:32" ht="16.2" thickBot="1" x14ac:dyDescent="0.35">
      <c r="A16" s="31"/>
      <c r="B16" s="31"/>
      <c r="C16" s="31"/>
      <c r="D16" s="31"/>
      <c r="E16" s="31"/>
      <c r="F16" s="31"/>
      <c r="G16" s="31"/>
      <c r="H16" s="31"/>
      <c r="J16" s="31"/>
      <c r="K16" s="31"/>
      <c r="L16" s="31"/>
      <c r="M16" s="31"/>
      <c r="N16" s="31"/>
      <c r="O16" s="31"/>
      <c r="P16" s="31"/>
      <c r="Q16" s="31"/>
      <c r="R16" s="31"/>
      <c r="S16" s="31"/>
    </row>
    <row r="17" spans="1:32" ht="16.2" thickTop="1" x14ac:dyDescent="0.3">
      <c r="A17" s="25"/>
      <c r="B17" s="25"/>
      <c r="C17" s="25"/>
      <c r="D17" s="25"/>
      <c r="E17" s="25"/>
      <c r="F17" s="25"/>
      <c r="G17" s="25"/>
      <c r="H17" s="25"/>
    </row>
    <row r="18" spans="1:32" ht="30" x14ac:dyDescent="0.3">
      <c r="A18" s="24" t="s">
        <v>33</v>
      </c>
      <c r="B18" s="25"/>
      <c r="C18" s="25"/>
      <c r="D18" s="25"/>
      <c r="E18" s="25"/>
      <c r="F18" s="25"/>
      <c r="G18" s="25"/>
      <c r="H18" s="25"/>
      <c r="J18" s="167" t="s">
        <v>232</v>
      </c>
      <c r="K18" s="168"/>
      <c r="L18" s="168"/>
      <c r="M18" s="168"/>
      <c r="N18" s="168"/>
      <c r="O18" s="168"/>
      <c r="P18" s="168"/>
      <c r="Q18" s="168"/>
      <c r="R18" s="168"/>
      <c r="S18" s="168"/>
    </row>
    <row r="19" spans="1:32" x14ac:dyDescent="0.3">
      <c r="J19" s="168"/>
      <c r="K19" s="168"/>
      <c r="L19" s="168"/>
      <c r="M19" s="168"/>
      <c r="N19" s="168"/>
      <c r="O19" s="168"/>
      <c r="P19" s="168"/>
      <c r="Q19" s="168"/>
      <c r="R19" s="168"/>
      <c r="S19" s="168"/>
    </row>
    <row r="20" spans="1:32" ht="15.6" x14ac:dyDescent="0.3">
      <c r="A20" s="25" t="s">
        <v>34</v>
      </c>
      <c r="B20" s="25"/>
      <c r="C20" s="25"/>
      <c r="D20" s="25"/>
      <c r="E20" s="25"/>
      <c r="F20" s="25"/>
      <c r="G20" s="25"/>
      <c r="H20" s="25"/>
      <c r="J20" s="168" t="s">
        <v>34</v>
      </c>
      <c r="K20" s="168"/>
      <c r="L20" s="168"/>
      <c r="M20" s="168"/>
      <c r="N20" s="168"/>
      <c r="O20" s="168"/>
      <c r="P20" s="168"/>
      <c r="Q20" s="168"/>
      <c r="R20" s="168"/>
      <c r="S20" s="168"/>
    </row>
    <row r="21" spans="1:32" ht="16.2" thickBot="1" x14ac:dyDescent="0.35">
      <c r="A21" s="26"/>
      <c r="B21" s="25"/>
      <c r="C21" s="25"/>
      <c r="D21" s="25"/>
      <c r="E21" s="25"/>
      <c r="F21" s="25"/>
      <c r="G21" s="25"/>
      <c r="H21" s="25"/>
      <c r="J21" s="169"/>
      <c r="K21" s="168"/>
      <c r="L21" s="168"/>
      <c r="M21" s="168"/>
      <c r="N21" s="168"/>
      <c r="O21" s="168"/>
      <c r="P21" s="168"/>
      <c r="Q21" s="168"/>
      <c r="R21" s="168"/>
      <c r="S21" s="168"/>
    </row>
    <row r="22" spans="1:32" ht="31.8" thickBot="1" x14ac:dyDescent="0.35">
      <c r="A22" s="27" t="s">
        <v>35</v>
      </c>
      <c r="B22" s="28"/>
      <c r="C22" s="307" t="s">
        <v>36</v>
      </c>
      <c r="D22" s="308"/>
      <c r="E22" s="308"/>
      <c r="F22" s="308"/>
      <c r="G22" s="308"/>
      <c r="H22" s="309"/>
      <c r="J22" s="170" t="s">
        <v>35</v>
      </c>
      <c r="K22" s="171"/>
      <c r="L22" s="313" t="s">
        <v>233</v>
      </c>
      <c r="M22" s="314"/>
      <c r="N22" s="314"/>
      <c r="O22" s="314"/>
      <c r="P22" s="314"/>
      <c r="Q22" s="314"/>
      <c r="R22" s="314"/>
      <c r="S22" s="314"/>
    </row>
    <row r="23" spans="1:32" ht="15.6" x14ac:dyDescent="0.3">
      <c r="A23" s="25"/>
      <c r="B23" s="25"/>
      <c r="C23" s="302" t="s">
        <v>37</v>
      </c>
      <c r="D23" s="304" t="s">
        <v>38</v>
      </c>
      <c r="E23" s="305"/>
      <c r="F23" s="305"/>
      <c r="G23" s="305"/>
      <c r="H23" s="306"/>
      <c r="J23" s="168"/>
      <c r="K23" s="168"/>
      <c r="L23" s="315" t="s">
        <v>37</v>
      </c>
      <c r="M23" s="316" t="s">
        <v>234</v>
      </c>
      <c r="N23" s="316"/>
      <c r="O23" s="316"/>
      <c r="P23" s="316"/>
      <c r="Q23" s="316"/>
      <c r="R23" s="316"/>
      <c r="S23" s="316"/>
    </row>
    <row r="24" spans="1:32" ht="15.6" x14ac:dyDescent="0.3">
      <c r="A24" s="25"/>
      <c r="B24" s="25"/>
      <c r="C24" s="303"/>
      <c r="D24" s="29">
        <v>1</v>
      </c>
      <c r="E24" s="29">
        <v>2</v>
      </c>
      <c r="F24" s="29">
        <v>3</v>
      </c>
      <c r="G24" s="29">
        <v>4</v>
      </c>
      <c r="H24" s="30" t="s">
        <v>39</v>
      </c>
      <c r="J24" s="168"/>
      <c r="K24" s="168"/>
      <c r="L24" s="315"/>
      <c r="M24" s="227">
        <v>1</v>
      </c>
      <c r="N24" s="227">
        <v>2</v>
      </c>
      <c r="O24" s="227">
        <v>3</v>
      </c>
      <c r="P24" s="227">
        <v>4</v>
      </c>
      <c r="Q24" s="227">
        <v>5</v>
      </c>
      <c r="R24" s="227">
        <v>6</v>
      </c>
      <c r="S24" s="227" t="s">
        <v>39</v>
      </c>
      <c r="T24" s="165"/>
    </row>
    <row r="25" spans="1:32" ht="15.6" x14ac:dyDescent="0.3">
      <c r="A25" s="25"/>
      <c r="B25" s="25"/>
      <c r="C25" s="173" t="s">
        <v>312</v>
      </c>
      <c r="D25" s="166">
        <v>171</v>
      </c>
      <c r="E25" s="166">
        <v>10</v>
      </c>
      <c r="F25" s="166">
        <v>6</v>
      </c>
      <c r="G25" s="166">
        <v>299</v>
      </c>
      <c r="H25" s="166">
        <v>486</v>
      </c>
      <c r="I25" t="s">
        <v>28</v>
      </c>
      <c r="J25" s="168"/>
      <c r="K25" s="168"/>
      <c r="L25" s="173" t="s">
        <v>312</v>
      </c>
      <c r="M25" s="166">
        <v>15</v>
      </c>
      <c r="N25" s="166">
        <v>0</v>
      </c>
      <c r="O25" s="166">
        <v>0</v>
      </c>
      <c r="P25" s="166">
        <v>12</v>
      </c>
      <c r="Q25" s="166">
        <v>4</v>
      </c>
      <c r="R25" s="166">
        <v>1</v>
      </c>
      <c r="S25" s="166">
        <v>32</v>
      </c>
      <c r="T25" s="165"/>
      <c r="V25" s="166">
        <v>171</v>
      </c>
      <c r="W25" s="166">
        <v>10</v>
      </c>
      <c r="X25" s="166">
        <v>6</v>
      </c>
      <c r="Y25" s="166">
        <v>299</v>
      </c>
      <c r="Z25" s="166">
        <v>486</v>
      </c>
      <c r="AB25" s="165">
        <f>+V25-D25</f>
        <v>0</v>
      </c>
      <c r="AC25" s="165">
        <f t="shared" ref="AC25:AF25" si="5">+W25-E25</f>
        <v>0</v>
      </c>
      <c r="AD25" s="165">
        <f t="shared" si="5"/>
        <v>0</v>
      </c>
      <c r="AE25" s="165">
        <f t="shared" si="5"/>
        <v>0</v>
      </c>
      <c r="AF25" s="165">
        <f t="shared" si="5"/>
        <v>0</v>
      </c>
    </row>
    <row r="26" spans="1:32" ht="15.6" x14ac:dyDescent="0.3">
      <c r="A26" s="25"/>
      <c r="B26" s="25"/>
      <c r="C26" s="173" t="s">
        <v>313</v>
      </c>
      <c r="D26" s="166">
        <v>816</v>
      </c>
      <c r="E26" s="166">
        <v>68</v>
      </c>
      <c r="F26" s="166">
        <v>11</v>
      </c>
      <c r="G26" s="166">
        <v>342</v>
      </c>
      <c r="H26" s="166">
        <v>1237</v>
      </c>
      <c r="I26" t="s">
        <v>29</v>
      </c>
      <c r="J26" s="168"/>
      <c r="K26" s="168"/>
      <c r="L26" s="173" t="s">
        <v>313</v>
      </c>
      <c r="M26" s="166">
        <v>60</v>
      </c>
      <c r="N26" s="166">
        <v>1</v>
      </c>
      <c r="O26" s="166">
        <v>14</v>
      </c>
      <c r="P26" s="166">
        <v>106</v>
      </c>
      <c r="Q26" s="166">
        <v>4</v>
      </c>
      <c r="R26" s="166">
        <v>1</v>
      </c>
      <c r="S26" s="166">
        <v>186</v>
      </c>
      <c r="T26" s="165"/>
      <c r="V26" s="166">
        <v>816</v>
      </c>
      <c r="W26" s="166">
        <v>68</v>
      </c>
      <c r="X26" s="166">
        <v>11</v>
      </c>
      <c r="Y26" s="166">
        <v>342</v>
      </c>
      <c r="Z26" s="166">
        <v>1237</v>
      </c>
      <c r="AB26" s="165">
        <f t="shared" ref="AB26:AB28" si="6">+V26-D26</f>
        <v>0</v>
      </c>
      <c r="AC26" s="165">
        <f t="shared" ref="AC26:AC28" si="7">+W26-E26</f>
        <v>0</v>
      </c>
      <c r="AD26" s="165">
        <f t="shared" ref="AD26:AD28" si="8">+X26-F26</f>
        <v>0</v>
      </c>
      <c r="AE26" s="165">
        <f t="shared" ref="AE26:AE28" si="9">+Y26-G26</f>
        <v>0</v>
      </c>
      <c r="AF26" s="165">
        <f t="shared" ref="AF26:AF28" si="10">+Z26-H26</f>
        <v>0</v>
      </c>
    </row>
    <row r="27" spans="1:32" ht="15.6" x14ac:dyDescent="0.3">
      <c r="A27" s="25"/>
      <c r="B27" s="25"/>
      <c r="C27" s="173" t="s">
        <v>314</v>
      </c>
      <c r="D27" s="166">
        <v>304</v>
      </c>
      <c r="E27" s="166">
        <v>8</v>
      </c>
      <c r="F27" s="166">
        <v>3</v>
      </c>
      <c r="G27" s="166">
        <v>22</v>
      </c>
      <c r="H27" s="166">
        <v>337</v>
      </c>
      <c r="I27" t="s">
        <v>4</v>
      </c>
      <c r="J27" s="168"/>
      <c r="K27" s="168"/>
      <c r="L27" s="173" t="s">
        <v>314</v>
      </c>
      <c r="M27" s="166">
        <v>3</v>
      </c>
      <c r="N27" s="166">
        <v>0</v>
      </c>
      <c r="O27" s="166">
        <v>1</v>
      </c>
      <c r="P27" s="166">
        <v>48</v>
      </c>
      <c r="Q27" s="166">
        <v>0</v>
      </c>
      <c r="R27" s="166">
        <v>0</v>
      </c>
      <c r="S27" s="166">
        <v>52</v>
      </c>
      <c r="T27" s="165"/>
      <c r="V27" s="166">
        <v>304</v>
      </c>
      <c r="W27" s="166">
        <v>8</v>
      </c>
      <c r="X27" s="166">
        <v>3</v>
      </c>
      <c r="Y27" s="166">
        <v>22</v>
      </c>
      <c r="Z27" s="166">
        <v>337</v>
      </c>
      <c r="AB27" s="165">
        <f t="shared" si="6"/>
        <v>0</v>
      </c>
      <c r="AC27" s="165">
        <f t="shared" si="7"/>
        <v>0</v>
      </c>
      <c r="AD27" s="165">
        <f t="shared" si="8"/>
        <v>0</v>
      </c>
      <c r="AE27" s="165">
        <f t="shared" si="9"/>
        <v>0</v>
      </c>
      <c r="AF27" s="165">
        <f t="shared" si="10"/>
        <v>0</v>
      </c>
    </row>
    <row r="28" spans="1:32" ht="15.6" x14ac:dyDescent="0.3">
      <c r="A28" s="25"/>
      <c r="B28" s="25"/>
      <c r="C28" s="173" t="s">
        <v>39</v>
      </c>
      <c r="D28" s="166">
        <v>1291</v>
      </c>
      <c r="E28" s="166">
        <v>86</v>
      </c>
      <c r="F28" s="166">
        <v>20</v>
      </c>
      <c r="G28" s="166">
        <v>663</v>
      </c>
      <c r="H28" s="166">
        <v>2060</v>
      </c>
      <c r="J28" s="168"/>
      <c r="K28" s="168"/>
      <c r="L28" s="173" t="s">
        <v>39</v>
      </c>
      <c r="M28" s="166">
        <v>78</v>
      </c>
      <c r="N28" s="166">
        <v>1</v>
      </c>
      <c r="O28" s="166">
        <v>15</v>
      </c>
      <c r="P28" s="166">
        <v>166</v>
      </c>
      <c r="Q28" s="166">
        <v>8</v>
      </c>
      <c r="R28" s="166">
        <v>2</v>
      </c>
      <c r="S28" s="166">
        <v>270</v>
      </c>
      <c r="T28" s="165"/>
      <c r="V28" s="166">
        <v>1291</v>
      </c>
      <c r="W28" s="166">
        <v>86</v>
      </c>
      <c r="X28" s="166">
        <v>20</v>
      </c>
      <c r="Y28" s="166">
        <v>663</v>
      </c>
      <c r="Z28" s="166">
        <v>2060</v>
      </c>
      <c r="AB28" s="165">
        <f t="shared" si="6"/>
        <v>0</v>
      </c>
      <c r="AC28" s="165">
        <f t="shared" si="7"/>
        <v>0</v>
      </c>
      <c r="AD28" s="165">
        <f t="shared" si="8"/>
        <v>0</v>
      </c>
      <c r="AE28" s="165">
        <f t="shared" si="9"/>
        <v>0</v>
      </c>
      <c r="AF28" s="165">
        <f t="shared" si="10"/>
        <v>0</v>
      </c>
    </row>
    <row r="29" spans="1:32" x14ac:dyDescent="0.3">
      <c r="AB29" s="165"/>
      <c r="AC29" s="165"/>
      <c r="AD29" s="165"/>
      <c r="AE29" s="165"/>
      <c r="AF29" s="165"/>
    </row>
    <row r="30" spans="1:32" x14ac:dyDescent="0.3">
      <c r="AB30" s="165"/>
      <c r="AC30" s="165"/>
      <c r="AD30" s="165"/>
      <c r="AE30" s="165"/>
      <c r="AF30" s="165"/>
    </row>
    <row r="31" spans="1:32" ht="16.2" thickBot="1" x14ac:dyDescent="0.35">
      <c r="A31" s="31"/>
      <c r="B31" s="31"/>
      <c r="C31" s="31"/>
      <c r="D31" s="31"/>
      <c r="E31" s="31"/>
      <c r="F31" s="31"/>
      <c r="G31" s="31"/>
      <c r="H31" s="31"/>
    </row>
    <row r="32" spans="1:32" ht="30.6" thickTop="1" x14ac:dyDescent="0.3">
      <c r="A32" s="25"/>
      <c r="B32" s="25"/>
      <c r="C32" s="25"/>
      <c r="D32" s="25"/>
      <c r="E32" s="25"/>
      <c r="F32" s="25"/>
      <c r="G32" s="25"/>
      <c r="H32" s="25"/>
      <c r="J32" s="24" t="s">
        <v>232</v>
      </c>
      <c r="K32" s="25"/>
      <c r="L32" s="25"/>
      <c r="M32" s="25"/>
      <c r="N32" s="25"/>
      <c r="O32" s="25"/>
      <c r="P32" s="25"/>
      <c r="Q32" s="25"/>
      <c r="R32" s="25"/>
      <c r="S32" s="25"/>
    </row>
    <row r="33" spans="1:20" ht="30" x14ac:dyDescent="0.3">
      <c r="A33" s="24" t="s">
        <v>33</v>
      </c>
      <c r="B33" s="25"/>
      <c r="C33" s="25"/>
      <c r="D33" s="25"/>
      <c r="E33" s="25"/>
      <c r="F33" s="25"/>
      <c r="G33" s="25"/>
      <c r="H33" s="25"/>
    </row>
    <row r="34" spans="1:20" ht="15.6" x14ac:dyDescent="0.3">
      <c r="J34" s="25" t="s">
        <v>34</v>
      </c>
      <c r="K34" s="25"/>
      <c r="L34" s="25"/>
      <c r="M34" s="25"/>
      <c r="N34" s="25"/>
      <c r="O34" s="25"/>
      <c r="P34" s="25"/>
      <c r="Q34" s="25"/>
      <c r="R34" s="25"/>
      <c r="S34" s="25"/>
    </row>
    <row r="35" spans="1:20" ht="16.2" thickBot="1" x14ac:dyDescent="0.35">
      <c r="A35" s="25" t="s">
        <v>34</v>
      </c>
      <c r="B35" s="25"/>
      <c r="C35" s="25"/>
      <c r="D35" s="25"/>
      <c r="E35" s="25"/>
      <c r="F35" s="25"/>
      <c r="G35" s="25"/>
      <c r="H35" s="25"/>
      <c r="J35" s="26"/>
      <c r="K35" s="25"/>
      <c r="L35" s="25"/>
      <c r="M35" s="25"/>
      <c r="N35" s="25"/>
      <c r="O35" s="25"/>
      <c r="P35" s="25"/>
      <c r="Q35" s="25"/>
      <c r="R35" s="25"/>
      <c r="S35" s="25"/>
    </row>
    <row r="36" spans="1:20" ht="31.8" thickBot="1" x14ac:dyDescent="0.35">
      <c r="A36" s="26"/>
      <c r="B36" s="25"/>
      <c r="C36" s="25"/>
      <c r="D36" s="25"/>
      <c r="E36" s="25"/>
      <c r="F36" s="25"/>
      <c r="G36" s="25"/>
      <c r="H36" s="25"/>
      <c r="J36" s="27" t="s">
        <v>35</v>
      </c>
      <c r="K36" s="28"/>
      <c r="L36" s="307" t="s">
        <v>235</v>
      </c>
      <c r="M36" s="308"/>
      <c r="N36" s="308"/>
      <c r="O36" s="308"/>
      <c r="P36" s="308"/>
      <c r="Q36" s="308"/>
      <c r="R36" s="308"/>
      <c r="S36" s="309"/>
    </row>
    <row r="37" spans="1:20" ht="31.8" thickBot="1" x14ac:dyDescent="0.35">
      <c r="A37" s="27" t="s">
        <v>35</v>
      </c>
      <c r="B37" s="28"/>
      <c r="C37" s="307" t="s">
        <v>40</v>
      </c>
      <c r="D37" s="308"/>
      <c r="E37" s="308"/>
      <c r="F37" s="308"/>
      <c r="G37" s="308"/>
      <c r="H37" s="309"/>
      <c r="J37" s="25"/>
      <c r="K37" s="25"/>
      <c r="L37" s="302" t="s">
        <v>41</v>
      </c>
      <c r="M37" s="304" t="s">
        <v>234</v>
      </c>
      <c r="N37" s="305"/>
      <c r="O37" s="305"/>
      <c r="P37" s="305"/>
      <c r="Q37" s="305"/>
      <c r="R37" s="305"/>
      <c r="S37" s="306"/>
    </row>
    <row r="38" spans="1:20" ht="15.6" x14ac:dyDescent="0.3">
      <c r="A38" s="25"/>
      <c r="B38" s="25"/>
      <c r="C38" s="302" t="s">
        <v>41</v>
      </c>
      <c r="D38" s="304" t="s">
        <v>38</v>
      </c>
      <c r="E38" s="305"/>
      <c r="F38" s="305"/>
      <c r="G38" s="305"/>
      <c r="H38" s="306"/>
      <c r="J38" s="25"/>
      <c r="K38" s="25"/>
      <c r="L38" s="303"/>
      <c r="M38" s="227">
        <v>1</v>
      </c>
      <c r="N38" s="227">
        <v>2</v>
      </c>
      <c r="O38" s="227">
        <v>3</v>
      </c>
      <c r="P38" s="227">
        <v>4</v>
      </c>
      <c r="Q38" s="227">
        <v>5</v>
      </c>
      <c r="R38" s="227">
        <v>6</v>
      </c>
      <c r="S38" s="227" t="s">
        <v>39</v>
      </c>
    </row>
    <row r="39" spans="1:20" ht="15.6" x14ac:dyDescent="0.3">
      <c r="A39" s="25"/>
      <c r="B39" s="25"/>
      <c r="C39" s="303"/>
      <c r="D39" s="29">
        <v>1</v>
      </c>
      <c r="E39" s="29">
        <v>2</v>
      </c>
      <c r="F39" s="29">
        <v>3</v>
      </c>
      <c r="G39" s="29">
        <v>4</v>
      </c>
      <c r="H39" s="30" t="s">
        <v>39</v>
      </c>
      <c r="J39" s="25"/>
      <c r="K39" s="25"/>
      <c r="L39" s="173">
        <v>1</v>
      </c>
      <c r="M39" s="166">
        <v>13433</v>
      </c>
      <c r="N39" s="166">
        <v>2</v>
      </c>
      <c r="O39" s="166">
        <v>171</v>
      </c>
      <c r="P39" s="166">
        <v>2954</v>
      </c>
      <c r="Q39" s="166">
        <v>129</v>
      </c>
      <c r="R39" s="166">
        <v>19</v>
      </c>
      <c r="S39" s="166">
        <v>16708</v>
      </c>
      <c r="T39" s="166"/>
    </row>
    <row r="40" spans="1:20" ht="15.6" x14ac:dyDescent="0.3">
      <c r="A40" s="25"/>
      <c r="B40" s="25"/>
      <c r="C40" s="173">
        <v>1</v>
      </c>
      <c r="D40" s="166">
        <v>88936</v>
      </c>
      <c r="E40" s="166">
        <v>1712</v>
      </c>
      <c r="F40" s="166">
        <v>275</v>
      </c>
      <c r="G40" s="166">
        <v>4372</v>
      </c>
      <c r="H40" s="166">
        <v>95295</v>
      </c>
      <c r="J40" s="25"/>
      <c r="K40" s="25"/>
      <c r="L40" s="173" t="s">
        <v>39</v>
      </c>
      <c r="M40" s="166">
        <v>13433</v>
      </c>
      <c r="N40" s="166">
        <v>2</v>
      </c>
      <c r="O40" s="166">
        <v>171</v>
      </c>
      <c r="P40" s="166">
        <v>2954</v>
      </c>
      <c r="Q40" s="166">
        <v>129</v>
      </c>
      <c r="R40" s="166">
        <v>19</v>
      </c>
      <c r="S40" s="166">
        <v>16708</v>
      </c>
      <c r="T40" s="166"/>
    </row>
    <row r="41" spans="1:20" ht="16.2" thickBot="1" x14ac:dyDescent="0.35">
      <c r="A41" s="25"/>
      <c r="B41" s="25"/>
      <c r="C41" s="173" t="s">
        <v>39</v>
      </c>
      <c r="D41" s="166">
        <v>88936</v>
      </c>
      <c r="E41" s="166">
        <v>1712</v>
      </c>
      <c r="F41" s="166">
        <v>275</v>
      </c>
      <c r="G41" s="166">
        <v>4372</v>
      </c>
      <c r="H41" s="166">
        <v>95295</v>
      </c>
      <c r="J41" s="25"/>
      <c r="K41" s="25"/>
      <c r="L41" s="310" t="s">
        <v>356</v>
      </c>
      <c r="M41" s="311"/>
      <c r="N41" s="311"/>
      <c r="O41" s="311"/>
      <c r="P41" s="311"/>
      <c r="Q41" s="311"/>
      <c r="R41" s="311"/>
      <c r="S41" s="312"/>
    </row>
    <row r="42" spans="1:20" ht="16.2" thickBot="1" x14ac:dyDescent="0.35">
      <c r="A42" s="25"/>
      <c r="B42" s="25"/>
      <c r="C42" s="310" t="s">
        <v>353</v>
      </c>
      <c r="D42" s="311"/>
      <c r="E42" s="311"/>
      <c r="F42" s="311"/>
      <c r="G42" s="311"/>
      <c r="H42" s="312"/>
      <c r="J42" s="26"/>
      <c r="K42" s="25"/>
      <c r="L42" s="25"/>
      <c r="M42" s="25"/>
      <c r="N42" s="25"/>
      <c r="O42" s="25"/>
      <c r="P42" s="25"/>
      <c r="Q42" s="25"/>
      <c r="R42" s="25"/>
      <c r="S42" s="25"/>
    </row>
    <row r="43" spans="1:20" ht="31.8" thickBot="1" x14ac:dyDescent="0.35">
      <c r="A43" s="26"/>
      <c r="B43" s="25"/>
      <c r="C43" s="25"/>
      <c r="D43" s="25"/>
      <c r="E43" s="25"/>
      <c r="F43" s="25"/>
      <c r="G43" s="25"/>
      <c r="H43" s="25"/>
      <c r="J43" s="27" t="s">
        <v>35</v>
      </c>
      <c r="K43" s="28"/>
      <c r="L43" s="307" t="s">
        <v>236</v>
      </c>
      <c r="M43" s="308"/>
      <c r="N43" s="308"/>
      <c r="O43" s="308"/>
      <c r="P43" s="308"/>
      <c r="Q43" s="308"/>
      <c r="R43" s="308"/>
      <c r="S43" s="309"/>
    </row>
    <row r="44" spans="1:20" ht="31.8" thickBot="1" x14ac:dyDescent="0.35">
      <c r="A44" s="27" t="s">
        <v>35</v>
      </c>
      <c r="B44" s="28"/>
      <c r="C44" s="307" t="s">
        <v>42</v>
      </c>
      <c r="D44" s="308"/>
      <c r="E44" s="308"/>
      <c r="F44" s="308"/>
      <c r="G44" s="308"/>
      <c r="H44" s="309"/>
      <c r="J44" s="25"/>
      <c r="K44" s="25"/>
      <c r="L44" s="302" t="s">
        <v>237</v>
      </c>
      <c r="M44" s="304" t="s">
        <v>234</v>
      </c>
      <c r="N44" s="305"/>
      <c r="O44" s="305"/>
      <c r="P44" s="305"/>
      <c r="Q44" s="305"/>
      <c r="R44" s="305"/>
      <c r="S44" s="306"/>
    </row>
    <row r="45" spans="1:20" ht="15.6" x14ac:dyDescent="0.3">
      <c r="A45" s="25"/>
      <c r="B45" s="25"/>
      <c r="C45" s="302" t="s">
        <v>43</v>
      </c>
      <c r="D45" s="304" t="s">
        <v>38</v>
      </c>
      <c r="E45" s="305"/>
      <c r="F45" s="305"/>
      <c r="G45" s="305"/>
      <c r="H45" s="306"/>
      <c r="J45" s="25"/>
      <c r="K45" s="25"/>
      <c r="L45" s="303"/>
      <c r="M45" s="227">
        <v>1</v>
      </c>
      <c r="N45" s="227">
        <v>2</v>
      </c>
      <c r="O45" s="227">
        <v>3</v>
      </c>
      <c r="P45" s="227">
        <v>4</v>
      </c>
      <c r="Q45" s="227">
        <v>5</v>
      </c>
      <c r="R45" s="227">
        <v>6</v>
      </c>
      <c r="S45" s="227" t="s">
        <v>39</v>
      </c>
      <c r="T45" s="226"/>
    </row>
    <row r="46" spans="1:20" ht="15.6" x14ac:dyDescent="0.3">
      <c r="A46" s="25"/>
      <c r="B46" s="25"/>
      <c r="C46" s="303"/>
      <c r="D46" s="29">
        <v>1</v>
      </c>
      <c r="E46" s="29">
        <v>2</v>
      </c>
      <c r="F46" s="29">
        <v>3</v>
      </c>
      <c r="G46" s="29">
        <v>4</v>
      </c>
      <c r="H46" s="30" t="s">
        <v>39</v>
      </c>
      <c r="J46" s="25"/>
      <c r="K46" s="25"/>
      <c r="L46" s="173">
        <v>1</v>
      </c>
      <c r="M46" s="166">
        <v>161</v>
      </c>
      <c r="N46" s="166">
        <v>217</v>
      </c>
      <c r="O46" s="166">
        <v>960</v>
      </c>
      <c r="P46" s="166">
        <v>47</v>
      </c>
      <c r="Q46" s="166">
        <v>127</v>
      </c>
      <c r="R46" s="166">
        <v>124</v>
      </c>
      <c r="S46" s="166">
        <v>1636</v>
      </c>
      <c r="T46" s="166"/>
    </row>
    <row r="47" spans="1:20" ht="15.6" x14ac:dyDescent="0.3">
      <c r="A47" s="25"/>
      <c r="B47" s="25"/>
      <c r="C47" s="173">
        <v>1</v>
      </c>
      <c r="D47" s="166">
        <v>67</v>
      </c>
      <c r="E47" s="166">
        <v>103</v>
      </c>
      <c r="F47" s="166">
        <v>882</v>
      </c>
      <c r="G47" s="166">
        <v>392</v>
      </c>
      <c r="H47" s="166">
        <v>1444</v>
      </c>
      <c r="J47" s="25"/>
      <c r="K47" s="25"/>
      <c r="L47" s="173" t="s">
        <v>39</v>
      </c>
      <c r="M47" s="166">
        <v>161</v>
      </c>
      <c r="N47" s="166">
        <v>217</v>
      </c>
      <c r="O47" s="166">
        <v>960</v>
      </c>
      <c r="P47" s="166">
        <v>47</v>
      </c>
      <c r="Q47" s="166">
        <v>127</v>
      </c>
      <c r="R47" s="166">
        <v>124</v>
      </c>
      <c r="S47" s="166">
        <v>1636</v>
      </c>
      <c r="T47" s="166"/>
    </row>
    <row r="48" spans="1:20" ht="16.2" thickBot="1" x14ac:dyDescent="0.35">
      <c r="A48" s="25"/>
      <c r="B48" s="25"/>
      <c r="C48" s="173" t="s">
        <v>39</v>
      </c>
      <c r="D48" s="166">
        <v>67</v>
      </c>
      <c r="E48" s="166">
        <v>103</v>
      </c>
      <c r="F48" s="166">
        <v>882</v>
      </c>
      <c r="G48" s="166">
        <v>392</v>
      </c>
      <c r="H48" s="166">
        <v>1444</v>
      </c>
      <c r="J48" s="25"/>
      <c r="K48" s="25"/>
      <c r="L48" s="310" t="s">
        <v>357</v>
      </c>
      <c r="M48" s="311"/>
      <c r="N48" s="311"/>
      <c r="O48" s="311"/>
      <c r="P48" s="311"/>
      <c r="Q48" s="311"/>
      <c r="R48" s="311"/>
      <c r="S48" s="312"/>
    </row>
    <row r="49" spans="1:8" ht="16.2" thickBot="1" x14ac:dyDescent="0.35">
      <c r="A49" s="25"/>
      <c r="B49" s="25"/>
      <c r="C49" s="310" t="s">
        <v>354</v>
      </c>
      <c r="D49" s="311"/>
      <c r="E49" s="311"/>
      <c r="F49" s="311"/>
      <c r="G49" s="311"/>
      <c r="H49" s="312"/>
    </row>
    <row r="50" spans="1:8" ht="16.2" thickBot="1" x14ac:dyDescent="0.35">
      <c r="A50" s="26"/>
      <c r="B50" s="25"/>
      <c r="C50" s="25"/>
      <c r="D50" s="25"/>
      <c r="E50" s="25"/>
      <c r="F50" s="25"/>
      <c r="G50" s="25"/>
      <c r="H50" s="25"/>
    </row>
    <row r="51" spans="1:8" ht="31.8" thickBot="1" x14ac:dyDescent="0.35">
      <c r="A51" s="27" t="s">
        <v>35</v>
      </c>
      <c r="B51" s="28"/>
      <c r="C51" s="307" t="s">
        <v>44</v>
      </c>
      <c r="D51" s="308"/>
      <c r="E51" s="308"/>
      <c r="F51" s="308"/>
      <c r="G51" s="308"/>
      <c r="H51" s="309"/>
    </row>
    <row r="52" spans="1:8" ht="15.6" x14ac:dyDescent="0.3">
      <c r="A52" s="25"/>
      <c r="B52" s="25"/>
      <c r="C52" s="302" t="s">
        <v>45</v>
      </c>
      <c r="D52" s="304" t="s">
        <v>38</v>
      </c>
      <c r="E52" s="305"/>
      <c r="F52" s="305"/>
      <c r="G52" s="305"/>
      <c r="H52" s="306"/>
    </row>
    <row r="53" spans="1:8" ht="15.6" x14ac:dyDescent="0.3">
      <c r="A53" s="25"/>
      <c r="B53" s="25"/>
      <c r="C53" s="303"/>
      <c r="D53" s="29">
        <v>1</v>
      </c>
      <c r="E53" s="29">
        <v>2</v>
      </c>
      <c r="F53" s="29">
        <v>3</v>
      </c>
      <c r="G53" s="29">
        <v>4</v>
      </c>
      <c r="H53" s="30" t="s">
        <v>39</v>
      </c>
    </row>
    <row r="54" spans="1:8" ht="15.6" x14ac:dyDescent="0.3">
      <c r="A54" s="25"/>
      <c r="B54" s="25"/>
      <c r="C54" s="173">
        <v>1</v>
      </c>
      <c r="D54" s="166">
        <v>664</v>
      </c>
      <c r="E54" s="166">
        <v>179</v>
      </c>
      <c r="F54" s="166">
        <v>255</v>
      </c>
      <c r="G54" s="166">
        <v>494</v>
      </c>
      <c r="H54" s="166">
        <v>1592</v>
      </c>
    </row>
    <row r="55" spans="1:8" ht="15.6" x14ac:dyDescent="0.3">
      <c r="A55" s="25"/>
      <c r="B55" s="25"/>
      <c r="C55" s="173" t="s">
        <v>39</v>
      </c>
      <c r="D55" s="166">
        <v>664</v>
      </c>
      <c r="E55" s="166">
        <v>179</v>
      </c>
      <c r="F55" s="166">
        <v>255</v>
      </c>
      <c r="G55" s="166">
        <v>494</v>
      </c>
      <c r="H55" s="166">
        <v>1592</v>
      </c>
    </row>
    <row r="56" spans="1:8" ht="16.2" thickBot="1" x14ac:dyDescent="0.35">
      <c r="A56" s="25"/>
      <c r="B56" s="25"/>
      <c r="C56" s="310" t="s">
        <v>355</v>
      </c>
      <c r="D56" s="311"/>
      <c r="E56" s="311"/>
      <c r="F56" s="311"/>
      <c r="G56" s="311"/>
      <c r="H56" s="312"/>
    </row>
  </sheetData>
  <mergeCells count="32">
    <mergeCell ref="C49:H49"/>
    <mergeCell ref="C51:H51"/>
    <mergeCell ref="C52:C53"/>
    <mergeCell ref="D52:H52"/>
    <mergeCell ref="C56:H56"/>
    <mergeCell ref="L6:L7"/>
    <mergeCell ref="M6:S6"/>
    <mergeCell ref="L5:S5"/>
    <mergeCell ref="L22:S22"/>
    <mergeCell ref="L23:L24"/>
    <mergeCell ref="M23:S23"/>
    <mergeCell ref="L36:S36"/>
    <mergeCell ref="L48:S48"/>
    <mergeCell ref="L37:L38"/>
    <mergeCell ref="M37:S37"/>
    <mergeCell ref="L41:S41"/>
    <mergeCell ref="L43:S43"/>
    <mergeCell ref="L44:L45"/>
    <mergeCell ref="M44:S44"/>
    <mergeCell ref="C5:H5"/>
    <mergeCell ref="C6:C7"/>
    <mergeCell ref="D6:H6"/>
    <mergeCell ref="C22:H22"/>
    <mergeCell ref="C23:C24"/>
    <mergeCell ref="D23:H23"/>
    <mergeCell ref="C45:C46"/>
    <mergeCell ref="D45:H45"/>
    <mergeCell ref="C37:H37"/>
    <mergeCell ref="C38:C39"/>
    <mergeCell ref="D38:H38"/>
    <mergeCell ref="C42:H42"/>
    <mergeCell ref="C44:H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V75"/>
  <sheetViews>
    <sheetView workbookViewId="0">
      <pane xSplit="1" ySplit="3" topLeftCell="B4" activePane="bottomRight" state="frozen"/>
      <selection activeCell="F7" sqref="F7"/>
      <selection pane="topRight" activeCell="F7" sqref="F7"/>
      <selection pane="bottomLeft" activeCell="F7" sqref="F7"/>
      <selection pane="bottomRight" activeCell="F7" sqref="F7"/>
    </sheetView>
  </sheetViews>
  <sheetFormatPr defaultRowHeight="14.4" x14ac:dyDescent="0.3"/>
  <cols>
    <col min="1" max="1" width="24.33203125" customWidth="1"/>
    <col min="2" max="3" width="12.6640625" style="23" customWidth="1"/>
    <col min="4" max="4" width="3.6640625" style="23" customWidth="1"/>
    <col min="5" max="5" width="13.5546875" style="23" customWidth="1"/>
    <col min="6" max="6" width="12.6640625" style="23" customWidth="1"/>
    <col min="7" max="7" width="3.33203125" style="23" customWidth="1"/>
    <col min="8" max="8" width="8.5546875" style="37" bestFit="1" customWidth="1"/>
    <col min="9" max="9" width="0" hidden="1" customWidth="1"/>
    <col min="11" max="11" width="24.33203125" customWidth="1"/>
    <col min="12" max="13" width="12.6640625" style="23" customWidth="1"/>
    <col min="14" max="14" width="13.6640625" style="23" customWidth="1"/>
    <col min="15" max="15" width="12.6640625" style="23" customWidth="1"/>
    <col min="16" max="16" width="8.5546875" style="37" customWidth="1"/>
    <col min="17" max="17" width="9.109375" style="32"/>
    <col min="18" max="20" width="9.109375" style="132"/>
    <col min="21" max="21" width="11.33203125" style="132" customWidth="1"/>
    <col min="22" max="22" width="9.109375" style="130"/>
  </cols>
  <sheetData>
    <row r="1" spans="1:22" ht="23.4" x14ac:dyDescent="0.45">
      <c r="A1" s="17" t="s">
        <v>245</v>
      </c>
      <c r="K1" s="17" t="s">
        <v>23</v>
      </c>
      <c r="R1" s="131" t="s">
        <v>240</v>
      </c>
    </row>
    <row r="3" spans="1:22" ht="57.6" x14ac:dyDescent="0.3">
      <c r="A3" s="43" t="s">
        <v>46</v>
      </c>
      <c r="B3" s="21" t="s">
        <v>107</v>
      </c>
      <c r="C3" s="21" t="s">
        <v>108</v>
      </c>
      <c r="D3" s="21"/>
      <c r="E3" s="21" t="s">
        <v>109</v>
      </c>
      <c r="F3" s="21" t="s">
        <v>110</v>
      </c>
      <c r="G3" s="21"/>
      <c r="H3" s="21" t="s">
        <v>47</v>
      </c>
      <c r="K3" s="43" t="s">
        <v>46</v>
      </c>
      <c r="L3" s="21" t="s">
        <v>107</v>
      </c>
      <c r="M3" s="21" t="s">
        <v>108</v>
      </c>
      <c r="N3" s="21" t="s">
        <v>109</v>
      </c>
      <c r="O3" s="21" t="s">
        <v>110</v>
      </c>
      <c r="P3" s="21" t="s">
        <v>47</v>
      </c>
    </row>
    <row r="4" spans="1:22" s="9" customFormat="1" x14ac:dyDescent="0.3">
      <c r="A4" s="41" t="s">
        <v>106</v>
      </c>
      <c r="B4" s="53">
        <f>+'Table 2 Raw'!M4</f>
        <v>98331</v>
      </c>
      <c r="C4" s="53">
        <f>+'Table 2 Raw'!M14</f>
        <v>18344</v>
      </c>
      <c r="D4" s="53"/>
      <c r="E4" s="34">
        <f>+'Table 2 Raw'!M9</f>
        <v>50587859</v>
      </c>
      <c r="F4" s="34">
        <f>+'Table 2 Raw'!N9</f>
        <v>3169498.9600000004</v>
      </c>
      <c r="G4" s="34"/>
      <c r="H4" s="38">
        <f>+'Table 2 Raw'!O9</f>
        <v>15.960837860631447</v>
      </c>
      <c r="K4" s="41" t="s">
        <v>106</v>
      </c>
      <c r="L4" s="34">
        <v>98456</v>
      </c>
      <c r="M4" s="34">
        <v>18328</v>
      </c>
      <c r="N4" s="34">
        <v>50327015</v>
      </c>
      <c r="O4" s="34">
        <v>3151497</v>
      </c>
      <c r="P4" s="38">
        <v>15.969242437</v>
      </c>
      <c r="Q4" s="41"/>
      <c r="R4" s="69">
        <f>+B4-L4</f>
        <v>-125</v>
      </c>
      <c r="S4" s="69">
        <f>+C4-M4</f>
        <v>16</v>
      </c>
      <c r="T4" s="69">
        <f>+E4-N4</f>
        <v>260844</v>
      </c>
      <c r="U4" s="69">
        <f>+F4-O4</f>
        <v>18001.960000000428</v>
      </c>
      <c r="V4" s="130">
        <f>+H4-P4</f>
        <v>-8.404576368553407E-3</v>
      </c>
    </row>
    <row r="5" spans="1:22" x14ac:dyDescent="0.3">
      <c r="A5" s="2"/>
      <c r="B5" s="22"/>
      <c r="C5" s="22"/>
      <c r="D5" s="22"/>
      <c r="E5" s="22"/>
      <c r="F5" s="22"/>
      <c r="G5" s="22"/>
      <c r="H5" s="39"/>
      <c r="K5" s="2"/>
      <c r="L5" s="22"/>
      <c r="M5" s="22"/>
      <c r="N5" s="22"/>
      <c r="O5" s="22"/>
      <c r="P5" s="39"/>
    </row>
    <row r="6" spans="1:22" x14ac:dyDescent="0.3">
      <c r="A6" s="2" t="s">
        <v>48</v>
      </c>
      <c r="B6" s="22">
        <f>+'Table 2 Raw'!B3</f>
        <v>1513</v>
      </c>
      <c r="C6" s="22">
        <f>+'Table 2 Raw'!C3</f>
        <v>178</v>
      </c>
      <c r="D6" s="22"/>
      <c r="E6" s="22">
        <f>+'Table 2 Raw'!D3</f>
        <v>744930</v>
      </c>
      <c r="F6" s="22">
        <f>+'Table 2 Raw'!E3</f>
        <v>42532.95</v>
      </c>
      <c r="G6" s="22"/>
      <c r="H6" s="39">
        <f>+'Table 2 Raw'!F3</f>
        <v>17.514186060454307</v>
      </c>
      <c r="I6" t="str">
        <f>PROPER('Table 2 Raw'!G3)</f>
        <v>Alabama</v>
      </c>
      <c r="K6" s="2" t="s">
        <v>48</v>
      </c>
      <c r="L6" s="22">
        <v>1509</v>
      </c>
      <c r="M6" s="22">
        <v>180</v>
      </c>
      <c r="N6" s="22">
        <v>743789</v>
      </c>
      <c r="O6" s="22">
        <v>40766.22</v>
      </c>
      <c r="P6" s="39">
        <v>18.245228525000002</v>
      </c>
      <c r="R6" s="69">
        <f t="shared" ref="R6:S10" si="0">+B6-L6</f>
        <v>4</v>
      </c>
      <c r="S6" s="69">
        <f t="shared" si="0"/>
        <v>-2</v>
      </c>
      <c r="T6" s="69">
        <f t="shared" ref="T6:U10" si="1">+E6-N6</f>
        <v>1141</v>
      </c>
      <c r="U6" s="69">
        <f t="shared" si="1"/>
        <v>1766.7299999999959</v>
      </c>
      <c r="V6" s="130">
        <f t="shared" ref="V6:V65" si="2">+H6-P6</f>
        <v>-0.73104246454569477</v>
      </c>
    </row>
    <row r="7" spans="1:22" x14ac:dyDescent="0.3">
      <c r="A7" s="2" t="s">
        <v>49</v>
      </c>
      <c r="B7" s="22">
        <f>+'Table 2 Raw'!B4</f>
        <v>507</v>
      </c>
      <c r="C7" s="22">
        <f>+'Table 2 Raw'!C4</f>
        <v>54</v>
      </c>
      <c r="D7" s="22"/>
      <c r="E7" s="22">
        <f>+'Table 2 Raw'!D4</f>
        <v>132737</v>
      </c>
      <c r="F7" s="22">
        <f>+'Table 2 Raw'!E4</f>
        <v>7824.91</v>
      </c>
      <c r="G7" s="22"/>
      <c r="H7" s="39">
        <f>+'Table 2 Raw'!F4</f>
        <v>16.963389994261917</v>
      </c>
      <c r="I7" t="str">
        <f>PROPER('Table 2 Raw'!G4)</f>
        <v>Alaska</v>
      </c>
      <c r="K7" s="2" t="s">
        <v>49</v>
      </c>
      <c r="L7" s="22">
        <v>508</v>
      </c>
      <c r="M7" s="22">
        <v>54</v>
      </c>
      <c r="N7" s="22">
        <v>132477</v>
      </c>
      <c r="O7" s="22">
        <v>7832.15</v>
      </c>
      <c r="P7" s="39">
        <v>16.914512618</v>
      </c>
      <c r="R7" s="69">
        <f t="shared" si="0"/>
        <v>-1</v>
      </c>
      <c r="S7" s="69">
        <f t="shared" si="0"/>
        <v>0</v>
      </c>
      <c r="T7" s="69">
        <f t="shared" si="1"/>
        <v>260</v>
      </c>
      <c r="U7" s="69">
        <f t="shared" si="1"/>
        <v>-7.2399999999997817</v>
      </c>
      <c r="V7" s="130">
        <f t="shared" si="2"/>
        <v>4.8877376261916794E-2</v>
      </c>
    </row>
    <row r="8" spans="1:22" x14ac:dyDescent="0.3">
      <c r="A8" s="2" t="s">
        <v>50</v>
      </c>
      <c r="B8" s="22">
        <f>+'Table 2 Raw'!B5</f>
        <v>2308</v>
      </c>
      <c r="C8" s="22">
        <f>+'Table 2 Raw'!C5</f>
        <v>698</v>
      </c>
      <c r="D8" s="22"/>
      <c r="E8" s="22">
        <f>+'Table 2 Raw'!D5</f>
        <v>1123137</v>
      </c>
      <c r="F8" s="22">
        <f>+'Table 2 Raw'!E5</f>
        <v>48220.08</v>
      </c>
      <c r="G8" s="22"/>
      <c r="H8" s="39">
        <f>+'Table 2 Raw'!F5</f>
        <v>23.291894165252316</v>
      </c>
      <c r="I8" t="str">
        <f>PROPER('Table 2 Raw'!G5)</f>
        <v>Arizona</v>
      </c>
      <c r="K8" s="2" t="s">
        <v>50</v>
      </c>
      <c r="L8" s="22">
        <v>2284</v>
      </c>
      <c r="M8" s="22">
        <v>692</v>
      </c>
      <c r="N8" s="22">
        <v>1109040</v>
      </c>
      <c r="O8" s="22">
        <v>47943.56</v>
      </c>
      <c r="P8" s="39">
        <v>23.132199611000001</v>
      </c>
      <c r="R8" s="69">
        <f t="shared" si="0"/>
        <v>24</v>
      </c>
      <c r="S8" s="69">
        <f t="shared" si="0"/>
        <v>6</v>
      </c>
      <c r="T8" s="69">
        <f t="shared" si="1"/>
        <v>14097</v>
      </c>
      <c r="U8" s="69">
        <f t="shared" si="1"/>
        <v>276.52000000000407</v>
      </c>
      <c r="V8" s="130">
        <f t="shared" si="2"/>
        <v>0.15969455425231516</v>
      </c>
    </row>
    <row r="9" spans="1:22" x14ac:dyDescent="0.3">
      <c r="A9" s="2" t="s">
        <v>51</v>
      </c>
      <c r="B9" s="22">
        <f>+'Table 2 Raw'!B6</f>
        <v>1090</v>
      </c>
      <c r="C9" s="22">
        <f>+'Table 2 Raw'!C6</f>
        <v>292</v>
      </c>
      <c r="D9" s="22"/>
      <c r="E9" s="22">
        <f>+'Table 2 Raw'!D6</f>
        <v>493447</v>
      </c>
      <c r="F9" s="22">
        <f>+'Table 2 Raw'!E6</f>
        <v>35730.300000000003</v>
      </c>
      <c r="G9" s="22"/>
      <c r="H9" s="39">
        <f>+'Table 2 Raw'!F6</f>
        <v>13.810323450964587</v>
      </c>
      <c r="I9" t="str">
        <f>PROPER('Table 2 Raw'!G6)</f>
        <v>Arkansas</v>
      </c>
      <c r="K9" s="2" t="s">
        <v>51</v>
      </c>
      <c r="L9" s="22">
        <v>1088</v>
      </c>
      <c r="M9" s="22">
        <v>289</v>
      </c>
      <c r="N9" s="22">
        <v>492132</v>
      </c>
      <c r="O9" s="22">
        <v>35803.870000000003</v>
      </c>
      <c r="P9" s="39">
        <v>13.745218045</v>
      </c>
      <c r="R9" s="69">
        <f t="shared" si="0"/>
        <v>2</v>
      </c>
      <c r="S9" s="69">
        <f t="shared" si="0"/>
        <v>3</v>
      </c>
      <c r="T9" s="69">
        <f t="shared" si="1"/>
        <v>1315</v>
      </c>
      <c r="U9" s="69">
        <f t="shared" si="1"/>
        <v>-73.569999999999709</v>
      </c>
      <c r="V9" s="130">
        <f t="shared" si="2"/>
        <v>6.5105405964587248E-2</v>
      </c>
    </row>
    <row r="10" spans="1:22" x14ac:dyDescent="0.3">
      <c r="A10" s="2" t="s">
        <v>52</v>
      </c>
      <c r="B10" s="22">
        <f>+'Table 2 Raw'!B7</f>
        <v>10291</v>
      </c>
      <c r="C10" s="22">
        <f>+'Table 2 Raw'!C7</f>
        <v>1159</v>
      </c>
      <c r="D10" s="22"/>
      <c r="E10" s="22">
        <f>+'Table 2 Raw'!D7</f>
        <v>6309138</v>
      </c>
      <c r="F10" s="22">
        <f>+'Table 2 Raw'!E7</f>
        <v>271287.08</v>
      </c>
      <c r="G10" s="22"/>
      <c r="H10" s="39">
        <f>+'Table 2 Raw'!F7</f>
        <v>23.256315781791006</v>
      </c>
      <c r="I10" t="str">
        <f>PROPER('Table 2 Raw'!G7)</f>
        <v>California</v>
      </c>
      <c r="K10" s="2" t="s">
        <v>52</v>
      </c>
      <c r="L10" s="22">
        <v>10303</v>
      </c>
      <c r="M10" s="22">
        <v>1163</v>
      </c>
      <c r="N10" s="22">
        <v>6226737</v>
      </c>
      <c r="O10" s="22">
        <v>263474.90000000002</v>
      </c>
      <c r="P10" s="39">
        <v>23.633128966000001</v>
      </c>
      <c r="R10" s="69">
        <f t="shared" si="0"/>
        <v>-12</v>
      </c>
      <c r="S10" s="69">
        <f t="shared" si="0"/>
        <v>-4</v>
      </c>
      <c r="T10" s="69">
        <f t="shared" si="1"/>
        <v>82401</v>
      </c>
      <c r="U10" s="69">
        <f t="shared" si="1"/>
        <v>7812.179999999993</v>
      </c>
      <c r="V10" s="130">
        <f t="shared" si="2"/>
        <v>-0.37681318420899501</v>
      </c>
    </row>
    <row r="11" spans="1:22" x14ac:dyDescent="0.3">
      <c r="A11" s="3"/>
      <c r="K11" s="3"/>
      <c r="L11" s="22"/>
      <c r="M11" s="22"/>
      <c r="N11" s="22"/>
      <c r="O11" s="22"/>
      <c r="P11" s="39"/>
    </row>
    <row r="12" spans="1:22" x14ac:dyDescent="0.3">
      <c r="A12" s="7" t="s">
        <v>53</v>
      </c>
      <c r="B12" s="22">
        <f>+'Table 2 Raw'!B8</f>
        <v>1888</v>
      </c>
      <c r="C12" s="22">
        <f>+'Table 2 Raw'!C8</f>
        <v>267</v>
      </c>
      <c r="D12" s="22"/>
      <c r="E12" s="22">
        <f>+'Table 2 Raw'!D8</f>
        <v>905019</v>
      </c>
      <c r="F12" s="22">
        <f>+'Table 2 Raw'!E8</f>
        <v>52014.130000000005</v>
      </c>
      <c r="G12" s="22"/>
      <c r="H12" s="39">
        <f>+'Table 2 Raw'!F8</f>
        <v>17.399483563408634</v>
      </c>
      <c r="I12" t="str">
        <f>PROPER('Table 2 Raw'!G8)</f>
        <v>Colorado</v>
      </c>
      <c r="K12" s="7" t="s">
        <v>53</v>
      </c>
      <c r="L12" s="22">
        <v>1862</v>
      </c>
      <c r="M12" s="22">
        <v>265</v>
      </c>
      <c r="N12" s="22">
        <v>899112</v>
      </c>
      <c r="O12" s="22">
        <v>51798.13</v>
      </c>
      <c r="P12" s="39">
        <v>17.358001148</v>
      </c>
      <c r="R12" s="69">
        <f t="shared" ref="R12:S16" si="3">+B12-L12</f>
        <v>26</v>
      </c>
      <c r="S12" s="69">
        <f t="shared" si="3"/>
        <v>2</v>
      </c>
      <c r="T12" s="69">
        <f t="shared" ref="T12:U16" si="4">+E12-N12</f>
        <v>5907</v>
      </c>
      <c r="U12" s="69">
        <f t="shared" si="4"/>
        <v>216.00000000000728</v>
      </c>
      <c r="V12" s="130">
        <f t="shared" si="2"/>
        <v>4.1482415408633955E-2</v>
      </c>
    </row>
    <row r="13" spans="1:22" x14ac:dyDescent="0.3">
      <c r="A13" s="7" t="s">
        <v>54</v>
      </c>
      <c r="B13" s="22">
        <f>+'Table 2 Raw'!B9</f>
        <v>1250</v>
      </c>
      <c r="C13" s="22">
        <f>+'Table 2 Raw'!C9</f>
        <v>205</v>
      </c>
      <c r="D13" s="22"/>
      <c r="E13" s="22">
        <f>+'Table 2 Raw'!D9</f>
        <v>535118</v>
      </c>
      <c r="F13" s="22">
        <f>+'Table 2 Raw'!E9</f>
        <v>42343.199999999997</v>
      </c>
      <c r="G13" s="22"/>
      <c r="H13" s="39">
        <f>+'Table 2 Raw'!F9</f>
        <v>12.637637212114342</v>
      </c>
      <c r="I13" t="str">
        <f>PROPER('Table 2 Raw'!G9)</f>
        <v>Connecticut</v>
      </c>
      <c r="K13" s="7" t="s">
        <v>54</v>
      </c>
      <c r="L13" s="22">
        <v>1369</v>
      </c>
      <c r="M13" s="22">
        <v>205</v>
      </c>
      <c r="N13" s="22">
        <v>537933</v>
      </c>
      <c r="O13" s="22">
        <v>43772.31</v>
      </c>
      <c r="P13" s="39">
        <v>12.289344565</v>
      </c>
      <c r="R13" s="69">
        <f t="shared" si="3"/>
        <v>-119</v>
      </c>
      <c r="S13" s="69">
        <f t="shared" si="3"/>
        <v>0</v>
      </c>
      <c r="T13" s="69">
        <f t="shared" si="4"/>
        <v>-2815</v>
      </c>
      <c r="U13" s="69">
        <f t="shared" si="4"/>
        <v>-1429.1100000000006</v>
      </c>
      <c r="V13" s="130">
        <f t="shared" si="2"/>
        <v>0.34829264711434149</v>
      </c>
    </row>
    <row r="14" spans="1:22" x14ac:dyDescent="0.3">
      <c r="A14" s="7" t="s">
        <v>55</v>
      </c>
      <c r="B14" s="22">
        <f>+'Table 2 Raw'!B10</f>
        <v>228</v>
      </c>
      <c r="C14" s="22">
        <f>+'Table 2 Raw'!C10</f>
        <v>49</v>
      </c>
      <c r="D14" s="22"/>
      <c r="E14" s="22">
        <f>+'Table 2 Raw'!D10</f>
        <v>136264</v>
      </c>
      <c r="F14" s="22">
        <f>+'Table 2 Raw'!E10</f>
        <v>9208.2000000000007</v>
      </c>
      <c r="G14" s="22"/>
      <c r="H14" s="39">
        <f>+'Table 2 Raw'!F10</f>
        <v>14.798114723833104</v>
      </c>
      <c r="I14" t="str">
        <f>PROPER('Table 2 Raw'!G10)</f>
        <v>Delaware</v>
      </c>
      <c r="K14" s="7" t="s">
        <v>55</v>
      </c>
      <c r="L14" s="22">
        <v>223</v>
      </c>
      <c r="M14" s="22">
        <v>50</v>
      </c>
      <c r="N14" s="22">
        <v>134847</v>
      </c>
      <c r="O14" s="22">
        <v>8961.7099999999991</v>
      </c>
      <c r="P14" s="39">
        <v>15.047016697</v>
      </c>
      <c r="R14" s="69">
        <f t="shared" si="3"/>
        <v>5</v>
      </c>
      <c r="S14" s="69">
        <f t="shared" si="3"/>
        <v>-1</v>
      </c>
      <c r="T14" s="69">
        <f t="shared" si="4"/>
        <v>1417</v>
      </c>
      <c r="U14" s="69">
        <f t="shared" si="4"/>
        <v>246.4900000000016</v>
      </c>
      <c r="V14" s="130">
        <f t="shared" si="2"/>
        <v>-0.24890197316689644</v>
      </c>
    </row>
    <row r="15" spans="1:22" x14ac:dyDescent="0.3">
      <c r="A15" s="7" t="s">
        <v>56</v>
      </c>
      <c r="B15" s="22">
        <f>+'Table 2 Raw'!B11</f>
        <v>223</v>
      </c>
      <c r="C15" s="22">
        <f>+'Table 2 Raw'!C11</f>
        <v>67</v>
      </c>
      <c r="D15" s="22"/>
      <c r="E15" s="22">
        <f>+'Table 2 Raw'!D11</f>
        <v>85850</v>
      </c>
      <c r="F15" s="22">
        <f>+'Table 2 Raw'!E11</f>
        <v>6726.99</v>
      </c>
      <c r="G15" s="22"/>
      <c r="H15" s="39">
        <f>+'Table 2 Raw'!F11</f>
        <v>12.76202283636515</v>
      </c>
      <c r="I15" t="str">
        <f>PROPER('Table 2 Raw'!G11)</f>
        <v>District Of Columbia</v>
      </c>
      <c r="K15" s="7" t="s">
        <v>56</v>
      </c>
      <c r="L15" s="22">
        <v>228</v>
      </c>
      <c r="M15" s="22">
        <v>64</v>
      </c>
      <c r="N15" s="22">
        <v>84024</v>
      </c>
      <c r="O15" s="22">
        <v>6789.09</v>
      </c>
      <c r="P15" s="39">
        <v>12.376327313000001</v>
      </c>
      <c r="R15" s="69">
        <f t="shared" si="3"/>
        <v>-5</v>
      </c>
      <c r="S15" s="69">
        <f t="shared" si="3"/>
        <v>3</v>
      </c>
      <c r="T15" s="69">
        <f t="shared" si="4"/>
        <v>1826</v>
      </c>
      <c r="U15" s="69">
        <f t="shared" si="4"/>
        <v>-62.100000000000364</v>
      </c>
      <c r="V15" s="130">
        <f t="shared" si="2"/>
        <v>0.38569552336514867</v>
      </c>
    </row>
    <row r="16" spans="1:22" x14ac:dyDescent="0.3">
      <c r="A16" s="7" t="s">
        <v>57</v>
      </c>
      <c r="B16" s="22">
        <f>+'Table 2 Raw'!B12</f>
        <v>4336</v>
      </c>
      <c r="C16" s="22">
        <f>+'Table 2 Raw'!C12</f>
        <v>77</v>
      </c>
      <c r="D16" s="22"/>
      <c r="E16" s="22">
        <f>+'Table 2 Raw'!D12</f>
        <v>2816791</v>
      </c>
      <c r="F16" s="22">
        <f>+'Table 2 Raw'!E12</f>
        <v>186339.1</v>
      </c>
      <c r="G16" s="22"/>
      <c r="H16" s="39">
        <f>+'Table 2 Raw'!F12</f>
        <v>15.116478506121366</v>
      </c>
      <c r="I16" t="str">
        <f>PROPER('Table 2 Raw'!G12)</f>
        <v>Florida</v>
      </c>
      <c r="K16" s="7" t="s">
        <v>57</v>
      </c>
      <c r="L16" s="22">
        <v>4322</v>
      </c>
      <c r="M16" s="22">
        <v>76</v>
      </c>
      <c r="N16" s="22">
        <v>2792234</v>
      </c>
      <c r="O16" s="22">
        <v>182586.3</v>
      </c>
      <c r="P16" s="39">
        <v>15.292683288999999</v>
      </c>
      <c r="R16" s="69">
        <f t="shared" si="3"/>
        <v>14</v>
      </c>
      <c r="S16" s="69">
        <f t="shared" si="3"/>
        <v>1</v>
      </c>
      <c r="T16" s="69">
        <f t="shared" si="4"/>
        <v>24557</v>
      </c>
      <c r="U16" s="69">
        <f t="shared" si="4"/>
        <v>3752.8000000000175</v>
      </c>
      <c r="V16" s="130">
        <f t="shared" si="2"/>
        <v>-0.17620478287863328</v>
      </c>
    </row>
    <row r="17" spans="1:22" x14ac:dyDescent="0.3">
      <c r="A17" s="6"/>
      <c r="K17" s="6"/>
      <c r="L17" s="22"/>
      <c r="M17" s="22"/>
      <c r="N17" s="22"/>
      <c r="O17" s="22"/>
      <c r="P17" s="39"/>
    </row>
    <row r="18" spans="1:22" x14ac:dyDescent="0.3">
      <c r="A18" s="7" t="s">
        <v>58</v>
      </c>
      <c r="B18" s="22">
        <f>+'Table 2 Raw'!B13</f>
        <v>2300</v>
      </c>
      <c r="C18" s="22">
        <f>+'Table 2 Raw'!C13</f>
        <v>226</v>
      </c>
      <c r="D18" s="22"/>
      <c r="E18" s="22">
        <f>+'Table 2 Raw'!D13</f>
        <v>1764346</v>
      </c>
      <c r="F18" s="22">
        <f>+'Table 2 Raw'!E13</f>
        <v>114762.5</v>
      </c>
      <c r="G18" s="22"/>
      <c r="H18" s="39">
        <f>+'Table 2 Raw'!F13</f>
        <v>15.37388955451476</v>
      </c>
      <c r="I18" t="str">
        <f>PROPER('Table 2 Raw'!G13)</f>
        <v>Georgia</v>
      </c>
      <c r="K18" s="7" t="s">
        <v>58</v>
      </c>
      <c r="L18" s="22">
        <v>2297</v>
      </c>
      <c r="M18" s="22">
        <v>223</v>
      </c>
      <c r="N18" s="22">
        <v>1757237</v>
      </c>
      <c r="O18" s="22">
        <v>113031</v>
      </c>
      <c r="P18" s="39">
        <v>15.546504941</v>
      </c>
      <c r="R18" s="69">
        <f t="shared" ref="R18:S22" si="5">+B18-L18</f>
        <v>3</v>
      </c>
      <c r="S18" s="69">
        <f t="shared" si="5"/>
        <v>3</v>
      </c>
      <c r="T18" s="69">
        <f t="shared" ref="T18:U22" si="6">+E18-N18</f>
        <v>7109</v>
      </c>
      <c r="U18" s="69">
        <f t="shared" si="6"/>
        <v>1731.5</v>
      </c>
      <c r="V18" s="130">
        <f t="shared" si="2"/>
        <v>-0.17261538648524066</v>
      </c>
    </row>
    <row r="19" spans="1:22" x14ac:dyDescent="0.3">
      <c r="A19" s="7" t="s">
        <v>59</v>
      </c>
      <c r="B19" s="22">
        <f>+'Table 2 Raw'!B14</f>
        <v>290</v>
      </c>
      <c r="C19" s="22">
        <f>+'Table 2 Raw'!C14</f>
        <v>1</v>
      </c>
      <c r="D19" s="22"/>
      <c r="E19" s="22">
        <f>+'Table 2 Raw'!D14</f>
        <v>181550</v>
      </c>
      <c r="F19" s="75">
        <f>+'Table 2 Raw'!E14</f>
        <v>11781.660000000002</v>
      </c>
      <c r="G19" s="75"/>
      <c r="H19" s="39">
        <f>+'Table 2 Raw'!F14</f>
        <v>15.409543307140078</v>
      </c>
      <c r="I19" t="str">
        <f>PROPER('Table 2 Raw'!G14)</f>
        <v>Hawaii</v>
      </c>
      <c r="K19" s="7" t="s">
        <v>59</v>
      </c>
      <c r="L19" s="22">
        <v>290</v>
      </c>
      <c r="M19" s="22">
        <v>1</v>
      </c>
      <c r="N19" s="22">
        <v>181995</v>
      </c>
      <c r="O19" s="22">
        <v>11746.9</v>
      </c>
      <c r="P19" s="39">
        <v>15.493023690999999</v>
      </c>
      <c r="R19" s="69">
        <f t="shared" si="5"/>
        <v>0</v>
      </c>
      <c r="S19" s="69">
        <f t="shared" si="5"/>
        <v>0</v>
      </c>
      <c r="T19" s="69">
        <f t="shared" si="6"/>
        <v>-445</v>
      </c>
      <c r="U19" s="69">
        <f t="shared" si="6"/>
        <v>34.760000000002037</v>
      </c>
      <c r="V19" s="130">
        <f t="shared" si="2"/>
        <v>-8.3480383859921403E-2</v>
      </c>
    </row>
    <row r="20" spans="1:22" x14ac:dyDescent="0.3">
      <c r="A20" s="7" t="s">
        <v>60</v>
      </c>
      <c r="B20" s="22">
        <f>+'Table 2 Raw'!B15</f>
        <v>745</v>
      </c>
      <c r="C20" s="22">
        <f>+'Table 2 Raw'!C15</f>
        <v>160</v>
      </c>
      <c r="D20" s="22"/>
      <c r="E20" s="22">
        <f>+'Table 2 Raw'!D15</f>
        <v>297200</v>
      </c>
      <c r="F20" s="22">
        <f>+'Table 2 Raw'!E15</f>
        <v>16203.899999999998</v>
      </c>
      <c r="G20" s="22"/>
      <c r="H20" s="39">
        <f>+'Table 2 Raw'!F15</f>
        <v>18.341263522979038</v>
      </c>
      <c r="I20" t="str">
        <f>PROPER('Table 2 Raw'!G15)</f>
        <v>Idaho</v>
      </c>
      <c r="K20" s="7" t="s">
        <v>60</v>
      </c>
      <c r="L20" s="22">
        <v>744</v>
      </c>
      <c r="M20" s="22">
        <v>159</v>
      </c>
      <c r="N20" s="22">
        <v>292277</v>
      </c>
      <c r="O20" s="22">
        <v>15656.42</v>
      </c>
      <c r="P20" s="39">
        <v>18.668188513</v>
      </c>
      <c r="R20" s="69">
        <f t="shared" si="5"/>
        <v>1</v>
      </c>
      <c r="S20" s="69">
        <f t="shared" si="5"/>
        <v>1</v>
      </c>
      <c r="T20" s="69">
        <f t="shared" si="6"/>
        <v>4923</v>
      </c>
      <c r="U20" s="69">
        <f t="shared" si="6"/>
        <v>547.47999999999774</v>
      </c>
      <c r="V20" s="130">
        <f t="shared" si="2"/>
        <v>-0.32692499002096298</v>
      </c>
    </row>
    <row r="21" spans="1:22" x14ac:dyDescent="0.3">
      <c r="A21" s="7" t="s">
        <v>61</v>
      </c>
      <c r="B21" s="22">
        <f>+'Table 2 Raw'!B16</f>
        <v>4173</v>
      </c>
      <c r="C21" s="22">
        <f>+'Table 2 Raw'!C16</f>
        <v>1057</v>
      </c>
      <c r="D21" s="22"/>
      <c r="E21" s="22">
        <f>+'Table 2 Raw'!D16</f>
        <v>2026718</v>
      </c>
      <c r="F21" s="22">
        <f>+'Table 2 Raw'!E16</f>
        <v>128893.43000000001</v>
      </c>
      <c r="G21" s="22"/>
      <c r="H21" s="39">
        <f>+'Table 2 Raw'!F16</f>
        <v>15.723982207626873</v>
      </c>
      <c r="I21" t="str">
        <f>PROPER('Table 2 Raw'!G16)</f>
        <v>Illinois</v>
      </c>
      <c r="K21" s="7" t="s">
        <v>61</v>
      </c>
      <c r="L21" s="22">
        <v>4175</v>
      </c>
      <c r="M21" s="22">
        <v>1052</v>
      </c>
      <c r="N21" s="22">
        <v>2041779</v>
      </c>
      <c r="O21" s="22">
        <v>129948.2</v>
      </c>
      <c r="P21" s="39">
        <v>15.712249409</v>
      </c>
      <c r="R21" s="69">
        <f t="shared" si="5"/>
        <v>-2</v>
      </c>
      <c r="S21" s="69">
        <f t="shared" si="5"/>
        <v>5</v>
      </c>
      <c r="T21" s="69">
        <f t="shared" si="6"/>
        <v>-15061</v>
      </c>
      <c r="U21" s="69">
        <f t="shared" si="6"/>
        <v>-1054.7699999999895</v>
      </c>
      <c r="V21" s="130">
        <f t="shared" si="2"/>
        <v>1.1732798626873375E-2</v>
      </c>
    </row>
    <row r="22" spans="1:22" x14ac:dyDescent="0.3">
      <c r="A22" s="7" t="s">
        <v>62</v>
      </c>
      <c r="B22" s="22">
        <f>+'Table 2 Raw'!B17</f>
        <v>1921</v>
      </c>
      <c r="C22" s="22">
        <f>+'Table 2 Raw'!C17</f>
        <v>423</v>
      </c>
      <c r="D22" s="22"/>
      <c r="E22" s="22">
        <f>+'Table 2 Raw'!D17</f>
        <v>1049547</v>
      </c>
      <c r="F22" s="22">
        <f>+'Table 2 Raw'!E17</f>
        <v>60161.630000000005</v>
      </c>
      <c r="G22" s="22"/>
      <c r="H22" s="39">
        <f>+'Table 2 Raw'!F17</f>
        <v>17.445454852203969</v>
      </c>
      <c r="I22" t="str">
        <f>PROPER('Table 2 Raw'!G17)</f>
        <v>Indiana</v>
      </c>
      <c r="K22" s="7" t="s">
        <v>62</v>
      </c>
      <c r="L22" s="22">
        <v>1921</v>
      </c>
      <c r="M22" s="22">
        <v>418</v>
      </c>
      <c r="N22" s="22">
        <v>1046757</v>
      </c>
      <c r="O22" s="22">
        <v>57674.85</v>
      </c>
      <c r="P22" s="39">
        <v>18.149279971999999</v>
      </c>
      <c r="R22" s="69">
        <f t="shared" si="5"/>
        <v>0</v>
      </c>
      <c r="S22" s="69">
        <f t="shared" si="5"/>
        <v>5</v>
      </c>
      <c r="T22" s="69">
        <f t="shared" si="6"/>
        <v>2790</v>
      </c>
      <c r="U22" s="69">
        <f t="shared" si="6"/>
        <v>2486.7800000000061</v>
      </c>
      <c r="V22" s="130">
        <f t="shared" si="2"/>
        <v>-0.70382511979602924</v>
      </c>
    </row>
    <row r="23" spans="1:22" x14ac:dyDescent="0.3">
      <c r="A23" s="6"/>
      <c r="K23" s="6"/>
      <c r="L23" s="22"/>
      <c r="M23" s="22"/>
      <c r="N23" s="22"/>
      <c r="O23" s="22"/>
      <c r="P23" s="39"/>
    </row>
    <row r="24" spans="1:22" x14ac:dyDescent="0.3">
      <c r="A24" s="7" t="s">
        <v>63</v>
      </c>
      <c r="B24" s="22">
        <f>+'Table 2 Raw'!B18</f>
        <v>1328</v>
      </c>
      <c r="C24" s="22">
        <f>+'Table 2 Raw'!C18</f>
        <v>342</v>
      </c>
      <c r="D24" s="22"/>
      <c r="E24" s="22">
        <f>+'Table 2 Raw'!D18</f>
        <v>509831</v>
      </c>
      <c r="F24" s="22">
        <f>+'Table 2 Raw'!E18</f>
        <v>35808.04</v>
      </c>
      <c r="G24" s="22"/>
      <c r="H24" s="39">
        <f>+'Table 2 Raw'!F18</f>
        <v>14.237891825411277</v>
      </c>
      <c r="I24" t="str">
        <f>PROPER('Table 2 Raw'!G18)</f>
        <v>Iowa</v>
      </c>
      <c r="K24" s="7" t="s">
        <v>63</v>
      </c>
      <c r="L24" s="22">
        <v>1349</v>
      </c>
      <c r="M24" s="22">
        <v>345</v>
      </c>
      <c r="N24" s="22">
        <v>508014</v>
      </c>
      <c r="O24" s="22">
        <v>35687.49</v>
      </c>
      <c r="P24" s="39">
        <v>14.23507229</v>
      </c>
      <c r="R24" s="69">
        <f t="shared" ref="R24:S28" si="7">+B24-L24</f>
        <v>-21</v>
      </c>
      <c r="S24" s="69">
        <f t="shared" si="7"/>
        <v>-3</v>
      </c>
      <c r="T24" s="69">
        <f t="shared" ref="T24:U28" si="8">+E24-N24</f>
        <v>1817</v>
      </c>
      <c r="U24" s="69">
        <f t="shared" si="8"/>
        <v>120.55000000000291</v>
      </c>
      <c r="V24" s="130">
        <f t="shared" si="2"/>
        <v>2.8195354112767745E-3</v>
      </c>
    </row>
    <row r="25" spans="1:22" x14ac:dyDescent="0.3">
      <c r="A25" s="7" t="s">
        <v>64</v>
      </c>
      <c r="B25" s="22">
        <f>+'Table 2 Raw'!B19</f>
        <v>1318</v>
      </c>
      <c r="C25" s="22">
        <f>+'Table 2 Raw'!C19</f>
        <v>317</v>
      </c>
      <c r="D25" s="22"/>
      <c r="E25" s="22">
        <f>+'Table 2 Raw'!D19</f>
        <v>494347</v>
      </c>
      <c r="F25" s="22">
        <f>+'Table 2 Raw'!E19</f>
        <v>36193.25</v>
      </c>
      <c r="G25" s="22"/>
      <c r="H25" s="39">
        <f>+'Table 2 Raw'!F19</f>
        <v>13.658541302590953</v>
      </c>
      <c r="I25" t="str">
        <f>PROPER('Table 2 Raw'!G19)</f>
        <v>Kansas</v>
      </c>
      <c r="K25" s="7" t="s">
        <v>64</v>
      </c>
      <c r="L25" s="22">
        <v>1320</v>
      </c>
      <c r="M25" s="22">
        <v>317</v>
      </c>
      <c r="N25" s="22">
        <v>495884</v>
      </c>
      <c r="O25" s="22">
        <v>40035.33</v>
      </c>
      <c r="P25" s="39">
        <v>12.386159923999999</v>
      </c>
      <c r="R25" s="69">
        <f t="shared" si="7"/>
        <v>-2</v>
      </c>
      <c r="S25" s="69">
        <f t="shared" si="7"/>
        <v>0</v>
      </c>
      <c r="T25" s="69">
        <f t="shared" si="8"/>
        <v>-1537</v>
      </c>
      <c r="U25" s="69">
        <f t="shared" si="8"/>
        <v>-3842.0800000000017</v>
      </c>
      <c r="V25" s="130">
        <f t="shared" si="2"/>
        <v>1.2723813785909535</v>
      </c>
    </row>
    <row r="26" spans="1:22" x14ac:dyDescent="0.3">
      <c r="A26" s="7" t="s">
        <v>65</v>
      </c>
      <c r="B26" s="22">
        <f>+'Table 2 Raw'!B20</f>
        <v>1539</v>
      </c>
      <c r="C26" s="22">
        <f>+'Table 2 Raw'!C20</f>
        <v>186</v>
      </c>
      <c r="D26" s="22"/>
      <c r="E26" s="22">
        <f>+'Table 2 Raw'!D20</f>
        <v>684017</v>
      </c>
      <c r="F26" s="22">
        <f>+'Table 2 Raw'!E20</f>
        <v>42028.740000000005</v>
      </c>
      <c r="G26" s="22"/>
      <c r="H26" s="39">
        <f>+'Table 2 Raw'!F20</f>
        <v>16.274982309724248</v>
      </c>
      <c r="I26" t="str">
        <f>PROPER('Table 2 Raw'!G20)</f>
        <v>Kentucky</v>
      </c>
      <c r="K26" s="7" t="s">
        <v>65</v>
      </c>
      <c r="L26" s="22">
        <v>1541</v>
      </c>
      <c r="M26" s="22">
        <v>186</v>
      </c>
      <c r="N26" s="22">
        <v>686598</v>
      </c>
      <c r="O26" s="22">
        <v>41902.11</v>
      </c>
      <c r="P26" s="39">
        <v>16.385761958</v>
      </c>
      <c r="R26" s="69">
        <f t="shared" si="7"/>
        <v>-2</v>
      </c>
      <c r="S26" s="69">
        <f t="shared" si="7"/>
        <v>0</v>
      </c>
      <c r="T26" s="69">
        <f t="shared" si="8"/>
        <v>-2581</v>
      </c>
      <c r="U26" s="69">
        <f t="shared" si="8"/>
        <v>126.63000000000466</v>
      </c>
      <c r="V26" s="130">
        <f t="shared" si="2"/>
        <v>-0.11077964827575215</v>
      </c>
    </row>
    <row r="27" spans="1:22" x14ac:dyDescent="0.3">
      <c r="A27" s="7" t="s">
        <v>66</v>
      </c>
      <c r="B27" s="22">
        <f>+'Table 2 Raw'!B21</f>
        <v>1404</v>
      </c>
      <c r="C27" s="22">
        <f>+'Table 2 Raw'!C21</f>
        <v>185</v>
      </c>
      <c r="D27" s="22"/>
      <c r="E27" s="22">
        <f>+'Table 2 Raw'!D21</f>
        <v>716293</v>
      </c>
      <c r="F27" s="22">
        <f>+'Table 2 Raw'!E21</f>
        <v>48408.119999999995</v>
      </c>
      <c r="G27" s="22"/>
      <c r="H27" s="39">
        <f>+'Table 2 Raw'!F21</f>
        <v>14.796959683623328</v>
      </c>
      <c r="I27" t="str">
        <f>PROPER('Table 2 Raw'!G21)</f>
        <v>Louisiana</v>
      </c>
      <c r="K27" s="7" t="s">
        <v>66</v>
      </c>
      <c r="L27" s="22">
        <v>1390</v>
      </c>
      <c r="M27" s="22">
        <v>179</v>
      </c>
      <c r="N27" s="22">
        <v>718711</v>
      </c>
      <c r="O27" s="22">
        <v>58469.25</v>
      </c>
      <c r="P27" s="39">
        <v>12.292119361999999</v>
      </c>
      <c r="R27" s="69">
        <f t="shared" si="7"/>
        <v>14</v>
      </c>
      <c r="S27" s="69">
        <f t="shared" si="7"/>
        <v>6</v>
      </c>
      <c r="T27" s="69">
        <f t="shared" si="8"/>
        <v>-2418</v>
      </c>
      <c r="U27" s="69">
        <f t="shared" si="8"/>
        <v>-10061.130000000005</v>
      </c>
      <c r="V27" s="130">
        <f t="shared" si="2"/>
        <v>2.5048403216233286</v>
      </c>
    </row>
    <row r="28" spans="1:22" x14ac:dyDescent="0.3">
      <c r="A28" s="7" t="s">
        <v>67</v>
      </c>
      <c r="B28" s="22">
        <f>+'Table 2 Raw'!B22</f>
        <v>605</v>
      </c>
      <c r="C28" s="22">
        <f>+'Table 2 Raw'!C22</f>
        <v>268</v>
      </c>
      <c r="D28" s="22"/>
      <c r="E28" s="22">
        <f>+'Table 2 Raw'!D22</f>
        <v>180512</v>
      </c>
      <c r="F28" s="22">
        <f>+'Table 2 Raw'!E22</f>
        <v>14750.1</v>
      </c>
      <c r="G28" s="22"/>
      <c r="H28" s="39">
        <f>+'Table 2 Raw'!F22</f>
        <v>12.238018725296778</v>
      </c>
      <c r="I28" t="str">
        <f>PROPER('Table 2 Raw'!G22)</f>
        <v>Maine</v>
      </c>
      <c r="K28" s="7" t="s">
        <v>67</v>
      </c>
      <c r="L28" s="22">
        <v>611</v>
      </c>
      <c r="M28" s="22">
        <v>267</v>
      </c>
      <c r="N28" s="22">
        <v>181613</v>
      </c>
      <c r="O28" s="22">
        <v>14857</v>
      </c>
      <c r="P28" s="39">
        <v>12.224069461999999</v>
      </c>
      <c r="R28" s="69">
        <f t="shared" si="7"/>
        <v>-6</v>
      </c>
      <c r="S28" s="69">
        <f t="shared" si="7"/>
        <v>1</v>
      </c>
      <c r="T28" s="69">
        <f t="shared" si="8"/>
        <v>-1101</v>
      </c>
      <c r="U28" s="69">
        <f t="shared" si="8"/>
        <v>-106.89999999999964</v>
      </c>
      <c r="V28" s="130">
        <f t="shared" si="2"/>
        <v>1.3949263296778369E-2</v>
      </c>
    </row>
    <row r="29" spans="1:22" x14ac:dyDescent="0.3">
      <c r="A29" s="6"/>
      <c r="K29" s="6"/>
      <c r="L29" s="22"/>
      <c r="M29" s="22"/>
      <c r="N29" s="22"/>
      <c r="O29" s="22"/>
      <c r="P29" s="39"/>
    </row>
    <row r="30" spans="1:22" x14ac:dyDescent="0.3">
      <c r="A30" s="7" t="s">
        <v>68</v>
      </c>
      <c r="B30" s="22">
        <f>+'Table 2 Raw'!B23</f>
        <v>1424</v>
      </c>
      <c r="C30" s="22">
        <f>+'Table 2 Raw'!C23</f>
        <v>25</v>
      </c>
      <c r="D30" s="22"/>
      <c r="E30" s="22">
        <f>+'Table 2 Raw'!D23</f>
        <v>886221</v>
      </c>
      <c r="F30" s="22">
        <f>+'Table 2 Raw'!E23</f>
        <v>59703.260000000009</v>
      </c>
      <c r="G30" s="22"/>
      <c r="H30" s="39">
        <f>+'Table 2 Raw'!F23</f>
        <v>14.843762300417094</v>
      </c>
      <c r="I30" t="str">
        <f>PROPER('Table 2 Raw'!G23)</f>
        <v>Maryland</v>
      </c>
      <c r="K30" s="7" t="s">
        <v>68</v>
      </c>
      <c r="L30" s="22">
        <v>1437</v>
      </c>
      <c r="M30" s="22">
        <v>25</v>
      </c>
      <c r="N30" s="22">
        <v>879601</v>
      </c>
      <c r="O30" s="22">
        <v>59414.16</v>
      </c>
      <c r="P30" s="39">
        <v>14.804568473</v>
      </c>
      <c r="R30" s="69">
        <f t="shared" ref="R30:S34" si="9">+B30-L30</f>
        <v>-13</v>
      </c>
      <c r="S30" s="69">
        <f t="shared" si="9"/>
        <v>0</v>
      </c>
      <c r="T30" s="69">
        <f t="shared" ref="T30:U34" si="10">+E30-N30</f>
        <v>6620</v>
      </c>
      <c r="U30" s="69">
        <f t="shared" si="10"/>
        <v>289.10000000000582</v>
      </c>
      <c r="V30" s="130">
        <f t="shared" si="2"/>
        <v>3.9193827417093985E-2</v>
      </c>
    </row>
    <row r="31" spans="1:22" x14ac:dyDescent="0.3">
      <c r="A31" s="7" t="s">
        <v>69</v>
      </c>
      <c r="B31" s="22">
        <f>+'Table 2 Raw'!B24</f>
        <v>1856</v>
      </c>
      <c r="C31" s="22">
        <f>+'Table 2 Raw'!C24</f>
        <v>431</v>
      </c>
      <c r="D31" s="22"/>
      <c r="E31" s="22">
        <f>+'Table 2 Raw'!D24</f>
        <v>964514</v>
      </c>
      <c r="F31" s="22">
        <f>+'Table 2 Raw'!E24</f>
        <v>72413.039999999994</v>
      </c>
      <c r="G31" s="22"/>
      <c r="H31" s="39">
        <f>+'Table 2 Raw'!F24</f>
        <v>13.319617571641794</v>
      </c>
      <c r="I31" t="str">
        <f>PROPER('Table 2 Raw'!G24)</f>
        <v>Massachusetts</v>
      </c>
      <c r="K31" s="7" t="s">
        <v>69</v>
      </c>
      <c r="L31" s="22">
        <v>1862</v>
      </c>
      <c r="M31" s="22">
        <v>408</v>
      </c>
      <c r="N31" s="22">
        <v>964026</v>
      </c>
      <c r="O31" s="22">
        <v>71969.179999999993</v>
      </c>
      <c r="P31" s="39">
        <v>13.394983797</v>
      </c>
      <c r="R31" s="69">
        <f t="shared" si="9"/>
        <v>-6</v>
      </c>
      <c r="S31" s="69">
        <f t="shared" si="9"/>
        <v>23</v>
      </c>
      <c r="T31" s="69">
        <f t="shared" si="10"/>
        <v>488</v>
      </c>
      <c r="U31" s="69">
        <f t="shared" si="10"/>
        <v>443.86000000000058</v>
      </c>
      <c r="V31" s="130">
        <f t="shared" si="2"/>
        <v>-7.5366225358205696E-2</v>
      </c>
    </row>
    <row r="32" spans="1:22" x14ac:dyDescent="0.3">
      <c r="A32" s="7" t="s">
        <v>70</v>
      </c>
      <c r="B32" s="22">
        <f>+'Table 2 Raw'!B25</f>
        <v>3458</v>
      </c>
      <c r="C32" s="22">
        <f>+'Table 2 Raw'!C25</f>
        <v>899</v>
      </c>
      <c r="D32" s="22"/>
      <c r="E32" s="22">
        <f>+'Table 2 Raw'!D25</f>
        <v>1528666</v>
      </c>
      <c r="F32" s="22">
        <f>+'Table 2 Raw'!E25</f>
        <v>83597.16</v>
      </c>
      <c r="G32" s="22"/>
      <c r="H32" s="39">
        <f>+'Table 2 Raw'!F25</f>
        <v>18.286099671328547</v>
      </c>
      <c r="I32" t="str">
        <f>PROPER('Table 2 Raw'!G25)</f>
        <v>Michigan</v>
      </c>
      <c r="K32" s="7" t="s">
        <v>70</v>
      </c>
      <c r="L32" s="22">
        <v>3468</v>
      </c>
      <c r="M32" s="22">
        <v>902</v>
      </c>
      <c r="N32" s="22">
        <v>1536231</v>
      </c>
      <c r="O32" s="22">
        <v>84181.03</v>
      </c>
      <c r="P32" s="39">
        <v>18.249135227</v>
      </c>
      <c r="R32" s="69">
        <f t="shared" si="9"/>
        <v>-10</v>
      </c>
      <c r="S32" s="69">
        <f t="shared" si="9"/>
        <v>-3</v>
      </c>
      <c r="T32" s="69">
        <f t="shared" si="10"/>
        <v>-7565</v>
      </c>
      <c r="U32" s="69">
        <f t="shared" si="10"/>
        <v>-583.86999999999534</v>
      </c>
      <c r="V32" s="130">
        <f t="shared" si="2"/>
        <v>3.696444432854662E-2</v>
      </c>
    </row>
    <row r="33" spans="1:22" x14ac:dyDescent="0.3">
      <c r="A33" s="7" t="s">
        <v>71</v>
      </c>
      <c r="B33" s="22">
        <f>+'Table 2 Raw'!B26</f>
        <v>2513</v>
      </c>
      <c r="C33" s="22">
        <f>+'Table 2 Raw'!C26</f>
        <v>567</v>
      </c>
      <c r="D33" s="22"/>
      <c r="E33" s="22">
        <f>+'Table 2 Raw'!D26</f>
        <v>875021</v>
      </c>
      <c r="F33" s="22">
        <f>+'Table 2 Raw'!E26</f>
        <v>56714.54</v>
      </c>
      <c r="G33" s="22"/>
      <c r="H33" s="39">
        <f>+'Table 2 Raw'!F26</f>
        <v>15.428512688280641</v>
      </c>
      <c r="I33" t="str">
        <f>PROPER('Table 2 Raw'!G26)</f>
        <v>Minnesota</v>
      </c>
      <c r="K33" s="7" t="s">
        <v>71</v>
      </c>
      <c r="L33" s="22">
        <v>2478</v>
      </c>
      <c r="M33" s="22">
        <v>564</v>
      </c>
      <c r="N33" s="22">
        <v>864384</v>
      </c>
      <c r="O33" s="22">
        <v>55985.23</v>
      </c>
      <c r="P33" s="39">
        <v>15.43950074</v>
      </c>
      <c r="R33" s="69">
        <f t="shared" si="9"/>
        <v>35</v>
      </c>
      <c r="S33" s="69">
        <f t="shared" si="9"/>
        <v>3</v>
      </c>
      <c r="T33" s="69">
        <f t="shared" si="10"/>
        <v>10637</v>
      </c>
      <c r="U33" s="69">
        <f t="shared" si="10"/>
        <v>729.30999999999767</v>
      </c>
      <c r="V33" s="130">
        <f t="shared" si="2"/>
        <v>-1.0988051719358793E-2</v>
      </c>
    </row>
    <row r="34" spans="1:22" x14ac:dyDescent="0.3">
      <c r="A34" s="7" t="s">
        <v>72</v>
      </c>
      <c r="B34" s="22">
        <f>+'Table 2 Raw'!B27</f>
        <v>1066</v>
      </c>
      <c r="C34" s="22">
        <f>+'Table 2 Raw'!C27</f>
        <v>158</v>
      </c>
      <c r="D34" s="22"/>
      <c r="E34" s="22">
        <f>+'Table 2 Raw'!D27</f>
        <v>483150</v>
      </c>
      <c r="F34" s="22">
        <f>+'Table 2 Raw'!E27</f>
        <v>31924.480000000003</v>
      </c>
      <c r="G34" s="22"/>
      <c r="H34" s="39">
        <f>+'Table 2 Raw'!F27</f>
        <v>15.134154103684695</v>
      </c>
      <c r="I34" t="str">
        <f>PROPER('Table 2 Raw'!G27)</f>
        <v>Mississippi</v>
      </c>
      <c r="K34" s="7" t="s">
        <v>72</v>
      </c>
      <c r="L34" s="22">
        <v>1076</v>
      </c>
      <c r="M34" s="22">
        <v>157</v>
      </c>
      <c r="N34" s="22">
        <v>487200</v>
      </c>
      <c r="O34" s="22">
        <v>32175.03</v>
      </c>
      <c r="P34" s="39">
        <v>15.142177024</v>
      </c>
      <c r="R34" s="69">
        <f t="shared" si="9"/>
        <v>-10</v>
      </c>
      <c r="S34" s="69">
        <f t="shared" si="9"/>
        <v>1</v>
      </c>
      <c r="T34" s="69">
        <f t="shared" si="10"/>
        <v>-4050</v>
      </c>
      <c r="U34" s="69">
        <f t="shared" si="10"/>
        <v>-250.54999999999563</v>
      </c>
      <c r="V34" s="130">
        <f t="shared" si="2"/>
        <v>-8.0229203153052708E-3</v>
      </c>
    </row>
    <row r="35" spans="1:22" x14ac:dyDescent="0.3">
      <c r="A35" s="6"/>
      <c r="K35" s="6"/>
      <c r="L35" s="22"/>
      <c r="M35" s="22"/>
      <c r="N35" s="22"/>
      <c r="O35" s="22"/>
      <c r="P35" s="39"/>
    </row>
    <row r="36" spans="1:22" x14ac:dyDescent="0.3">
      <c r="A36" s="7" t="s">
        <v>73</v>
      </c>
      <c r="B36" s="22">
        <f>+'Table 2 Raw'!B28</f>
        <v>2424</v>
      </c>
      <c r="C36" s="22">
        <f>+'Table 2 Raw'!C28</f>
        <v>566</v>
      </c>
      <c r="D36" s="22"/>
      <c r="E36" s="22">
        <f>+'Table 2 Raw'!D28</f>
        <v>915040</v>
      </c>
      <c r="F36" s="22">
        <f>+'Table 2 Raw'!E28</f>
        <v>67926.23</v>
      </c>
      <c r="G36" s="22"/>
      <c r="H36" s="39">
        <f>+'Table 2 Raw'!F28</f>
        <v>13.471084734129953</v>
      </c>
      <c r="I36" t="str">
        <f>PROPER('Table 2 Raw'!G28)</f>
        <v>Missouri</v>
      </c>
      <c r="K36" s="7" t="s">
        <v>73</v>
      </c>
      <c r="L36" s="22">
        <v>2424</v>
      </c>
      <c r="M36" s="22">
        <v>567</v>
      </c>
      <c r="N36" s="22">
        <v>919234</v>
      </c>
      <c r="O36" s="22">
        <v>67635.28</v>
      </c>
      <c r="P36" s="39">
        <v>13.591043018000001</v>
      </c>
      <c r="R36" s="69">
        <f t="shared" ref="R36:S40" si="11">+B36-L36</f>
        <v>0</v>
      </c>
      <c r="S36" s="69">
        <f t="shared" si="11"/>
        <v>-1</v>
      </c>
      <c r="T36" s="69">
        <f t="shared" ref="T36:U40" si="12">+E36-N36</f>
        <v>-4194</v>
      </c>
      <c r="U36" s="69">
        <f t="shared" si="12"/>
        <v>290.94999999999709</v>
      </c>
      <c r="V36" s="130">
        <f t="shared" si="2"/>
        <v>-0.11995828387004792</v>
      </c>
    </row>
    <row r="37" spans="1:22" x14ac:dyDescent="0.3">
      <c r="A37" s="7" t="s">
        <v>74</v>
      </c>
      <c r="B37" s="22">
        <f>+'Table 2 Raw'!B29</f>
        <v>820</v>
      </c>
      <c r="C37" s="22">
        <f>+'Table 2 Raw'!C29</f>
        <v>487</v>
      </c>
      <c r="D37" s="22"/>
      <c r="E37" s="22">
        <f>+'Table 2 Raw'!D29</f>
        <v>146375</v>
      </c>
      <c r="F37" s="75">
        <f>+'Table 2 Raw'!E29</f>
        <v>10555.18</v>
      </c>
      <c r="G37" s="75"/>
      <c r="H37" s="39">
        <f>+'Table 2 Raw'!F29</f>
        <v>13.867598657720663</v>
      </c>
      <c r="I37" t="str">
        <f>PROPER('Table 2 Raw'!G29)</f>
        <v>Montana</v>
      </c>
      <c r="K37" s="7" t="s">
        <v>74</v>
      </c>
      <c r="L37" s="22">
        <v>823</v>
      </c>
      <c r="M37" s="22">
        <v>490</v>
      </c>
      <c r="N37" s="22">
        <v>145319</v>
      </c>
      <c r="O37" s="22">
        <v>10412.36</v>
      </c>
      <c r="P37" s="39">
        <v>13.956394132</v>
      </c>
      <c r="R37" s="69">
        <f t="shared" si="11"/>
        <v>-3</v>
      </c>
      <c r="S37" s="69">
        <f t="shared" si="11"/>
        <v>-3</v>
      </c>
      <c r="T37" s="69">
        <f t="shared" si="12"/>
        <v>1056</v>
      </c>
      <c r="U37" s="69">
        <f t="shared" si="12"/>
        <v>142.81999999999971</v>
      </c>
      <c r="V37" s="130">
        <f t="shared" si="2"/>
        <v>-8.8795474279336872E-2</v>
      </c>
    </row>
    <row r="38" spans="1:22" x14ac:dyDescent="0.3">
      <c r="A38" s="7" t="s">
        <v>75</v>
      </c>
      <c r="B38" s="22">
        <f>+'Table 2 Raw'!B30</f>
        <v>1095</v>
      </c>
      <c r="C38" s="22">
        <f>+'Table 2 Raw'!C30</f>
        <v>284</v>
      </c>
      <c r="D38" s="22"/>
      <c r="E38" s="22">
        <f>+'Table 2 Raw'!D30</f>
        <v>319194</v>
      </c>
      <c r="F38" s="75">
        <f>+'Table 2 Raw'!E30</f>
        <v>23610.86</v>
      </c>
      <c r="G38" s="75"/>
      <c r="H38" s="39">
        <f>+'Table 2 Raw'!F30</f>
        <v>13.51894848387564</v>
      </c>
      <c r="I38" t="str">
        <f>PROPER('Table 2 Raw'!G30)</f>
        <v>Nebraska</v>
      </c>
      <c r="K38" s="7" t="s">
        <v>75</v>
      </c>
      <c r="L38" s="22">
        <v>1085</v>
      </c>
      <c r="M38" s="22">
        <v>284</v>
      </c>
      <c r="N38" s="22">
        <v>316014</v>
      </c>
      <c r="O38" s="22">
        <v>23308.3</v>
      </c>
      <c r="P38" s="39">
        <v>13.558002943</v>
      </c>
      <c r="R38" s="69">
        <f t="shared" si="11"/>
        <v>10</v>
      </c>
      <c r="S38" s="69">
        <f t="shared" si="11"/>
        <v>0</v>
      </c>
      <c r="T38" s="69">
        <f t="shared" si="12"/>
        <v>3180</v>
      </c>
      <c r="U38" s="69">
        <f t="shared" si="12"/>
        <v>302.56000000000131</v>
      </c>
      <c r="V38" s="130">
        <f t="shared" si="2"/>
        <v>-3.9054459124360008E-2</v>
      </c>
    </row>
    <row r="39" spans="1:22" x14ac:dyDescent="0.3">
      <c r="A39" s="7" t="s">
        <v>76</v>
      </c>
      <c r="B39" s="22">
        <f>+'Table 2 Raw'!B31</f>
        <v>663</v>
      </c>
      <c r="C39" s="22">
        <f>+'Table 2 Raw'!C31</f>
        <v>19</v>
      </c>
      <c r="D39" s="22"/>
      <c r="E39" s="22">
        <f>+'Table 2 Raw'!D31</f>
        <v>473744</v>
      </c>
      <c r="F39" s="22">
        <f>+'Table 2 Raw'!E31</f>
        <v>23704.67</v>
      </c>
      <c r="G39" s="22"/>
      <c r="H39" s="39">
        <f>+'Table 2 Raw'!F31</f>
        <v>19.98526028837356</v>
      </c>
      <c r="I39" t="str">
        <f>PROPER('Table 2 Raw'!G31)</f>
        <v>Nevada</v>
      </c>
      <c r="K39" s="7" t="s">
        <v>76</v>
      </c>
      <c r="L39" s="22">
        <v>662</v>
      </c>
      <c r="M39" s="22">
        <v>19</v>
      </c>
      <c r="N39" s="22">
        <v>467527</v>
      </c>
      <c r="O39" s="22">
        <v>22702.01</v>
      </c>
      <c r="P39" s="39">
        <v>20.594079555</v>
      </c>
      <c r="R39" s="69">
        <f t="shared" si="11"/>
        <v>1</v>
      </c>
      <c r="S39" s="69">
        <f t="shared" si="11"/>
        <v>0</v>
      </c>
      <c r="T39" s="69">
        <f t="shared" si="12"/>
        <v>6217</v>
      </c>
      <c r="U39" s="69">
        <f t="shared" si="12"/>
        <v>1002.6599999999999</v>
      </c>
      <c r="V39" s="130">
        <f t="shared" si="2"/>
        <v>-0.60881926662644048</v>
      </c>
    </row>
    <row r="40" spans="1:22" x14ac:dyDescent="0.3">
      <c r="A40" s="7" t="s">
        <v>77</v>
      </c>
      <c r="B40" s="22">
        <f>+'Table 2 Raw'!B32</f>
        <v>490</v>
      </c>
      <c r="C40" s="22">
        <f>+'Table 2 Raw'!C32</f>
        <v>301</v>
      </c>
      <c r="D40" s="22"/>
      <c r="E40" s="22">
        <f>+'Table 2 Raw'!D32</f>
        <v>180888</v>
      </c>
      <c r="F40" s="22">
        <f>+'Table 2 Raw'!E32</f>
        <v>14759.6</v>
      </c>
      <c r="G40" s="22"/>
      <c r="H40" s="39">
        <f>+'Table 2 Raw'!F32</f>
        <v>12.255616683378953</v>
      </c>
      <c r="I40" t="str">
        <f>PROPER('Table 2 Raw'!G32)</f>
        <v>New Hampshire</v>
      </c>
      <c r="K40" s="7" t="s">
        <v>77</v>
      </c>
      <c r="L40" s="22">
        <v>490</v>
      </c>
      <c r="M40" s="22">
        <v>299</v>
      </c>
      <c r="N40" s="22">
        <v>182425</v>
      </c>
      <c r="O40" s="22">
        <v>14769.7</v>
      </c>
      <c r="P40" s="39">
        <v>12.351300297</v>
      </c>
      <c r="R40" s="69">
        <f t="shared" si="11"/>
        <v>0</v>
      </c>
      <c r="S40" s="69">
        <f t="shared" si="11"/>
        <v>2</v>
      </c>
      <c r="T40" s="69">
        <f t="shared" si="12"/>
        <v>-1537</v>
      </c>
      <c r="U40" s="69">
        <f t="shared" si="12"/>
        <v>-10.100000000000364</v>
      </c>
      <c r="V40" s="130">
        <f t="shared" si="2"/>
        <v>-9.5683613621046604E-2</v>
      </c>
    </row>
    <row r="41" spans="1:22" x14ac:dyDescent="0.3">
      <c r="A41" s="6"/>
      <c r="K41" s="6"/>
      <c r="L41" s="22"/>
      <c r="M41" s="22"/>
      <c r="N41" s="22"/>
      <c r="O41" s="22"/>
      <c r="P41" s="39"/>
    </row>
    <row r="42" spans="1:22" x14ac:dyDescent="0.3">
      <c r="A42" s="7" t="s">
        <v>78</v>
      </c>
      <c r="B42" s="22">
        <f>+'Table 2 Raw'!B33</f>
        <v>2590</v>
      </c>
      <c r="C42" s="22">
        <f>+'Table 2 Raw'!C33</f>
        <v>678</v>
      </c>
      <c r="D42" s="22"/>
      <c r="E42" s="22">
        <f>+'Table 2 Raw'!D33</f>
        <v>1410421</v>
      </c>
      <c r="F42" s="22">
        <f>+'Table 2 Raw'!E33</f>
        <v>115728.83</v>
      </c>
      <c r="G42" s="22"/>
      <c r="H42" s="39">
        <f>+'Table 2 Raw'!F33</f>
        <v>12.187291619555818</v>
      </c>
      <c r="I42" t="str">
        <f>PROPER('Table 2 Raw'!G33)</f>
        <v>New Jersey</v>
      </c>
      <c r="K42" s="7" t="s">
        <v>78</v>
      </c>
      <c r="L42" s="22">
        <v>2588</v>
      </c>
      <c r="M42" s="22">
        <v>694</v>
      </c>
      <c r="N42" s="22">
        <v>1408845</v>
      </c>
      <c r="O42" s="22">
        <v>114968.5</v>
      </c>
      <c r="P42" s="39">
        <v>12.254183733</v>
      </c>
      <c r="R42" s="69">
        <f t="shared" ref="R42:S46" si="13">+B42-L42</f>
        <v>2</v>
      </c>
      <c r="S42" s="69">
        <f t="shared" si="13"/>
        <v>-16</v>
      </c>
      <c r="T42" s="69">
        <f t="shared" ref="T42:U46" si="14">+E42-N42</f>
        <v>1576</v>
      </c>
      <c r="U42" s="69">
        <f t="shared" si="14"/>
        <v>760.33000000000175</v>
      </c>
      <c r="V42" s="130">
        <f t="shared" si="2"/>
        <v>-6.6892113444181334E-2</v>
      </c>
    </row>
    <row r="43" spans="1:22" x14ac:dyDescent="0.3">
      <c r="A43" s="7" t="s">
        <v>79</v>
      </c>
      <c r="B43" s="22">
        <f>+'Table 2 Raw'!B34</f>
        <v>869</v>
      </c>
      <c r="C43" s="22">
        <f>+'Table 2 Raw'!C34</f>
        <v>157</v>
      </c>
      <c r="D43" s="22"/>
      <c r="E43" s="22">
        <f>+'Table 2 Raw'!D34</f>
        <v>336263</v>
      </c>
      <c r="F43" s="22">
        <f>+'Table 2 Raw'!E34</f>
        <v>21331.02</v>
      </c>
      <c r="G43" s="22"/>
      <c r="H43" s="39">
        <f>+'Table 2 Raw'!F34</f>
        <v>15.764037537820506</v>
      </c>
      <c r="I43" t="str">
        <f>PROPER('Table 2 Raw'!G34)</f>
        <v>New Mexico</v>
      </c>
      <c r="K43" s="7" t="s">
        <v>79</v>
      </c>
      <c r="L43" s="22">
        <v>884</v>
      </c>
      <c r="M43" s="22">
        <v>158</v>
      </c>
      <c r="N43" s="22">
        <v>335694</v>
      </c>
      <c r="O43" s="22">
        <v>21721.65</v>
      </c>
      <c r="P43" s="39">
        <v>15.454350844</v>
      </c>
      <c r="R43" s="69">
        <f t="shared" si="13"/>
        <v>-15</v>
      </c>
      <c r="S43" s="69">
        <f t="shared" si="13"/>
        <v>-1</v>
      </c>
      <c r="T43" s="69">
        <f t="shared" si="14"/>
        <v>569</v>
      </c>
      <c r="U43" s="69">
        <f t="shared" si="14"/>
        <v>-390.63000000000102</v>
      </c>
      <c r="V43" s="130">
        <f t="shared" si="2"/>
        <v>0.30968669382050606</v>
      </c>
    </row>
    <row r="44" spans="1:22" x14ac:dyDescent="0.3">
      <c r="A44" s="32" t="s">
        <v>111</v>
      </c>
      <c r="B44" s="22">
        <f>+'Table 2 Raw'!B35</f>
        <v>4798</v>
      </c>
      <c r="C44" s="22">
        <f>+'Table 2 Raw'!C35</f>
        <v>999</v>
      </c>
      <c r="D44" s="22"/>
      <c r="E44" s="22">
        <f>+'Table 2 Raw'!D35</f>
        <v>2729776</v>
      </c>
      <c r="F44" s="22">
        <f>+'Table 2 Raw'!E35</f>
        <v>209151.31</v>
      </c>
      <c r="G44" s="22"/>
      <c r="H44" s="39">
        <f>+'Table 2 Raw'!F35</f>
        <v>13.051680144867369</v>
      </c>
      <c r="I44" t="str">
        <f>PROPER('Table 2 Raw'!G35)</f>
        <v>New York</v>
      </c>
      <c r="K44" s="32" t="s">
        <v>111</v>
      </c>
      <c r="L44" s="22">
        <v>4824</v>
      </c>
      <c r="M44" s="22">
        <v>989</v>
      </c>
      <c r="N44" s="22">
        <v>2711626</v>
      </c>
      <c r="O44" s="22">
        <v>206086.1</v>
      </c>
      <c r="P44" s="39">
        <v>13.157734865</v>
      </c>
      <c r="R44" s="69">
        <f t="shared" si="13"/>
        <v>-26</v>
      </c>
      <c r="S44" s="69">
        <f t="shared" si="13"/>
        <v>10</v>
      </c>
      <c r="T44" s="69">
        <f t="shared" si="14"/>
        <v>18150</v>
      </c>
      <c r="U44" s="69">
        <f t="shared" si="14"/>
        <v>3065.2099999999919</v>
      </c>
      <c r="V44" s="130">
        <f t="shared" si="2"/>
        <v>-0.10605472013263118</v>
      </c>
    </row>
    <row r="45" spans="1:22" x14ac:dyDescent="0.3">
      <c r="A45" s="7" t="s">
        <v>80</v>
      </c>
      <c r="B45" s="22">
        <f>+'Table 2 Raw'!B36</f>
        <v>2624</v>
      </c>
      <c r="C45" s="22">
        <f>+'Table 2 Raw'!C36</f>
        <v>306</v>
      </c>
      <c r="D45" s="22"/>
      <c r="E45" s="22">
        <f>+'Table 2 Raw'!D36</f>
        <v>1550062</v>
      </c>
      <c r="F45" s="22">
        <f>+'Table 2 Raw'!E36</f>
        <v>100219.61</v>
      </c>
      <c r="G45" s="22"/>
      <c r="H45" s="39">
        <f>+'Table 2 Raw'!F36</f>
        <v>15.466653681849291</v>
      </c>
      <c r="I45" t="str">
        <f>PROPER('Table 2 Raw'!G36)</f>
        <v>North Carolina</v>
      </c>
      <c r="K45" s="7" t="s">
        <v>80</v>
      </c>
      <c r="L45" s="22">
        <v>2603</v>
      </c>
      <c r="M45" s="22">
        <v>297</v>
      </c>
      <c r="N45" s="22">
        <v>1544934</v>
      </c>
      <c r="O45" s="22">
        <v>99354.57</v>
      </c>
      <c r="P45" s="39">
        <v>15.549702443999999</v>
      </c>
      <c r="R45" s="69">
        <f t="shared" si="13"/>
        <v>21</v>
      </c>
      <c r="S45" s="69">
        <f t="shared" si="13"/>
        <v>9</v>
      </c>
      <c r="T45" s="69">
        <f t="shared" si="14"/>
        <v>5128</v>
      </c>
      <c r="U45" s="69">
        <f t="shared" si="14"/>
        <v>865.0399999999936</v>
      </c>
      <c r="V45" s="130">
        <f t="shared" si="2"/>
        <v>-8.3048762150708555E-2</v>
      </c>
    </row>
    <row r="46" spans="1:22" x14ac:dyDescent="0.3">
      <c r="A46" s="7" t="s">
        <v>81</v>
      </c>
      <c r="B46" s="22">
        <f>+'Table 2 Raw'!B37</f>
        <v>519</v>
      </c>
      <c r="C46" s="22">
        <f>+'Table 2 Raw'!C37</f>
        <v>222</v>
      </c>
      <c r="D46" s="22"/>
      <c r="E46" s="22">
        <f>+'Table 2 Raw'!D37</f>
        <v>109706</v>
      </c>
      <c r="F46" s="22">
        <f>+'Table 2 Raw'!E37</f>
        <v>9265.2999999999993</v>
      </c>
      <c r="G46" s="22"/>
      <c r="H46" s="39">
        <f>+'Table 2 Raw'!F37</f>
        <v>11.840523242636506</v>
      </c>
      <c r="I46" t="str">
        <f>PROPER('Table 2 Raw'!G37)</f>
        <v>North Dakota</v>
      </c>
      <c r="K46" s="7" t="s">
        <v>81</v>
      </c>
      <c r="L46" s="22">
        <v>518</v>
      </c>
      <c r="M46" s="22">
        <v>222</v>
      </c>
      <c r="N46" s="22">
        <v>108644</v>
      </c>
      <c r="O46" s="22">
        <v>9194.74</v>
      </c>
      <c r="P46" s="39">
        <v>11.815886039</v>
      </c>
      <c r="R46" s="69">
        <f t="shared" si="13"/>
        <v>1</v>
      </c>
      <c r="S46" s="69">
        <f t="shared" si="13"/>
        <v>0</v>
      </c>
      <c r="T46" s="69">
        <f t="shared" si="14"/>
        <v>1062</v>
      </c>
      <c r="U46" s="69">
        <f t="shared" si="14"/>
        <v>70.559999999999491</v>
      </c>
      <c r="V46" s="130">
        <f t="shared" si="2"/>
        <v>2.4637203636505234E-2</v>
      </c>
    </row>
    <row r="47" spans="1:22" x14ac:dyDescent="0.3">
      <c r="A47" s="6"/>
      <c r="K47" s="6"/>
      <c r="L47" s="22"/>
      <c r="M47" s="22"/>
      <c r="N47" s="22"/>
      <c r="O47" s="22"/>
      <c r="P47" s="39"/>
    </row>
    <row r="48" spans="1:22" x14ac:dyDescent="0.3">
      <c r="A48" s="7" t="s">
        <v>82</v>
      </c>
      <c r="B48" s="22">
        <f>+'Table 2 Raw'!B38</f>
        <v>3591</v>
      </c>
      <c r="C48" s="22">
        <f>+'Table 2 Raw'!C38</f>
        <v>1088</v>
      </c>
      <c r="D48" s="22"/>
      <c r="E48" s="22">
        <f>+'Table 2 Raw'!D38</f>
        <v>1710143</v>
      </c>
      <c r="F48" s="22">
        <f>+'Table 2 Raw'!E38</f>
        <v>102600.18</v>
      </c>
      <c r="G48" s="22"/>
      <c r="H48" s="39">
        <f>+'Table 2 Raw'!F38</f>
        <v>16.668031186689927</v>
      </c>
      <c r="I48" t="str">
        <f>PROPER('Table 2 Raw'!G38)</f>
        <v>Ohio</v>
      </c>
      <c r="K48" s="7" t="s">
        <v>82</v>
      </c>
      <c r="L48" s="22">
        <v>3619</v>
      </c>
      <c r="M48" s="22">
        <v>1103</v>
      </c>
      <c r="N48" s="22">
        <v>1716585</v>
      </c>
      <c r="O48" s="22">
        <v>101741.9</v>
      </c>
      <c r="P48" s="39">
        <v>16.871950740999999</v>
      </c>
      <c r="R48" s="69">
        <f t="shared" ref="R48:S52" si="15">+B48-L48</f>
        <v>-28</v>
      </c>
      <c r="S48" s="69">
        <f t="shared" si="15"/>
        <v>-15</v>
      </c>
      <c r="T48" s="69">
        <f t="shared" ref="T48:U52" si="16">+E48-N48</f>
        <v>-6442</v>
      </c>
      <c r="U48" s="69">
        <f t="shared" si="16"/>
        <v>858.27999999999884</v>
      </c>
      <c r="V48" s="130">
        <f t="shared" si="2"/>
        <v>-0.20391955431007247</v>
      </c>
    </row>
    <row r="49" spans="1:22" x14ac:dyDescent="0.3">
      <c r="A49" s="7" t="s">
        <v>83</v>
      </c>
      <c r="B49" s="22">
        <f>+'Table 2 Raw'!B39</f>
        <v>1792</v>
      </c>
      <c r="C49" s="22">
        <f>+'Table 2 Raw'!C39</f>
        <v>600</v>
      </c>
      <c r="D49" s="22"/>
      <c r="E49" s="22">
        <f>+'Table 2 Raw'!D39</f>
        <v>693903</v>
      </c>
      <c r="F49" s="22">
        <f>+'Table 2 Raw'!E39</f>
        <v>41089.67</v>
      </c>
      <c r="G49" s="22"/>
      <c r="H49" s="39">
        <f>+'Table 2 Raw'!F39</f>
        <v>16.887529152704317</v>
      </c>
      <c r="I49" t="str">
        <f>PROPER('Table 2 Raw'!G39)</f>
        <v>Oklahoma</v>
      </c>
      <c r="K49" s="7" t="s">
        <v>83</v>
      </c>
      <c r="L49" s="22">
        <v>1800</v>
      </c>
      <c r="M49" s="22">
        <v>605</v>
      </c>
      <c r="N49" s="22">
        <v>692878</v>
      </c>
      <c r="O49" s="22">
        <v>42452.42</v>
      </c>
      <c r="P49" s="39">
        <v>16.321283921999999</v>
      </c>
      <c r="R49" s="69">
        <f t="shared" si="15"/>
        <v>-8</v>
      </c>
      <c r="S49" s="69">
        <f t="shared" si="15"/>
        <v>-5</v>
      </c>
      <c r="T49" s="69">
        <f t="shared" si="16"/>
        <v>1025</v>
      </c>
      <c r="U49" s="69">
        <f t="shared" si="16"/>
        <v>-1362.75</v>
      </c>
      <c r="V49" s="130">
        <f t="shared" si="2"/>
        <v>0.5662452307043182</v>
      </c>
    </row>
    <row r="50" spans="1:22" x14ac:dyDescent="0.3">
      <c r="A50" s="7" t="s">
        <v>84</v>
      </c>
      <c r="B50" s="22">
        <f>+'Table 2 Raw'!B40</f>
        <v>1243</v>
      </c>
      <c r="C50" s="22">
        <f>+'Table 2 Raw'!C40</f>
        <v>221</v>
      </c>
      <c r="D50" s="22"/>
      <c r="E50" s="22">
        <f>+'Table 2 Raw'!D40</f>
        <v>578947</v>
      </c>
      <c r="F50" s="22">
        <f>+'Table 2 Raw'!E40</f>
        <v>29755.96</v>
      </c>
      <c r="G50" s="22"/>
      <c r="H50" s="39">
        <f>+'Table 2 Raw'!F40</f>
        <v>19.456505520238636</v>
      </c>
      <c r="I50" t="str">
        <f>PROPER('Table 2 Raw'!G40)</f>
        <v>Oregon</v>
      </c>
      <c r="K50" s="7" t="s">
        <v>84</v>
      </c>
      <c r="L50" s="22">
        <v>1242</v>
      </c>
      <c r="M50" s="22">
        <v>221</v>
      </c>
      <c r="N50" s="22">
        <v>576407</v>
      </c>
      <c r="O50" s="22">
        <v>29086.1</v>
      </c>
      <c r="P50" s="39">
        <v>19.817266666999998</v>
      </c>
      <c r="R50" s="69">
        <f t="shared" si="15"/>
        <v>1</v>
      </c>
      <c r="S50" s="69">
        <f t="shared" si="15"/>
        <v>0</v>
      </c>
      <c r="T50" s="69">
        <f t="shared" si="16"/>
        <v>2540</v>
      </c>
      <c r="U50" s="69">
        <f t="shared" si="16"/>
        <v>669.86000000000058</v>
      </c>
      <c r="V50" s="130">
        <f t="shared" si="2"/>
        <v>-0.36076114676136228</v>
      </c>
    </row>
    <row r="51" spans="1:22" x14ac:dyDescent="0.3">
      <c r="A51" s="7" t="s">
        <v>85</v>
      </c>
      <c r="B51" s="22">
        <f>+'Table 2 Raw'!B41</f>
        <v>3004</v>
      </c>
      <c r="C51" s="22">
        <f>+'Table 2 Raw'!C41</f>
        <v>789</v>
      </c>
      <c r="D51" s="22"/>
      <c r="E51" s="22">
        <f>+'Table 2 Raw'!D41</f>
        <v>1727497</v>
      </c>
      <c r="F51" s="22">
        <f>+'Table 2 Raw'!E41</f>
        <v>122551.85</v>
      </c>
      <c r="G51" s="22"/>
      <c r="H51" s="39">
        <f>+'Table 2 Raw'!F41</f>
        <v>14.096049957630179</v>
      </c>
      <c r="I51" t="str">
        <f>PROPER('Table 2 Raw'!G41)</f>
        <v>Pennsylvania</v>
      </c>
      <c r="K51" s="7" t="s">
        <v>85</v>
      </c>
      <c r="L51" s="22">
        <v>3019</v>
      </c>
      <c r="M51" s="22">
        <v>784</v>
      </c>
      <c r="N51" s="22">
        <v>1717414</v>
      </c>
      <c r="O51" s="22">
        <v>120892.6</v>
      </c>
      <c r="P51" s="39">
        <v>14.20611235</v>
      </c>
      <c r="R51" s="69">
        <f t="shared" si="15"/>
        <v>-15</v>
      </c>
      <c r="S51" s="69">
        <f t="shared" si="15"/>
        <v>5</v>
      </c>
      <c r="T51" s="69">
        <f t="shared" si="16"/>
        <v>10083</v>
      </c>
      <c r="U51" s="69">
        <f t="shared" si="16"/>
        <v>1659.25</v>
      </c>
      <c r="V51" s="130">
        <f t="shared" si="2"/>
        <v>-0.11006239236982118</v>
      </c>
    </row>
    <row r="52" spans="1:22" x14ac:dyDescent="0.3">
      <c r="A52" s="7" t="s">
        <v>86</v>
      </c>
      <c r="B52" s="22">
        <f>+'Table 2 Raw'!B42</f>
        <v>315</v>
      </c>
      <c r="C52" s="22">
        <f>+'Table 2 Raw'!C42</f>
        <v>63</v>
      </c>
      <c r="D52" s="22"/>
      <c r="E52" s="22">
        <f>+'Table 2 Raw'!D42</f>
        <v>142150</v>
      </c>
      <c r="F52" s="22">
        <f>+'Table 2 Raw'!E42</f>
        <v>10688.74</v>
      </c>
      <c r="G52" s="22"/>
      <c r="H52" s="39">
        <f>+'Table 2 Raw'!F42</f>
        <v>13.299041795384676</v>
      </c>
      <c r="I52" t="str">
        <f>PROPER('Table 2 Raw'!G42)</f>
        <v>Rhode Island</v>
      </c>
      <c r="K52" s="7" t="s">
        <v>86</v>
      </c>
      <c r="L52" s="22">
        <v>313</v>
      </c>
      <c r="M52" s="22">
        <v>64</v>
      </c>
      <c r="N52" s="22">
        <v>142014</v>
      </c>
      <c r="O52" s="22">
        <v>10631.38</v>
      </c>
      <c r="P52" s="39">
        <v>13.358002442</v>
      </c>
      <c r="R52" s="69">
        <f t="shared" si="15"/>
        <v>2</v>
      </c>
      <c r="S52" s="69">
        <f t="shared" si="15"/>
        <v>-1</v>
      </c>
      <c r="T52" s="69">
        <f t="shared" si="16"/>
        <v>136</v>
      </c>
      <c r="U52" s="69">
        <f t="shared" si="16"/>
        <v>57.360000000000582</v>
      </c>
      <c r="V52" s="130">
        <f t="shared" si="2"/>
        <v>-5.8960646615323853E-2</v>
      </c>
    </row>
    <row r="53" spans="1:22" x14ac:dyDescent="0.3">
      <c r="A53" s="6"/>
      <c r="K53" s="6"/>
      <c r="L53" s="22"/>
      <c r="M53" s="22"/>
      <c r="N53" s="22"/>
      <c r="O53" s="22"/>
      <c r="P53" s="39"/>
    </row>
    <row r="54" spans="1:22" x14ac:dyDescent="0.3">
      <c r="A54" s="7" t="s">
        <v>87</v>
      </c>
      <c r="B54" s="22">
        <f>+'Table 2 Raw'!B43</f>
        <v>1252</v>
      </c>
      <c r="C54" s="22">
        <f>+'Table 2 Raw'!C43</f>
        <v>101</v>
      </c>
      <c r="D54" s="22"/>
      <c r="E54" s="22">
        <f>+'Table 2 Raw'!D43</f>
        <v>771250</v>
      </c>
      <c r="F54" s="75">
        <f>+'Table 2 Raw'!E43</f>
        <v>50789.4</v>
      </c>
      <c r="G54" s="75"/>
      <c r="H54" s="39">
        <f>+'Table 2 Raw'!F43</f>
        <v>15.185255191043799</v>
      </c>
      <c r="I54" t="str">
        <f>PROPER('Table 2 Raw'!G43)</f>
        <v>South Carolina</v>
      </c>
      <c r="K54" s="7" t="s">
        <v>87</v>
      </c>
      <c r="L54" s="22">
        <v>1248</v>
      </c>
      <c r="M54" s="22">
        <v>102</v>
      </c>
      <c r="N54" s="22">
        <v>763533</v>
      </c>
      <c r="O54" s="22">
        <v>50236.800000000003</v>
      </c>
      <c r="P54" s="39">
        <v>15.198679056</v>
      </c>
      <c r="R54" s="69">
        <f t="shared" ref="R54:S58" si="17">+B54-L54</f>
        <v>4</v>
      </c>
      <c r="S54" s="69">
        <f t="shared" si="17"/>
        <v>-1</v>
      </c>
      <c r="T54" s="69">
        <f t="shared" ref="T54:U58" si="18">+E54-N54</f>
        <v>7717</v>
      </c>
      <c r="U54" s="69">
        <f t="shared" si="18"/>
        <v>552.59999999999854</v>
      </c>
      <c r="V54" s="130">
        <f t="shared" si="2"/>
        <v>-1.3423864956200404E-2</v>
      </c>
    </row>
    <row r="55" spans="1:22" x14ac:dyDescent="0.3">
      <c r="A55" s="7" t="s">
        <v>88</v>
      </c>
      <c r="B55" s="22">
        <f>+'Table 2 Raw'!B44</f>
        <v>697</v>
      </c>
      <c r="C55" s="22">
        <f>+'Table 2 Raw'!C44</f>
        <v>167</v>
      </c>
      <c r="D55" s="22"/>
      <c r="E55" s="22">
        <f>+'Table 2 Raw'!D44</f>
        <v>136302</v>
      </c>
      <c r="F55" s="22">
        <f>+'Table 2 Raw'!E44</f>
        <v>9777.16</v>
      </c>
      <c r="G55" s="22"/>
      <c r="H55" s="39">
        <f>+'Table 2 Raw'!F44</f>
        <v>13.940858081487876</v>
      </c>
      <c r="I55" t="str">
        <f>PROPER('Table 2 Raw'!G44)</f>
        <v>South Dakota</v>
      </c>
      <c r="K55" s="7" t="s">
        <v>88</v>
      </c>
      <c r="L55" s="22">
        <v>698</v>
      </c>
      <c r="M55" s="22">
        <v>168</v>
      </c>
      <c r="N55" s="22">
        <v>134253</v>
      </c>
      <c r="O55" s="22">
        <v>9638.25</v>
      </c>
      <c r="P55" s="39">
        <v>13.92918839</v>
      </c>
      <c r="R55" s="69">
        <f t="shared" si="17"/>
        <v>-1</v>
      </c>
      <c r="S55" s="69">
        <f t="shared" si="17"/>
        <v>-1</v>
      </c>
      <c r="T55" s="69">
        <f t="shared" si="18"/>
        <v>2049</v>
      </c>
      <c r="U55" s="69">
        <f t="shared" si="18"/>
        <v>138.90999999999985</v>
      </c>
      <c r="V55" s="130">
        <f t="shared" si="2"/>
        <v>1.1669691487876221E-2</v>
      </c>
    </row>
    <row r="56" spans="1:22" x14ac:dyDescent="0.3">
      <c r="A56" s="7" t="s">
        <v>89</v>
      </c>
      <c r="B56" s="22">
        <f>+'Table 2 Raw'!B45</f>
        <v>1774</v>
      </c>
      <c r="C56" s="22">
        <f>+'Table 2 Raw'!C45</f>
        <v>146</v>
      </c>
      <c r="D56" s="22"/>
      <c r="E56" s="22">
        <f>+'Table 2 Raw'!D45</f>
        <v>1001562</v>
      </c>
      <c r="F56" s="22">
        <f>+'Table 2 Raw'!E45</f>
        <v>64270.299999999996</v>
      </c>
      <c r="G56" s="22"/>
      <c r="H56" s="39">
        <f>+'Table 2 Raw'!F45</f>
        <v>15.583589931897004</v>
      </c>
      <c r="I56" t="str">
        <f>PROPER('Table 2 Raw'!G45)</f>
        <v>Tennessee</v>
      </c>
      <c r="K56" s="7" t="s">
        <v>89</v>
      </c>
      <c r="L56" s="22">
        <v>1859</v>
      </c>
      <c r="M56" s="22">
        <v>146</v>
      </c>
      <c r="N56" s="22">
        <v>1001235</v>
      </c>
      <c r="O56" s="22">
        <v>66488</v>
      </c>
      <c r="P56" s="39">
        <v>15.058882806</v>
      </c>
      <c r="R56" s="69">
        <f t="shared" si="17"/>
        <v>-85</v>
      </c>
      <c r="S56" s="69">
        <f t="shared" si="17"/>
        <v>0</v>
      </c>
      <c r="T56" s="69">
        <f t="shared" si="18"/>
        <v>327</v>
      </c>
      <c r="U56" s="69">
        <f t="shared" si="18"/>
        <v>-2217.7000000000044</v>
      </c>
      <c r="V56" s="130">
        <f t="shared" si="2"/>
        <v>0.52470712589700419</v>
      </c>
    </row>
    <row r="57" spans="1:22" x14ac:dyDescent="0.3">
      <c r="A57" s="7" t="s">
        <v>90</v>
      </c>
      <c r="B57" s="22">
        <f>+'Table 2 Raw'!B46</f>
        <v>8912</v>
      </c>
      <c r="C57" s="22">
        <f>+'Table 2 Raw'!C46</f>
        <v>1228</v>
      </c>
      <c r="D57" s="22"/>
      <c r="E57" s="22">
        <f>+'Table 2 Raw'!D46</f>
        <v>5360849</v>
      </c>
      <c r="F57" s="22">
        <f>+'Table 2 Raw'!E46</f>
        <v>352808.91000000003</v>
      </c>
      <c r="G57" s="22"/>
      <c r="H57" s="39">
        <f>+'Table 2 Raw'!F46</f>
        <v>15.194766481379395</v>
      </c>
      <c r="I57" t="str">
        <f>PROPER('Table 2 Raw'!G46)</f>
        <v>Texas</v>
      </c>
      <c r="K57" s="7" t="s">
        <v>90</v>
      </c>
      <c r="L57" s="22">
        <v>8826</v>
      </c>
      <c r="M57" s="22">
        <v>1232</v>
      </c>
      <c r="N57" s="22">
        <v>5301477</v>
      </c>
      <c r="O57" s="22">
        <v>347328.6</v>
      </c>
      <c r="P57" s="39">
        <v>15.263577928</v>
      </c>
      <c r="R57" s="69">
        <f t="shared" si="17"/>
        <v>86</v>
      </c>
      <c r="S57" s="69">
        <f t="shared" si="17"/>
        <v>-4</v>
      </c>
      <c r="T57" s="69">
        <f t="shared" si="18"/>
        <v>59372</v>
      </c>
      <c r="U57" s="69">
        <f t="shared" si="18"/>
        <v>5480.3100000000559</v>
      </c>
      <c r="V57" s="130">
        <f t="shared" si="2"/>
        <v>-6.8811446620605565E-2</v>
      </c>
    </row>
    <row r="58" spans="1:22" s="32" customFormat="1" x14ac:dyDescent="0.3">
      <c r="A58" s="128" t="s">
        <v>91</v>
      </c>
      <c r="B58" s="75">
        <f>+'Table 2 Raw'!B47</f>
        <v>1037</v>
      </c>
      <c r="C58" s="75">
        <f>+'Table 2 Raw'!C47</f>
        <v>156</v>
      </c>
      <c r="D58" s="75"/>
      <c r="E58" s="75">
        <f>+'Table 2 Raw'!D47</f>
        <v>659801</v>
      </c>
      <c r="F58" s="75">
        <f>+'Table 2 Raw'!E47</f>
        <v>28841.229999999996</v>
      </c>
      <c r="G58" s="75"/>
      <c r="H58" s="129">
        <f>+'Table 2 Raw'!F47</f>
        <v>22.877006285792945</v>
      </c>
      <c r="I58" s="32" t="str">
        <f>PROPER('Table 2 Raw'!G47)</f>
        <v>Utah</v>
      </c>
      <c r="K58" s="128" t="s">
        <v>91</v>
      </c>
      <c r="L58" s="75">
        <v>1033</v>
      </c>
      <c r="M58" s="75">
        <v>152</v>
      </c>
      <c r="N58" s="75">
        <v>647870</v>
      </c>
      <c r="O58" s="75">
        <v>28347.7</v>
      </c>
      <c r="P58" s="129">
        <v>22.854411468999999</v>
      </c>
      <c r="R58" s="69">
        <f t="shared" si="17"/>
        <v>4</v>
      </c>
      <c r="S58" s="69">
        <f t="shared" si="17"/>
        <v>4</v>
      </c>
      <c r="T58" s="69">
        <f t="shared" si="18"/>
        <v>11931</v>
      </c>
      <c r="U58" s="69">
        <f t="shared" si="18"/>
        <v>493.5299999999952</v>
      </c>
      <c r="V58" s="130">
        <f t="shared" si="2"/>
        <v>2.2594816792945949E-2</v>
      </c>
    </row>
    <row r="59" spans="1:22" x14ac:dyDescent="0.3">
      <c r="A59" s="6"/>
      <c r="K59" s="6"/>
      <c r="L59" s="22"/>
      <c r="M59" s="22"/>
      <c r="N59" s="22"/>
      <c r="O59" s="22"/>
      <c r="P59" s="39"/>
    </row>
    <row r="60" spans="1:22" x14ac:dyDescent="0.3">
      <c r="A60" s="7" t="s">
        <v>92</v>
      </c>
      <c r="B60" s="22">
        <f>+'Table 2 Raw'!B48</f>
        <v>312</v>
      </c>
      <c r="C60" s="22">
        <f>+'Table 2 Raw'!C48</f>
        <v>343</v>
      </c>
      <c r="D60" s="22"/>
      <c r="E60" s="22">
        <f>+'Table 2 Raw'!D48</f>
        <v>88428</v>
      </c>
      <c r="F60" s="22">
        <f>+'Table 2 Raw'!E48</f>
        <v>8186.57</v>
      </c>
      <c r="G60" s="22"/>
      <c r="H60" s="39">
        <f>+'Table 2 Raw'!F48</f>
        <v>10.801593341289454</v>
      </c>
      <c r="I60" t="str">
        <f>PROPER('Table 2 Raw'!G48)</f>
        <v>Vermont</v>
      </c>
      <c r="K60" s="7" t="s">
        <v>92</v>
      </c>
      <c r="L60" s="22">
        <v>314</v>
      </c>
      <c r="M60" s="22">
        <v>357</v>
      </c>
      <c r="N60" s="22">
        <v>87866</v>
      </c>
      <c r="O60" s="22">
        <v>8338.3700000000008</v>
      </c>
      <c r="P60" s="39">
        <v>10.537551104</v>
      </c>
      <c r="R60" s="69">
        <f t="shared" ref="R60:S65" si="19">+B60-L60</f>
        <v>-2</v>
      </c>
      <c r="S60" s="69">
        <f t="shared" si="19"/>
        <v>-14</v>
      </c>
      <c r="T60" s="69">
        <f t="shared" ref="T60:U65" si="20">+E60-N60</f>
        <v>562</v>
      </c>
      <c r="U60" s="69">
        <f t="shared" si="20"/>
        <v>-151.80000000000109</v>
      </c>
      <c r="V60" s="130">
        <f t="shared" si="2"/>
        <v>0.26404223728945375</v>
      </c>
    </row>
    <row r="61" spans="1:22" x14ac:dyDescent="0.3">
      <c r="A61" s="7" t="s">
        <v>93</v>
      </c>
      <c r="B61" s="22">
        <f>+'Table 2 Raw'!B49</f>
        <v>2134</v>
      </c>
      <c r="C61" s="22">
        <f>+'Table 2 Raw'!C49</f>
        <v>222</v>
      </c>
      <c r="D61" s="22"/>
      <c r="E61" s="22">
        <f>+'Table 2 Raw'!D49</f>
        <v>1287026</v>
      </c>
      <c r="F61" s="22">
        <f>+'Table 2 Raw'!E49</f>
        <v>91627.58</v>
      </c>
      <c r="G61" s="22"/>
      <c r="H61" s="39">
        <f>+'Table 2 Raw'!F49</f>
        <v>14.046272967156831</v>
      </c>
      <c r="I61" t="str">
        <f>PROPER('Table 2 Raw'!G49)</f>
        <v>Virginia</v>
      </c>
      <c r="K61" s="7" t="s">
        <v>93</v>
      </c>
      <c r="L61" s="22">
        <v>2133</v>
      </c>
      <c r="M61" s="22">
        <v>222</v>
      </c>
      <c r="N61" s="22">
        <v>1283590</v>
      </c>
      <c r="O61" s="22">
        <v>90255.26</v>
      </c>
      <c r="P61" s="39">
        <v>14.221774997000001</v>
      </c>
      <c r="R61" s="69">
        <f t="shared" si="19"/>
        <v>1</v>
      </c>
      <c r="S61" s="69">
        <f t="shared" si="19"/>
        <v>0</v>
      </c>
      <c r="T61" s="69">
        <f t="shared" si="20"/>
        <v>3436</v>
      </c>
      <c r="U61" s="69">
        <f t="shared" si="20"/>
        <v>1372.320000000007</v>
      </c>
      <c r="V61" s="130">
        <f t="shared" si="2"/>
        <v>-0.17550202984316954</v>
      </c>
    </row>
    <row r="62" spans="1:22" x14ac:dyDescent="0.3">
      <c r="A62" s="7" t="s">
        <v>94</v>
      </c>
      <c r="B62" s="22">
        <f>+'Table 2 Raw'!B50</f>
        <v>2436</v>
      </c>
      <c r="C62" s="22">
        <f>+'Table 2 Raw'!C50</f>
        <v>332</v>
      </c>
      <c r="D62" s="22"/>
      <c r="E62" s="22">
        <f>+'Table 2 Raw'!D50</f>
        <v>1101711</v>
      </c>
      <c r="F62" s="22">
        <f>+'Table 2 Raw'!E50</f>
        <v>58815.270000000004</v>
      </c>
      <c r="G62" s="22"/>
      <c r="H62" s="39">
        <f>+'Table 2 Raw'!F50</f>
        <v>18.731717120400873</v>
      </c>
      <c r="I62" t="str">
        <f>PROPER('Table 2 Raw'!G50)</f>
        <v>Washington</v>
      </c>
      <c r="K62" s="7" t="s">
        <v>94</v>
      </c>
      <c r="L62" s="22">
        <v>2427</v>
      </c>
      <c r="M62" s="22">
        <v>330</v>
      </c>
      <c r="N62" s="22">
        <v>1087030</v>
      </c>
      <c r="O62" s="22">
        <v>57942.31</v>
      </c>
      <c r="P62" s="39">
        <v>18.760556836999999</v>
      </c>
      <c r="R62" s="69">
        <f t="shared" si="19"/>
        <v>9</v>
      </c>
      <c r="S62" s="69">
        <f t="shared" si="19"/>
        <v>2</v>
      </c>
      <c r="T62" s="69">
        <f t="shared" si="20"/>
        <v>14681</v>
      </c>
      <c r="U62" s="69">
        <f t="shared" si="20"/>
        <v>872.9600000000064</v>
      </c>
      <c r="V62" s="130">
        <f t="shared" si="2"/>
        <v>-2.8839716599126319E-2</v>
      </c>
    </row>
    <row r="63" spans="1:22" x14ac:dyDescent="0.3">
      <c r="A63" s="7" t="s">
        <v>95</v>
      </c>
      <c r="B63" s="22">
        <f>+'Table 2 Raw'!B51</f>
        <v>739</v>
      </c>
      <c r="C63" s="22">
        <f>+'Table 2 Raw'!C51</f>
        <v>57</v>
      </c>
      <c r="D63" s="22"/>
      <c r="E63" s="22">
        <f>+'Table 2 Raw'!D51</f>
        <v>273855</v>
      </c>
      <c r="F63" s="22">
        <f>+'Table 2 Raw'!E51</f>
        <v>19356.2</v>
      </c>
      <c r="G63" s="22"/>
      <c r="H63" s="39">
        <f>+'Table 2 Raw'!F51</f>
        <v>14.148179911346235</v>
      </c>
      <c r="I63" t="str">
        <f>PROPER('Table 2 Raw'!G51)</f>
        <v>West Virginia</v>
      </c>
      <c r="K63" s="7" t="s">
        <v>95</v>
      </c>
      <c r="L63" s="22">
        <v>744</v>
      </c>
      <c r="M63" s="22">
        <v>57</v>
      </c>
      <c r="N63" s="22">
        <v>277452</v>
      </c>
      <c r="O63" s="22">
        <v>19664.32</v>
      </c>
      <c r="P63" s="39">
        <v>14.109412377</v>
      </c>
      <c r="R63" s="69">
        <f t="shared" si="19"/>
        <v>-5</v>
      </c>
      <c r="S63" s="69">
        <f t="shared" si="19"/>
        <v>0</v>
      </c>
      <c r="T63" s="69">
        <f t="shared" si="20"/>
        <v>-3597</v>
      </c>
      <c r="U63" s="69">
        <f t="shared" si="20"/>
        <v>-308.11999999999898</v>
      </c>
      <c r="V63" s="130">
        <f t="shared" si="2"/>
        <v>3.8767534346234811E-2</v>
      </c>
    </row>
    <row r="64" spans="1:22" x14ac:dyDescent="0.3">
      <c r="A64" s="7" t="s">
        <v>96</v>
      </c>
      <c r="B64" s="22">
        <f>+'Table 2 Raw'!B52</f>
        <v>2256</v>
      </c>
      <c r="C64" s="22">
        <f>+'Table 2 Raw'!C52</f>
        <v>461</v>
      </c>
      <c r="D64" s="22"/>
      <c r="E64" s="22">
        <f>+'Table 2 Raw'!D52</f>
        <v>864432</v>
      </c>
      <c r="F64" s="22">
        <f>+'Table 2 Raw'!E52</f>
        <v>59010.89</v>
      </c>
      <c r="G64" s="22"/>
      <c r="H64" s="39">
        <f>+'Table 2 Raw'!F52</f>
        <v>14.648686030663153</v>
      </c>
      <c r="I64" t="str">
        <f>PROPER('Table 2 Raw'!G52)</f>
        <v>Wisconsin</v>
      </c>
      <c r="K64" s="7" t="s">
        <v>96</v>
      </c>
      <c r="L64" s="22">
        <v>2255</v>
      </c>
      <c r="M64" s="22">
        <v>465</v>
      </c>
      <c r="N64" s="22">
        <v>867800</v>
      </c>
      <c r="O64" s="22">
        <v>58184.6</v>
      </c>
      <c r="P64" s="39">
        <v>14.914599396</v>
      </c>
      <c r="R64" s="69">
        <f t="shared" si="19"/>
        <v>1</v>
      </c>
      <c r="S64" s="69">
        <f t="shared" si="19"/>
        <v>-4</v>
      </c>
      <c r="T64" s="69">
        <f t="shared" si="20"/>
        <v>-3368</v>
      </c>
      <c r="U64" s="69">
        <f t="shared" si="20"/>
        <v>826.29000000000087</v>
      </c>
      <c r="V64" s="130">
        <f t="shared" si="2"/>
        <v>-0.2659133653368464</v>
      </c>
    </row>
    <row r="65" spans="1:22" x14ac:dyDescent="0.3">
      <c r="A65" s="7" t="s">
        <v>97</v>
      </c>
      <c r="B65" s="22">
        <f>+'Table 2 Raw'!B53</f>
        <v>371</v>
      </c>
      <c r="C65" s="22">
        <f>+'Table 2 Raw'!C53</f>
        <v>60</v>
      </c>
      <c r="D65" s="22"/>
      <c r="E65" s="22">
        <f>+'Table 2 Raw'!D53</f>
        <v>94170</v>
      </c>
      <c r="F65" s="22">
        <f>+'Table 2 Raw'!E53</f>
        <v>7505.65</v>
      </c>
      <c r="G65" s="22"/>
      <c r="H65" s="39">
        <f>+'Table 2 Raw'!F53</f>
        <v>12.546548266972215</v>
      </c>
      <c r="I65" t="str">
        <f>PROPER('Table 2 Raw'!G53)</f>
        <v>Wyoming</v>
      </c>
      <c r="K65" s="7" t="s">
        <v>97</v>
      </c>
      <c r="L65" s="22">
        <v>370</v>
      </c>
      <c r="M65" s="22">
        <v>60</v>
      </c>
      <c r="N65" s="22">
        <v>94717</v>
      </c>
      <c r="O65" s="22">
        <v>7653.43</v>
      </c>
      <c r="P65" s="39">
        <v>12.375758319999999</v>
      </c>
      <c r="R65" s="69">
        <f t="shared" si="19"/>
        <v>1</v>
      </c>
      <c r="S65" s="69">
        <f t="shared" si="19"/>
        <v>0</v>
      </c>
      <c r="T65" s="69">
        <f t="shared" si="20"/>
        <v>-547</v>
      </c>
      <c r="U65" s="69">
        <f t="shared" si="20"/>
        <v>-147.78000000000065</v>
      </c>
      <c r="V65" s="130">
        <f t="shared" si="2"/>
        <v>0.17078994697221539</v>
      </c>
    </row>
    <row r="66" spans="1:22" x14ac:dyDescent="0.3">
      <c r="A66" s="7"/>
      <c r="K66" s="7"/>
      <c r="L66" s="22"/>
      <c r="M66" s="22"/>
      <c r="N66" s="22"/>
      <c r="O66" s="22"/>
      <c r="P66" s="39"/>
    </row>
    <row r="67" spans="1:22" x14ac:dyDescent="0.3">
      <c r="A67" s="3" t="s">
        <v>98</v>
      </c>
      <c r="K67" s="3" t="s">
        <v>98</v>
      </c>
      <c r="L67" s="36"/>
      <c r="M67" s="36"/>
      <c r="N67" s="36"/>
      <c r="O67" s="36"/>
      <c r="P67" s="40"/>
    </row>
    <row r="68" spans="1:22" x14ac:dyDescent="0.3">
      <c r="A68" s="7"/>
      <c r="K68" s="7"/>
      <c r="L68" s="22"/>
      <c r="M68" s="22"/>
      <c r="N68" s="22"/>
      <c r="O68" s="22"/>
      <c r="P68" s="39"/>
    </row>
    <row r="69" spans="1:22" ht="28.5" customHeight="1" x14ac:dyDescent="0.3">
      <c r="A69" s="7" t="s">
        <v>99</v>
      </c>
      <c r="B69" s="22">
        <f>+'Table 2 Raw'!B54</f>
        <v>166</v>
      </c>
      <c r="C69" s="22">
        <f>+'Table 2 Raw'!C54</f>
        <v>8</v>
      </c>
      <c r="D69" s="22"/>
      <c r="E69" s="22" t="s">
        <v>100</v>
      </c>
      <c r="F69" s="22" t="s">
        <v>100</v>
      </c>
      <c r="G69" s="22"/>
      <c r="H69" s="22" t="s">
        <v>100</v>
      </c>
      <c r="I69" t="str">
        <f>PROPER('Table 2 Raw'!G54)</f>
        <v>Department Of Defense Education Activity</v>
      </c>
      <c r="K69" s="7" t="s">
        <v>99</v>
      </c>
      <c r="L69" s="22">
        <v>173</v>
      </c>
      <c r="M69" s="22">
        <v>14</v>
      </c>
      <c r="N69" s="22">
        <v>74970</v>
      </c>
      <c r="O69" s="22">
        <v>0</v>
      </c>
      <c r="P69" s="39">
        <v>0</v>
      </c>
      <c r="R69" s="69">
        <f t="shared" ref="R69:S72" si="21">+B69-L69</f>
        <v>-7</v>
      </c>
      <c r="S69" s="69">
        <f t="shared" si="21"/>
        <v>-6</v>
      </c>
      <c r="T69" s="69" t="e">
        <f t="shared" ref="T69:U72" si="22">+E69-N69</f>
        <v>#VALUE!</v>
      </c>
      <c r="U69" s="69" t="e">
        <f t="shared" si="22"/>
        <v>#VALUE!</v>
      </c>
      <c r="V69" s="130" t="e">
        <f t="shared" ref="V69:V72" si="23">+H69-P69</f>
        <v>#VALUE!</v>
      </c>
    </row>
    <row r="70" spans="1:22" x14ac:dyDescent="0.3">
      <c r="A70" s="7" t="s">
        <v>101</v>
      </c>
      <c r="B70" s="22">
        <f>+'Table 2 Raw'!B55</f>
        <v>174</v>
      </c>
      <c r="C70" s="22">
        <f>+'Table 2 Raw'!C55</f>
        <v>174</v>
      </c>
      <c r="D70" s="22"/>
      <c r="E70" s="22">
        <f>+'Table 2 Raw'!D55</f>
        <v>45399</v>
      </c>
      <c r="F70" s="22" t="s">
        <v>100</v>
      </c>
      <c r="G70" s="22"/>
      <c r="H70" s="22" t="s">
        <v>100</v>
      </c>
      <c r="I70" t="str">
        <f>PROPER('Table 2 Raw'!G55)</f>
        <v>Bureau Of Indian Education</v>
      </c>
      <c r="K70" s="7" t="s">
        <v>101</v>
      </c>
      <c r="L70" s="22">
        <v>174</v>
      </c>
      <c r="M70" s="22">
        <v>196</v>
      </c>
      <c r="N70" s="22">
        <v>0</v>
      </c>
      <c r="O70" s="22">
        <v>0</v>
      </c>
      <c r="P70" s="39">
        <v>0</v>
      </c>
      <c r="R70" s="69">
        <f t="shared" si="21"/>
        <v>0</v>
      </c>
      <c r="S70" s="69">
        <f t="shared" si="21"/>
        <v>-22</v>
      </c>
      <c r="T70" s="69">
        <f t="shared" si="22"/>
        <v>45399</v>
      </c>
      <c r="U70" s="69" t="e">
        <f t="shared" si="22"/>
        <v>#VALUE!</v>
      </c>
      <c r="V70" s="130" t="e">
        <f t="shared" si="23"/>
        <v>#VALUE!</v>
      </c>
    </row>
    <row r="71" spans="1:22" x14ac:dyDescent="0.3">
      <c r="A71" s="7" t="s">
        <v>102</v>
      </c>
      <c r="B71" s="22">
        <f>+'Table 2 Raw'!B56</f>
        <v>28</v>
      </c>
      <c r="C71" s="22">
        <f>+'Table 2 Raw'!C56</f>
        <v>1</v>
      </c>
      <c r="D71" s="22"/>
      <c r="E71" s="22" t="s">
        <v>100</v>
      </c>
      <c r="F71" s="22" t="s">
        <v>100</v>
      </c>
      <c r="G71" s="22"/>
      <c r="H71" s="22" t="s">
        <v>100</v>
      </c>
      <c r="I71" t="str">
        <f>PROPER('Table 2 Raw'!G56)</f>
        <v>American Samoa</v>
      </c>
      <c r="K71" s="7" t="s">
        <v>102</v>
      </c>
      <c r="L71" s="22">
        <v>28</v>
      </c>
      <c r="M71" s="22">
        <v>1</v>
      </c>
      <c r="N71" s="22">
        <v>0</v>
      </c>
      <c r="O71" s="22">
        <v>0</v>
      </c>
      <c r="P71" s="39">
        <v>0</v>
      </c>
      <c r="R71" s="69">
        <f t="shared" si="21"/>
        <v>0</v>
      </c>
      <c r="S71" s="69">
        <f t="shared" si="21"/>
        <v>0</v>
      </c>
      <c r="T71" s="69" t="e">
        <f t="shared" si="22"/>
        <v>#VALUE!</v>
      </c>
      <c r="U71" s="69" t="e">
        <f t="shared" si="22"/>
        <v>#VALUE!</v>
      </c>
      <c r="V71" s="130" t="e">
        <f t="shared" si="23"/>
        <v>#VALUE!</v>
      </c>
    </row>
    <row r="72" spans="1:22" x14ac:dyDescent="0.3">
      <c r="A72" s="7" t="s">
        <v>103</v>
      </c>
      <c r="B72" s="22">
        <f>+'Table 2 Raw'!B57</f>
        <v>41</v>
      </c>
      <c r="C72" s="22">
        <f>+'Table 2 Raw'!C57</f>
        <v>1</v>
      </c>
      <c r="D72" s="22"/>
      <c r="E72" s="22">
        <f>+'Table 2 Raw'!D57</f>
        <v>30758</v>
      </c>
      <c r="F72" s="22">
        <f>+'Table 2 Raw'!E57</f>
        <v>2289</v>
      </c>
      <c r="G72" s="22"/>
      <c r="H72" s="22">
        <f>+'Table 2 Raw'!F57</f>
        <v>13.437308868501528</v>
      </c>
      <c r="I72" t="str">
        <f>PROPER('Table 2 Raw'!G57)</f>
        <v>Guam</v>
      </c>
      <c r="K72" s="7" t="s">
        <v>103</v>
      </c>
      <c r="L72" s="22">
        <v>41</v>
      </c>
      <c r="M72" s="22">
        <v>1</v>
      </c>
      <c r="N72" s="22">
        <v>30821</v>
      </c>
      <c r="O72" s="22">
        <v>2336</v>
      </c>
      <c r="P72" s="39">
        <v>13.193921232999999</v>
      </c>
      <c r="R72" s="69">
        <f t="shared" si="21"/>
        <v>0</v>
      </c>
      <c r="S72" s="69">
        <f t="shared" si="21"/>
        <v>0</v>
      </c>
      <c r="T72" s="69">
        <f t="shared" si="22"/>
        <v>-63</v>
      </c>
      <c r="U72" s="69">
        <f t="shared" si="22"/>
        <v>-47</v>
      </c>
      <c r="V72" s="130">
        <f t="shared" si="23"/>
        <v>0.24338763550152898</v>
      </c>
    </row>
    <row r="73" spans="1:22" ht="20.399999999999999" x14ac:dyDescent="0.3">
      <c r="A73" s="7" t="s">
        <v>112</v>
      </c>
      <c r="B73" s="22" t="s">
        <v>100</v>
      </c>
      <c r="C73" s="22" t="s">
        <v>100</v>
      </c>
      <c r="D73" s="22"/>
      <c r="E73" s="22" t="s">
        <v>100</v>
      </c>
      <c r="F73" s="22" t="s">
        <v>100</v>
      </c>
      <c r="G73" s="22"/>
      <c r="H73" s="22" t="s">
        <v>100</v>
      </c>
      <c r="I73" t="str">
        <f>PROPER('Table 2 Raw'!G58)</f>
        <v>Puerto Rico</v>
      </c>
      <c r="K73" s="7" t="s">
        <v>112</v>
      </c>
      <c r="L73" s="22" t="s">
        <v>100</v>
      </c>
      <c r="M73" s="22" t="s">
        <v>100</v>
      </c>
      <c r="N73" s="22" t="s">
        <v>100</v>
      </c>
      <c r="O73" s="22" t="s">
        <v>100</v>
      </c>
      <c r="P73" s="39" t="s">
        <v>100</v>
      </c>
      <c r="R73" s="69" t="e">
        <f t="shared" ref="R73:R75" si="24">+B73-L73</f>
        <v>#VALUE!</v>
      </c>
      <c r="S73" s="69" t="e">
        <f t="shared" ref="S73:S75" si="25">+C73-M73</f>
        <v>#VALUE!</v>
      </c>
      <c r="T73" s="69" t="e">
        <f t="shared" ref="T73:T75" si="26">+E73-N73</f>
        <v>#VALUE!</v>
      </c>
      <c r="U73" s="69" t="e">
        <f t="shared" ref="U73:U75" si="27">+F73-O73</f>
        <v>#VALUE!</v>
      </c>
      <c r="V73" s="130" t="e">
        <f t="shared" ref="V73:V75" si="28">+H73-P73</f>
        <v>#VALUE!</v>
      </c>
    </row>
    <row r="74" spans="1:22" x14ac:dyDescent="0.3">
      <c r="A74" s="7" t="s">
        <v>104</v>
      </c>
      <c r="B74" s="22">
        <f>+'Table 2 Raw'!B58</f>
        <v>1283</v>
      </c>
      <c r="C74" s="22">
        <f>+'Table 2 Raw'!C58</f>
        <v>1</v>
      </c>
      <c r="D74" s="22"/>
      <c r="E74" s="22">
        <f>+'Table 2 Raw'!D58</f>
        <v>365181</v>
      </c>
      <c r="F74" s="22">
        <f>+'Table 2 Raw'!E58</f>
        <v>28899</v>
      </c>
      <c r="G74" s="22"/>
      <c r="H74" s="22">
        <f>+'Table 2 Raw'!F58</f>
        <v>12.636458008927644</v>
      </c>
      <c r="I74" t="str">
        <f>PROPER('Table 2 Raw'!G59)</f>
        <v>U.S. Virgin Islands</v>
      </c>
      <c r="K74" s="7" t="s">
        <v>104</v>
      </c>
      <c r="L74" s="22">
        <v>1322</v>
      </c>
      <c r="M74" s="22">
        <v>1</v>
      </c>
      <c r="N74" s="22">
        <v>379818</v>
      </c>
      <c r="O74" s="22">
        <v>30438</v>
      </c>
      <c r="P74" s="39">
        <v>12.478415139000001</v>
      </c>
      <c r="R74" s="69">
        <f t="shared" si="24"/>
        <v>-39</v>
      </c>
      <c r="S74" s="69">
        <f t="shared" si="25"/>
        <v>0</v>
      </c>
      <c r="T74" s="69">
        <f t="shared" si="26"/>
        <v>-14637</v>
      </c>
      <c r="U74" s="69">
        <f t="shared" si="27"/>
        <v>-1539</v>
      </c>
      <c r="V74" s="130">
        <f t="shared" si="28"/>
        <v>0.15804286992764283</v>
      </c>
    </row>
    <row r="75" spans="1:22" x14ac:dyDescent="0.3">
      <c r="A75" s="7" t="s">
        <v>105</v>
      </c>
      <c r="B75" s="22">
        <f>+'Table 2 Raw'!B59</f>
        <v>28</v>
      </c>
      <c r="C75" s="22">
        <f>+'Table 2 Raw'!C59</f>
        <v>2</v>
      </c>
      <c r="D75" s="22"/>
      <c r="E75" s="22">
        <f>+'Table 2 Raw'!D59</f>
        <v>13194</v>
      </c>
      <c r="F75" s="22">
        <f>+'Table 2 Raw'!E59</f>
        <v>1154</v>
      </c>
      <c r="G75" s="22"/>
      <c r="H75" s="22">
        <f>+'Table 2 Raw'!F59</f>
        <v>11.433275563258233</v>
      </c>
      <c r="K75" s="7" t="s">
        <v>105</v>
      </c>
      <c r="L75" s="22">
        <v>28</v>
      </c>
      <c r="M75" s="22">
        <v>2</v>
      </c>
      <c r="N75" s="22">
        <v>13805</v>
      </c>
      <c r="O75" s="22">
        <v>1106</v>
      </c>
      <c r="P75" s="39">
        <v>12.481916817</v>
      </c>
      <c r="R75" s="69">
        <f t="shared" si="24"/>
        <v>0</v>
      </c>
      <c r="S75" s="69">
        <f t="shared" si="25"/>
        <v>0</v>
      </c>
      <c r="T75" s="69">
        <f t="shared" si="26"/>
        <v>-611</v>
      </c>
      <c r="U75" s="69">
        <f t="shared" si="27"/>
        <v>48</v>
      </c>
      <c r="V75" s="130">
        <f t="shared" si="28"/>
        <v>-1.0486412537417671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9"/>
  <sheetViews>
    <sheetView workbookViewId="0">
      <pane xSplit="1" ySplit="1" topLeftCell="B2" activePane="bottomRight" state="frozen"/>
      <selection activeCell="F7" sqref="F7"/>
      <selection pane="topRight" activeCell="F7" sqref="F7"/>
      <selection pane="bottomLeft" activeCell="F7" sqref="F7"/>
      <selection pane="bottomRight" activeCell="F7" sqref="F7"/>
    </sheetView>
  </sheetViews>
  <sheetFormatPr defaultRowHeight="14.4" x14ac:dyDescent="0.3"/>
  <cols>
    <col min="1" max="1" width="6" style="262" customWidth="1"/>
    <col min="2" max="6" width="13" style="262" customWidth="1"/>
    <col min="16" max="16" width="6" style="165" customWidth="1"/>
    <col min="17" max="21" width="13" style="165" customWidth="1"/>
  </cols>
  <sheetData>
    <row r="1" spans="1:21" x14ac:dyDescent="0.3">
      <c r="A1" s="262" t="s">
        <v>128</v>
      </c>
      <c r="B1" s="262" t="s">
        <v>129</v>
      </c>
      <c r="C1" s="262" t="s">
        <v>130</v>
      </c>
      <c r="D1" s="262" t="s">
        <v>132</v>
      </c>
      <c r="E1" s="262" t="s">
        <v>133</v>
      </c>
      <c r="F1" s="262" t="s">
        <v>134</v>
      </c>
      <c r="G1" t="s">
        <v>131</v>
      </c>
      <c r="P1" s="165" t="s">
        <v>128</v>
      </c>
      <c r="Q1" s="165" t="s">
        <v>129</v>
      </c>
      <c r="R1" s="165" t="s">
        <v>130</v>
      </c>
      <c r="S1" s="165" t="s">
        <v>132</v>
      </c>
      <c r="T1" s="165" t="s">
        <v>133</v>
      </c>
      <c r="U1" s="165" t="s">
        <v>134</v>
      </c>
    </row>
    <row r="2" spans="1:21" x14ac:dyDescent="0.3">
      <c r="A2" s="262" t="s">
        <v>246</v>
      </c>
      <c r="B2" s="262">
        <v>100051</v>
      </c>
      <c r="C2" s="262">
        <v>18531</v>
      </c>
      <c r="K2" t="s">
        <v>194</v>
      </c>
      <c r="P2" s="165" t="s">
        <v>246</v>
      </c>
      <c r="Q2" s="165">
        <v>100052</v>
      </c>
      <c r="R2" s="165">
        <v>18532</v>
      </c>
    </row>
    <row r="3" spans="1:21" x14ac:dyDescent="0.3">
      <c r="A3" s="262" t="s">
        <v>247</v>
      </c>
      <c r="B3" s="262">
        <v>1513</v>
      </c>
      <c r="C3" s="262">
        <v>178</v>
      </c>
      <c r="D3" s="262">
        <v>744930</v>
      </c>
      <c r="E3" s="262">
        <v>42532.95</v>
      </c>
      <c r="F3" s="262">
        <v>17.514186060454307</v>
      </c>
      <c r="G3" t="s">
        <v>135</v>
      </c>
      <c r="K3" s="165" t="s">
        <v>192</v>
      </c>
      <c r="L3" s="165" t="s">
        <v>193</v>
      </c>
      <c r="M3" s="165" t="s">
        <v>129</v>
      </c>
      <c r="P3" s="165" t="s">
        <v>247</v>
      </c>
      <c r="Q3" s="165">
        <v>1513</v>
      </c>
      <c r="R3" s="165">
        <v>178</v>
      </c>
      <c r="S3" s="165">
        <v>744930</v>
      </c>
      <c r="T3" s="165">
        <v>42532.95</v>
      </c>
      <c r="U3" s="165">
        <v>17.514186060454307</v>
      </c>
    </row>
    <row r="4" spans="1:21" x14ac:dyDescent="0.3">
      <c r="A4" s="262" t="s">
        <v>248</v>
      </c>
      <c r="B4" s="262">
        <v>507</v>
      </c>
      <c r="C4" s="262">
        <v>54</v>
      </c>
      <c r="D4" s="262">
        <v>132737</v>
      </c>
      <c r="E4" s="262">
        <v>7824.91</v>
      </c>
      <c r="F4" s="262">
        <v>16.963389994261917</v>
      </c>
      <c r="G4" t="s">
        <v>136</v>
      </c>
      <c r="K4" s="165">
        <v>0</v>
      </c>
      <c r="L4" s="165">
        <v>100391</v>
      </c>
      <c r="M4" s="228">
        <v>98331</v>
      </c>
      <c r="P4" s="165" t="s">
        <v>248</v>
      </c>
      <c r="Q4" s="165">
        <v>507</v>
      </c>
      <c r="R4" s="165">
        <v>54</v>
      </c>
      <c r="S4" s="165">
        <v>132737</v>
      </c>
      <c r="T4" s="165">
        <v>7824.91</v>
      </c>
      <c r="U4" s="165">
        <v>16.963389994261917</v>
      </c>
    </row>
    <row r="5" spans="1:21" x14ac:dyDescent="0.3">
      <c r="A5" s="262" t="s">
        <v>249</v>
      </c>
      <c r="B5" s="262">
        <v>2308</v>
      </c>
      <c r="C5" s="262">
        <v>698</v>
      </c>
      <c r="D5" s="262">
        <v>1123137</v>
      </c>
      <c r="E5" s="262">
        <v>48220.08</v>
      </c>
      <c r="F5" s="262">
        <v>23.291894165252316</v>
      </c>
      <c r="G5" t="s">
        <v>137</v>
      </c>
      <c r="P5" s="165" t="s">
        <v>249</v>
      </c>
      <c r="Q5" s="165">
        <v>2308</v>
      </c>
      <c r="R5" s="165">
        <v>698</v>
      </c>
      <c r="S5" s="165">
        <v>1123137</v>
      </c>
      <c r="T5" s="165">
        <v>48220.08</v>
      </c>
      <c r="U5" s="165">
        <v>23.291894165252316</v>
      </c>
    </row>
    <row r="6" spans="1:21" x14ac:dyDescent="0.3">
      <c r="A6" s="262" t="s">
        <v>250</v>
      </c>
      <c r="B6" s="262">
        <v>1090</v>
      </c>
      <c r="C6" s="262">
        <v>292</v>
      </c>
      <c r="D6" s="262">
        <v>493447</v>
      </c>
      <c r="E6" s="262">
        <v>35730.300000000003</v>
      </c>
      <c r="F6" s="262">
        <v>13.810323450964587</v>
      </c>
      <c r="G6" t="s">
        <v>138</v>
      </c>
      <c r="P6" s="165" t="s">
        <v>250</v>
      </c>
      <c r="Q6" s="165">
        <v>1090</v>
      </c>
      <c r="R6" s="165">
        <v>292</v>
      </c>
      <c r="S6" s="165">
        <v>493449</v>
      </c>
      <c r="T6" s="165">
        <v>35730.300000000003</v>
      </c>
      <c r="U6" s="165">
        <v>13.81037942586544</v>
      </c>
    </row>
    <row r="7" spans="1:21" x14ac:dyDescent="0.3">
      <c r="A7" s="262" t="s">
        <v>251</v>
      </c>
      <c r="B7" s="262">
        <v>10291</v>
      </c>
      <c r="C7" s="262">
        <v>1159</v>
      </c>
      <c r="D7" s="262">
        <v>6309138</v>
      </c>
      <c r="E7" s="262">
        <v>271287.08</v>
      </c>
      <c r="F7" s="262">
        <v>23.256315781791006</v>
      </c>
      <c r="G7" t="s">
        <v>139</v>
      </c>
      <c r="K7" t="s">
        <v>195</v>
      </c>
      <c r="P7" s="165" t="s">
        <v>251</v>
      </c>
      <c r="Q7" s="165">
        <v>10291</v>
      </c>
      <c r="R7" s="165">
        <v>1159</v>
      </c>
      <c r="S7" s="165">
        <v>6309138</v>
      </c>
      <c r="T7" s="165">
        <v>271287.08</v>
      </c>
      <c r="U7" s="165">
        <v>23.256315781791006</v>
      </c>
    </row>
    <row r="8" spans="1:21" x14ac:dyDescent="0.3">
      <c r="A8" s="262" t="s">
        <v>252</v>
      </c>
      <c r="B8" s="262">
        <v>1888</v>
      </c>
      <c r="C8" s="262">
        <v>267</v>
      </c>
      <c r="D8" s="262">
        <v>905019</v>
      </c>
      <c r="E8" s="262">
        <v>52014.130000000005</v>
      </c>
      <c r="F8" s="262">
        <v>17.399483563408634</v>
      </c>
      <c r="G8" t="s">
        <v>140</v>
      </c>
      <c r="K8" s="165" t="s">
        <v>192</v>
      </c>
      <c r="L8" s="165" t="s">
        <v>193</v>
      </c>
      <c r="M8" s="165" t="s">
        <v>132</v>
      </c>
      <c r="N8" s="165" t="s">
        <v>133</v>
      </c>
      <c r="O8" s="165" t="s">
        <v>134</v>
      </c>
      <c r="P8" s="165" t="s">
        <v>252</v>
      </c>
      <c r="Q8" s="165">
        <v>1888</v>
      </c>
      <c r="R8" s="165">
        <v>267</v>
      </c>
      <c r="S8" s="165">
        <v>905019</v>
      </c>
      <c r="T8" s="165">
        <v>52014.130000000005</v>
      </c>
      <c r="U8" s="165">
        <v>17.399483563408634</v>
      </c>
    </row>
    <row r="9" spans="1:21" x14ac:dyDescent="0.3">
      <c r="A9" s="262" t="s">
        <v>253</v>
      </c>
      <c r="B9" s="262">
        <v>1250</v>
      </c>
      <c r="C9" s="262">
        <v>205</v>
      </c>
      <c r="D9" s="262">
        <v>535118</v>
      </c>
      <c r="E9" s="262">
        <v>42343.199999999997</v>
      </c>
      <c r="F9" s="262">
        <v>12.637637212114342</v>
      </c>
      <c r="G9" t="s">
        <v>141</v>
      </c>
      <c r="K9" s="165">
        <v>0</v>
      </c>
      <c r="L9" s="165">
        <v>52</v>
      </c>
      <c r="M9" s="32">
        <v>50587859</v>
      </c>
      <c r="N9" s="32">
        <v>3169498.9600000004</v>
      </c>
      <c r="O9" s="32">
        <v>15.960837860631447</v>
      </c>
      <c r="P9" s="165" t="s">
        <v>253</v>
      </c>
      <c r="Q9" s="165">
        <v>1250</v>
      </c>
      <c r="R9" s="165">
        <v>205</v>
      </c>
      <c r="S9" s="165">
        <v>535118</v>
      </c>
      <c r="T9" s="165">
        <v>42343.199999999997</v>
      </c>
      <c r="U9" s="165">
        <v>12.637637212114342</v>
      </c>
    </row>
    <row r="10" spans="1:21" x14ac:dyDescent="0.3">
      <c r="A10" s="262" t="s">
        <v>254</v>
      </c>
      <c r="B10" s="262">
        <v>228</v>
      </c>
      <c r="C10" s="262">
        <v>49</v>
      </c>
      <c r="D10" s="262">
        <v>136264</v>
      </c>
      <c r="E10" s="262">
        <v>9208.2000000000007</v>
      </c>
      <c r="F10" s="262">
        <v>14.798114723833104</v>
      </c>
      <c r="G10" t="s">
        <v>142</v>
      </c>
      <c r="P10" s="165" t="s">
        <v>254</v>
      </c>
      <c r="Q10" s="165">
        <v>228</v>
      </c>
      <c r="R10" s="165">
        <v>49</v>
      </c>
      <c r="S10" s="165">
        <v>136264</v>
      </c>
      <c r="T10" s="165">
        <v>9208.2000000000007</v>
      </c>
      <c r="U10" s="165">
        <v>14.798114723833104</v>
      </c>
    </row>
    <row r="11" spans="1:21" x14ac:dyDescent="0.3">
      <c r="A11" s="262" t="s">
        <v>255</v>
      </c>
      <c r="B11" s="262">
        <v>223</v>
      </c>
      <c r="C11" s="262">
        <v>67</v>
      </c>
      <c r="D11" s="262">
        <v>85850</v>
      </c>
      <c r="E11" s="262">
        <v>6726.99</v>
      </c>
      <c r="F11" s="262">
        <v>12.76202283636515</v>
      </c>
      <c r="G11" t="s">
        <v>143</v>
      </c>
      <c r="P11" s="165" t="s">
        <v>255</v>
      </c>
      <c r="Q11" s="165">
        <v>223</v>
      </c>
      <c r="R11" s="165">
        <v>67</v>
      </c>
      <c r="S11" s="165">
        <v>90781</v>
      </c>
      <c r="T11" s="165">
        <v>6726.99</v>
      </c>
      <c r="U11" s="165">
        <v>13.495040129389222</v>
      </c>
    </row>
    <row r="12" spans="1:21" x14ac:dyDescent="0.3">
      <c r="A12" s="262" t="s">
        <v>256</v>
      </c>
      <c r="B12" s="262">
        <v>4336</v>
      </c>
      <c r="C12" s="262">
        <v>77</v>
      </c>
      <c r="D12" s="262">
        <v>2816791</v>
      </c>
      <c r="E12" s="262">
        <v>186339.1</v>
      </c>
      <c r="F12" s="262">
        <v>15.116478506121366</v>
      </c>
      <c r="G12" t="s">
        <v>144</v>
      </c>
      <c r="K12" t="s">
        <v>196</v>
      </c>
      <c r="P12" s="165" t="s">
        <v>256</v>
      </c>
      <c r="Q12" s="165">
        <v>4336</v>
      </c>
      <c r="R12" s="165">
        <v>77</v>
      </c>
      <c r="S12" s="165">
        <v>2816791</v>
      </c>
      <c r="T12" s="165">
        <v>186339.1</v>
      </c>
      <c r="U12" s="165">
        <v>15.116478506121366</v>
      </c>
    </row>
    <row r="13" spans="1:21" x14ac:dyDescent="0.3">
      <c r="A13" s="262" t="s">
        <v>257</v>
      </c>
      <c r="B13" s="262">
        <v>2300</v>
      </c>
      <c r="C13" s="262">
        <v>226</v>
      </c>
      <c r="D13" s="262">
        <v>1764346</v>
      </c>
      <c r="E13" s="262">
        <v>114762.5</v>
      </c>
      <c r="F13" s="262">
        <v>15.37388955451476</v>
      </c>
      <c r="G13" t="s">
        <v>145</v>
      </c>
      <c r="K13" s="165" t="s">
        <v>192</v>
      </c>
      <c r="L13" s="165" t="s">
        <v>193</v>
      </c>
      <c r="M13" s="165" t="s">
        <v>130</v>
      </c>
      <c r="P13" s="165" t="s">
        <v>257</v>
      </c>
      <c r="Q13" s="165">
        <v>2300</v>
      </c>
      <c r="R13" s="165">
        <v>226</v>
      </c>
      <c r="S13" s="165">
        <v>1764346</v>
      </c>
      <c r="T13" s="165">
        <v>114762.5</v>
      </c>
      <c r="U13" s="165">
        <v>15.37388955451476</v>
      </c>
    </row>
    <row r="14" spans="1:21" x14ac:dyDescent="0.3">
      <c r="A14" s="262" t="s">
        <v>258</v>
      </c>
      <c r="B14" s="262">
        <v>290</v>
      </c>
      <c r="C14" s="262">
        <v>1</v>
      </c>
      <c r="D14" s="262">
        <v>181550</v>
      </c>
      <c r="E14" s="262">
        <v>11781.660000000002</v>
      </c>
      <c r="F14" s="262">
        <v>15.409543307140078</v>
      </c>
      <c r="G14" t="s">
        <v>146</v>
      </c>
      <c r="K14" s="165">
        <v>0</v>
      </c>
      <c r="L14" s="165">
        <v>18614</v>
      </c>
      <c r="M14" s="228">
        <v>18344</v>
      </c>
      <c r="P14" s="165" t="s">
        <v>258</v>
      </c>
      <c r="Q14" s="165">
        <v>290</v>
      </c>
      <c r="R14" s="165">
        <v>1</v>
      </c>
      <c r="S14" s="165">
        <v>181550</v>
      </c>
      <c r="T14" s="165">
        <v>11781.660000000002</v>
      </c>
      <c r="U14" s="165">
        <v>15.409543307140078</v>
      </c>
    </row>
    <row r="15" spans="1:21" x14ac:dyDescent="0.3">
      <c r="A15" s="262" t="s">
        <v>259</v>
      </c>
      <c r="B15" s="262">
        <v>745</v>
      </c>
      <c r="C15" s="262">
        <v>160</v>
      </c>
      <c r="D15" s="262">
        <v>297200</v>
      </c>
      <c r="E15" s="262">
        <v>16203.899999999998</v>
      </c>
      <c r="F15" s="262">
        <v>18.341263522979038</v>
      </c>
      <c r="G15" t="s">
        <v>147</v>
      </c>
      <c r="P15" s="165" t="s">
        <v>259</v>
      </c>
      <c r="Q15" s="165">
        <v>745</v>
      </c>
      <c r="R15" s="165">
        <v>160</v>
      </c>
      <c r="S15" s="165">
        <v>297200</v>
      </c>
      <c r="T15" s="165">
        <v>16203.899999999998</v>
      </c>
      <c r="U15" s="165">
        <v>18.341263522979038</v>
      </c>
    </row>
    <row r="16" spans="1:21" x14ac:dyDescent="0.3">
      <c r="A16" s="262" t="s">
        <v>260</v>
      </c>
      <c r="B16" s="262">
        <v>4173</v>
      </c>
      <c r="C16" s="262">
        <v>1057</v>
      </c>
      <c r="D16" s="262">
        <v>2026718</v>
      </c>
      <c r="E16" s="262">
        <v>128893.43000000001</v>
      </c>
      <c r="F16" s="262">
        <v>15.723982207626873</v>
      </c>
      <c r="G16" t="s">
        <v>148</v>
      </c>
      <c r="P16" s="165" t="s">
        <v>260</v>
      </c>
      <c r="Q16" s="165">
        <v>4173</v>
      </c>
      <c r="R16" s="165">
        <v>1057</v>
      </c>
      <c r="S16" s="165">
        <v>2026718</v>
      </c>
      <c r="T16" s="165">
        <v>128893.43000000001</v>
      </c>
      <c r="U16" s="165">
        <v>15.723982207626873</v>
      </c>
    </row>
    <row r="17" spans="1:21" x14ac:dyDescent="0.3">
      <c r="A17" s="262" t="s">
        <v>261</v>
      </c>
      <c r="B17" s="262">
        <v>1921</v>
      </c>
      <c r="C17" s="262">
        <v>423</v>
      </c>
      <c r="D17" s="262">
        <v>1049547</v>
      </c>
      <c r="E17" s="262">
        <v>60161.630000000005</v>
      </c>
      <c r="F17" s="262">
        <v>17.445454852203969</v>
      </c>
      <c r="G17" t="s">
        <v>149</v>
      </c>
      <c r="P17" s="165" t="s">
        <v>261</v>
      </c>
      <c r="Q17" s="165">
        <v>1921</v>
      </c>
      <c r="R17" s="165">
        <v>423</v>
      </c>
      <c r="S17" s="165">
        <v>1049547</v>
      </c>
      <c r="T17" s="165">
        <v>60161.630000000005</v>
      </c>
      <c r="U17" s="165">
        <v>17.445454852203969</v>
      </c>
    </row>
    <row r="18" spans="1:21" x14ac:dyDescent="0.3">
      <c r="A18" s="262" t="s">
        <v>262</v>
      </c>
      <c r="B18" s="262">
        <v>1328</v>
      </c>
      <c r="C18" s="262">
        <v>342</v>
      </c>
      <c r="D18" s="262">
        <v>509831</v>
      </c>
      <c r="E18" s="262">
        <v>35808.04</v>
      </c>
      <c r="F18" s="262">
        <v>14.237891825411277</v>
      </c>
      <c r="G18" t="s">
        <v>150</v>
      </c>
      <c r="P18" s="165" t="s">
        <v>262</v>
      </c>
      <c r="Q18" s="165">
        <v>1328</v>
      </c>
      <c r="R18" s="165">
        <v>342</v>
      </c>
      <c r="S18" s="165">
        <v>509831</v>
      </c>
      <c r="T18" s="165">
        <v>35808.04</v>
      </c>
      <c r="U18" s="165">
        <v>14.237891825411277</v>
      </c>
    </row>
    <row r="19" spans="1:21" x14ac:dyDescent="0.3">
      <c r="A19" s="262" t="s">
        <v>263</v>
      </c>
      <c r="B19" s="262">
        <v>1318</v>
      </c>
      <c r="C19" s="262">
        <v>317</v>
      </c>
      <c r="D19" s="262">
        <v>494347</v>
      </c>
      <c r="E19" s="262">
        <v>36193.25</v>
      </c>
      <c r="F19" s="262">
        <v>13.658541302590953</v>
      </c>
      <c r="G19" t="s">
        <v>151</v>
      </c>
      <c r="P19" s="165" t="s">
        <v>263</v>
      </c>
      <c r="Q19" s="165">
        <v>1318</v>
      </c>
      <c r="R19" s="165">
        <v>317</v>
      </c>
      <c r="S19" s="165">
        <v>494347</v>
      </c>
      <c r="T19" s="165">
        <v>36193.25</v>
      </c>
      <c r="U19" s="165">
        <v>13.658541302590953</v>
      </c>
    </row>
    <row r="20" spans="1:21" x14ac:dyDescent="0.3">
      <c r="A20" s="262" t="s">
        <v>264</v>
      </c>
      <c r="B20" s="262">
        <v>1539</v>
      </c>
      <c r="C20" s="262">
        <v>186</v>
      </c>
      <c r="D20" s="262">
        <v>684017</v>
      </c>
      <c r="E20" s="262">
        <v>42028.740000000005</v>
      </c>
      <c r="F20" s="262">
        <v>16.274982309724248</v>
      </c>
      <c r="G20" t="s">
        <v>152</v>
      </c>
      <c r="P20" s="165" t="s">
        <v>264</v>
      </c>
      <c r="Q20" s="165">
        <v>1539</v>
      </c>
      <c r="R20" s="165">
        <v>186</v>
      </c>
      <c r="S20" s="165">
        <v>684017</v>
      </c>
      <c r="T20" s="165">
        <v>42028.740000000005</v>
      </c>
      <c r="U20" s="165">
        <v>16.274982309724248</v>
      </c>
    </row>
    <row r="21" spans="1:21" x14ac:dyDescent="0.3">
      <c r="A21" s="262" t="s">
        <v>265</v>
      </c>
      <c r="B21" s="262">
        <v>1404</v>
      </c>
      <c r="C21" s="262">
        <v>185</v>
      </c>
      <c r="D21" s="262">
        <v>716293</v>
      </c>
      <c r="E21" s="262">
        <v>48408.119999999995</v>
      </c>
      <c r="F21" s="262">
        <v>14.796959683623328</v>
      </c>
      <c r="G21" t="s">
        <v>153</v>
      </c>
      <c r="P21" s="165" t="s">
        <v>265</v>
      </c>
      <c r="Q21" s="165">
        <v>1404</v>
      </c>
      <c r="R21" s="165">
        <v>185</v>
      </c>
      <c r="S21" s="165">
        <v>716293</v>
      </c>
      <c r="T21" s="165">
        <v>48408.119999999995</v>
      </c>
      <c r="U21" s="165">
        <v>14.796959683623328</v>
      </c>
    </row>
    <row r="22" spans="1:21" x14ac:dyDescent="0.3">
      <c r="A22" s="262" t="s">
        <v>266</v>
      </c>
      <c r="B22" s="262">
        <v>605</v>
      </c>
      <c r="C22" s="262">
        <v>268</v>
      </c>
      <c r="D22" s="262">
        <v>180512</v>
      </c>
      <c r="E22" s="262">
        <v>14750.1</v>
      </c>
      <c r="F22" s="262">
        <v>12.238018725296778</v>
      </c>
      <c r="G22" t="s">
        <v>154</v>
      </c>
      <c r="P22" s="165" t="s">
        <v>266</v>
      </c>
      <c r="Q22" s="165">
        <v>605</v>
      </c>
      <c r="R22" s="165">
        <v>268</v>
      </c>
      <c r="S22" s="165">
        <v>180512</v>
      </c>
      <c r="T22" s="165">
        <v>14750.1</v>
      </c>
      <c r="U22" s="165">
        <v>12.238018725296778</v>
      </c>
    </row>
    <row r="23" spans="1:21" x14ac:dyDescent="0.3">
      <c r="A23" s="262" t="s">
        <v>267</v>
      </c>
      <c r="B23" s="262">
        <v>1424</v>
      </c>
      <c r="C23" s="262">
        <v>25</v>
      </c>
      <c r="D23" s="262">
        <v>886221</v>
      </c>
      <c r="E23" s="262">
        <v>59703.260000000009</v>
      </c>
      <c r="F23" s="262">
        <v>14.843762300417094</v>
      </c>
      <c r="G23" t="s">
        <v>155</v>
      </c>
      <c r="P23" s="165" t="s">
        <v>267</v>
      </c>
      <c r="Q23" s="165">
        <v>1424</v>
      </c>
      <c r="R23" s="165">
        <v>25</v>
      </c>
      <c r="S23" s="165">
        <v>886221</v>
      </c>
      <c r="T23" s="165">
        <v>59703.260000000009</v>
      </c>
      <c r="U23" s="165">
        <v>14.843762300417094</v>
      </c>
    </row>
    <row r="24" spans="1:21" x14ac:dyDescent="0.3">
      <c r="A24" s="262" t="s">
        <v>268</v>
      </c>
      <c r="B24" s="262">
        <v>1856</v>
      </c>
      <c r="C24" s="262">
        <v>431</v>
      </c>
      <c r="D24" s="262">
        <v>964514</v>
      </c>
      <c r="E24" s="262">
        <v>72413.039999999994</v>
      </c>
      <c r="F24" s="262">
        <v>13.319617571641794</v>
      </c>
      <c r="G24" t="s">
        <v>156</v>
      </c>
      <c r="P24" s="165" t="s">
        <v>268</v>
      </c>
      <c r="Q24" s="165">
        <v>1856</v>
      </c>
      <c r="R24" s="165">
        <v>431</v>
      </c>
      <c r="S24" s="165">
        <v>964514</v>
      </c>
      <c r="T24" s="165">
        <v>72413.039999999994</v>
      </c>
      <c r="U24" s="165">
        <v>13.319617571641794</v>
      </c>
    </row>
    <row r="25" spans="1:21" x14ac:dyDescent="0.3">
      <c r="A25" s="262" t="s">
        <v>269</v>
      </c>
      <c r="B25" s="228">
        <v>3458</v>
      </c>
      <c r="C25" s="228">
        <v>899</v>
      </c>
      <c r="D25" s="262">
        <v>1528666</v>
      </c>
      <c r="E25" s="262">
        <v>83597.16</v>
      </c>
      <c r="F25" s="262">
        <v>18.286099671328547</v>
      </c>
      <c r="G25" t="s">
        <v>157</v>
      </c>
      <c r="P25" s="165" t="s">
        <v>269</v>
      </c>
      <c r="Q25" s="165">
        <v>3459</v>
      </c>
      <c r="R25" s="165">
        <v>900</v>
      </c>
      <c r="S25" s="165">
        <v>1528666</v>
      </c>
      <c r="T25" s="165">
        <v>83597.16</v>
      </c>
      <c r="U25" s="165">
        <v>18.286099671328547</v>
      </c>
    </row>
    <row r="26" spans="1:21" x14ac:dyDescent="0.3">
      <c r="A26" s="262" t="s">
        <v>270</v>
      </c>
      <c r="B26" s="262">
        <v>2513</v>
      </c>
      <c r="C26" s="262">
        <v>567</v>
      </c>
      <c r="D26" s="262">
        <v>875021</v>
      </c>
      <c r="E26" s="262">
        <v>56714.54</v>
      </c>
      <c r="F26" s="262">
        <v>15.428512688280641</v>
      </c>
      <c r="G26" t="s">
        <v>158</v>
      </c>
      <c r="P26" s="165" t="s">
        <v>270</v>
      </c>
      <c r="Q26" s="165">
        <v>2513</v>
      </c>
      <c r="R26" s="165">
        <v>567</v>
      </c>
      <c r="S26" s="165">
        <v>875021</v>
      </c>
      <c r="T26" s="165">
        <v>56714.54</v>
      </c>
      <c r="U26" s="165">
        <v>15.428512688280641</v>
      </c>
    </row>
    <row r="27" spans="1:21" x14ac:dyDescent="0.3">
      <c r="A27" s="262" t="s">
        <v>271</v>
      </c>
      <c r="B27" s="262">
        <v>1066</v>
      </c>
      <c r="C27" s="262">
        <v>158</v>
      </c>
      <c r="D27" s="262">
        <v>483150</v>
      </c>
      <c r="E27" s="262">
        <v>31924.480000000003</v>
      </c>
      <c r="F27" s="262">
        <v>15.134154103684695</v>
      </c>
      <c r="G27" t="s">
        <v>159</v>
      </c>
      <c r="P27" s="165" t="s">
        <v>271</v>
      </c>
      <c r="Q27" s="165">
        <v>1066</v>
      </c>
      <c r="R27" s="165">
        <v>158</v>
      </c>
      <c r="S27" s="165">
        <v>483150</v>
      </c>
      <c r="T27" s="165">
        <v>31924.480000000003</v>
      </c>
      <c r="U27" s="165">
        <v>15.134154103684695</v>
      </c>
    </row>
    <row r="28" spans="1:21" x14ac:dyDescent="0.3">
      <c r="A28" s="262" t="s">
        <v>272</v>
      </c>
      <c r="B28" s="262">
        <v>2424</v>
      </c>
      <c r="C28" s="262">
        <v>566</v>
      </c>
      <c r="D28" s="262">
        <v>915040</v>
      </c>
      <c r="E28" s="262">
        <v>67926.23</v>
      </c>
      <c r="F28" s="262">
        <v>13.471084734129953</v>
      </c>
      <c r="G28" t="s">
        <v>160</v>
      </c>
      <c r="P28" s="165" t="s">
        <v>272</v>
      </c>
      <c r="Q28" s="165">
        <v>2424</v>
      </c>
      <c r="R28" s="165">
        <v>566</v>
      </c>
      <c r="S28" s="165">
        <v>915040</v>
      </c>
      <c r="T28" s="165">
        <v>67926.23</v>
      </c>
      <c r="U28" s="165">
        <v>13.471084734129953</v>
      </c>
    </row>
    <row r="29" spans="1:21" x14ac:dyDescent="0.3">
      <c r="A29" s="262" t="s">
        <v>273</v>
      </c>
      <c r="B29" s="262">
        <v>820</v>
      </c>
      <c r="C29" s="262">
        <v>487</v>
      </c>
      <c r="D29" s="262">
        <v>146375</v>
      </c>
      <c r="E29" s="262">
        <v>10555.18</v>
      </c>
      <c r="F29" s="262">
        <v>13.867598657720663</v>
      </c>
      <c r="G29" t="s">
        <v>161</v>
      </c>
      <c r="P29" s="165" t="s">
        <v>273</v>
      </c>
      <c r="Q29" s="165">
        <v>820</v>
      </c>
      <c r="R29" s="165">
        <v>487</v>
      </c>
      <c r="S29" s="165">
        <v>146375</v>
      </c>
      <c r="T29" s="165">
        <v>10555.18</v>
      </c>
      <c r="U29" s="165">
        <v>13.867598657720663</v>
      </c>
    </row>
    <row r="30" spans="1:21" x14ac:dyDescent="0.3">
      <c r="A30" s="262" t="s">
        <v>274</v>
      </c>
      <c r="B30" s="262">
        <v>1095</v>
      </c>
      <c r="C30" s="262">
        <v>284</v>
      </c>
      <c r="D30" s="262">
        <v>319194</v>
      </c>
      <c r="E30" s="262">
        <v>23610.86</v>
      </c>
      <c r="F30" s="262">
        <v>13.51894848387564</v>
      </c>
      <c r="G30" t="s">
        <v>162</v>
      </c>
      <c r="P30" s="165" t="s">
        <v>274</v>
      </c>
      <c r="Q30" s="165">
        <v>1095</v>
      </c>
      <c r="R30" s="165">
        <v>284</v>
      </c>
      <c r="S30" s="165">
        <v>319194</v>
      </c>
      <c r="T30" s="165">
        <v>23610.86</v>
      </c>
      <c r="U30" s="165">
        <v>13.51894848387564</v>
      </c>
    </row>
    <row r="31" spans="1:21" x14ac:dyDescent="0.3">
      <c r="A31" s="262" t="s">
        <v>275</v>
      </c>
      <c r="B31" s="262">
        <v>663</v>
      </c>
      <c r="C31" s="262">
        <v>19</v>
      </c>
      <c r="D31" s="262">
        <v>473744</v>
      </c>
      <c r="E31" s="262">
        <v>23704.67</v>
      </c>
      <c r="F31" s="262">
        <v>19.98526028837356</v>
      </c>
      <c r="G31" t="s">
        <v>163</v>
      </c>
      <c r="P31" s="165" t="s">
        <v>275</v>
      </c>
      <c r="Q31" s="165">
        <v>663</v>
      </c>
      <c r="R31" s="165">
        <v>19</v>
      </c>
      <c r="S31" s="165">
        <v>473745</v>
      </c>
      <c r="T31" s="165">
        <v>23704.67</v>
      </c>
      <c r="U31" s="165">
        <v>19.98530247415383</v>
      </c>
    </row>
    <row r="32" spans="1:21" x14ac:dyDescent="0.3">
      <c r="A32" s="262" t="s">
        <v>276</v>
      </c>
      <c r="B32" s="262">
        <v>490</v>
      </c>
      <c r="C32" s="262">
        <v>301</v>
      </c>
      <c r="D32" s="262">
        <v>180888</v>
      </c>
      <c r="E32" s="262">
        <v>14759.6</v>
      </c>
      <c r="F32" s="262">
        <v>12.255616683378953</v>
      </c>
      <c r="G32" t="s">
        <v>164</v>
      </c>
      <c r="P32" s="165" t="s">
        <v>276</v>
      </c>
      <c r="Q32" s="165">
        <v>490</v>
      </c>
      <c r="R32" s="165">
        <v>301</v>
      </c>
      <c r="S32" s="165">
        <v>180888</v>
      </c>
      <c r="T32" s="165">
        <v>14759.6</v>
      </c>
      <c r="U32" s="165">
        <v>12.255616683378953</v>
      </c>
    </row>
    <row r="33" spans="1:21" x14ac:dyDescent="0.3">
      <c r="A33" s="262" t="s">
        <v>277</v>
      </c>
      <c r="B33" s="262">
        <v>2590</v>
      </c>
      <c r="C33" s="262">
        <v>678</v>
      </c>
      <c r="D33" s="262">
        <v>1410421</v>
      </c>
      <c r="E33" s="262">
        <v>115728.83</v>
      </c>
      <c r="F33" s="262">
        <v>12.187291619555818</v>
      </c>
      <c r="G33" t="s">
        <v>165</v>
      </c>
      <c r="P33" s="165" t="s">
        <v>277</v>
      </c>
      <c r="Q33" s="165">
        <v>2590</v>
      </c>
      <c r="R33" s="165">
        <v>678</v>
      </c>
      <c r="S33" s="165">
        <v>1410421</v>
      </c>
      <c r="T33" s="165">
        <v>115728.83</v>
      </c>
      <c r="U33" s="165">
        <v>12.187291619555818</v>
      </c>
    </row>
    <row r="34" spans="1:21" x14ac:dyDescent="0.3">
      <c r="A34" s="262" t="s">
        <v>278</v>
      </c>
      <c r="B34" s="262">
        <v>869</v>
      </c>
      <c r="C34" s="262">
        <v>157</v>
      </c>
      <c r="D34" s="262">
        <v>336263</v>
      </c>
      <c r="E34" s="262">
        <v>21331.02</v>
      </c>
      <c r="F34" s="262">
        <v>15.764037537820506</v>
      </c>
      <c r="G34" t="s">
        <v>166</v>
      </c>
      <c r="P34" s="165" t="s">
        <v>278</v>
      </c>
      <c r="Q34" s="165">
        <v>869</v>
      </c>
      <c r="R34" s="165">
        <v>157</v>
      </c>
      <c r="S34" s="165">
        <v>336263</v>
      </c>
      <c r="T34" s="165">
        <v>21331.02</v>
      </c>
      <c r="U34" s="165">
        <v>15.764037537820506</v>
      </c>
    </row>
    <row r="35" spans="1:21" x14ac:dyDescent="0.3">
      <c r="A35" s="262" t="s">
        <v>279</v>
      </c>
      <c r="B35" s="262">
        <v>4798</v>
      </c>
      <c r="C35" s="262">
        <v>999</v>
      </c>
      <c r="D35" s="262">
        <v>2729776</v>
      </c>
      <c r="E35" s="262">
        <v>209151.31</v>
      </c>
      <c r="F35" s="262">
        <v>13.051680144867369</v>
      </c>
      <c r="G35" t="s">
        <v>167</v>
      </c>
      <c r="P35" s="165" t="s">
        <v>279</v>
      </c>
      <c r="Q35" s="165">
        <v>4798</v>
      </c>
      <c r="R35" s="165">
        <v>999</v>
      </c>
      <c r="S35" s="165">
        <v>2729776</v>
      </c>
      <c r="T35" s="165">
        <v>209151.31</v>
      </c>
      <c r="U35" s="165">
        <v>13.051680144867369</v>
      </c>
    </row>
    <row r="36" spans="1:21" x14ac:dyDescent="0.3">
      <c r="A36" s="262" t="s">
        <v>280</v>
      </c>
      <c r="B36" s="262">
        <v>2624</v>
      </c>
      <c r="C36" s="262">
        <v>306</v>
      </c>
      <c r="D36" s="262">
        <v>1550062</v>
      </c>
      <c r="E36" s="262">
        <v>100219.61</v>
      </c>
      <c r="F36" s="262">
        <v>15.466653681849291</v>
      </c>
      <c r="G36" t="s">
        <v>168</v>
      </c>
      <c r="P36" s="165" t="s">
        <v>280</v>
      </c>
      <c r="Q36" s="165">
        <v>2624</v>
      </c>
      <c r="R36" s="165">
        <v>306</v>
      </c>
      <c r="S36" s="165">
        <v>1550062</v>
      </c>
      <c r="T36" s="165">
        <v>100219.61</v>
      </c>
      <c r="U36" s="165">
        <v>15.466653681849291</v>
      </c>
    </row>
    <row r="37" spans="1:21" x14ac:dyDescent="0.3">
      <c r="A37" s="262" t="s">
        <v>281</v>
      </c>
      <c r="B37" s="262">
        <v>519</v>
      </c>
      <c r="C37" s="262">
        <v>222</v>
      </c>
      <c r="D37" s="262">
        <v>109706</v>
      </c>
      <c r="E37" s="262">
        <v>9265.2999999999993</v>
      </c>
      <c r="F37" s="262">
        <v>11.840523242636506</v>
      </c>
      <c r="G37" t="s">
        <v>169</v>
      </c>
      <c r="P37" s="165" t="s">
        <v>281</v>
      </c>
      <c r="Q37" s="165">
        <v>519</v>
      </c>
      <c r="R37" s="165">
        <v>222</v>
      </c>
      <c r="S37" s="165">
        <v>109706</v>
      </c>
      <c r="T37" s="165">
        <v>9265.2999999999993</v>
      </c>
      <c r="U37" s="165">
        <v>11.840523242636506</v>
      </c>
    </row>
    <row r="38" spans="1:21" x14ac:dyDescent="0.3">
      <c r="A38" s="262" t="s">
        <v>282</v>
      </c>
      <c r="B38" s="262">
        <v>3591</v>
      </c>
      <c r="C38" s="262">
        <v>1088</v>
      </c>
      <c r="D38" s="262">
        <v>1710143</v>
      </c>
      <c r="E38" s="262">
        <v>102600.18</v>
      </c>
      <c r="F38" s="262">
        <v>16.668031186689927</v>
      </c>
      <c r="G38" t="s">
        <v>170</v>
      </c>
      <c r="P38" s="165" t="s">
        <v>282</v>
      </c>
      <c r="Q38" s="165">
        <v>3591</v>
      </c>
      <c r="R38" s="165">
        <v>1088</v>
      </c>
      <c r="S38" s="165">
        <v>1710143</v>
      </c>
      <c r="T38" s="165">
        <v>102600.18</v>
      </c>
      <c r="U38" s="165">
        <v>16.668031186689927</v>
      </c>
    </row>
    <row r="39" spans="1:21" x14ac:dyDescent="0.3">
      <c r="A39" s="262" t="s">
        <v>283</v>
      </c>
      <c r="B39" s="262">
        <v>1792</v>
      </c>
      <c r="C39" s="262">
        <v>600</v>
      </c>
      <c r="D39" s="262">
        <v>693903</v>
      </c>
      <c r="E39" s="262">
        <v>41089.67</v>
      </c>
      <c r="F39" s="262">
        <v>16.887529152704317</v>
      </c>
      <c r="G39" t="s">
        <v>171</v>
      </c>
      <c r="P39" s="165" t="s">
        <v>283</v>
      </c>
      <c r="Q39" s="165">
        <v>1792</v>
      </c>
      <c r="R39" s="165">
        <v>600</v>
      </c>
      <c r="S39" s="165">
        <v>693903</v>
      </c>
      <c r="T39" s="165">
        <v>41089.67</v>
      </c>
      <c r="U39" s="165">
        <v>16.887529152704317</v>
      </c>
    </row>
    <row r="40" spans="1:21" x14ac:dyDescent="0.3">
      <c r="A40" s="262" t="s">
        <v>284</v>
      </c>
      <c r="B40" s="262">
        <v>1243</v>
      </c>
      <c r="C40" s="262">
        <v>221</v>
      </c>
      <c r="D40" s="262">
        <v>578947</v>
      </c>
      <c r="E40" s="262">
        <v>29755.96</v>
      </c>
      <c r="F40" s="262">
        <v>19.456505520238636</v>
      </c>
      <c r="G40" t="s">
        <v>172</v>
      </c>
      <c r="P40" s="165" t="s">
        <v>284</v>
      </c>
      <c r="Q40" s="165">
        <v>1243</v>
      </c>
      <c r="R40" s="165">
        <v>221</v>
      </c>
      <c r="S40" s="165">
        <v>578947</v>
      </c>
      <c r="T40" s="165">
        <v>29755.96</v>
      </c>
      <c r="U40" s="165">
        <v>19.456505520238636</v>
      </c>
    </row>
    <row r="41" spans="1:21" x14ac:dyDescent="0.3">
      <c r="A41" s="262" t="s">
        <v>285</v>
      </c>
      <c r="B41" s="262">
        <v>3004</v>
      </c>
      <c r="C41" s="262">
        <v>789</v>
      </c>
      <c r="D41" s="262">
        <v>1727497</v>
      </c>
      <c r="E41" s="262">
        <v>122551.85</v>
      </c>
      <c r="F41" s="262">
        <v>14.096049957630179</v>
      </c>
      <c r="G41" t="s">
        <v>173</v>
      </c>
      <c r="P41" s="165" t="s">
        <v>285</v>
      </c>
      <c r="Q41" s="165">
        <v>3004</v>
      </c>
      <c r="R41" s="165">
        <v>789</v>
      </c>
      <c r="S41" s="165">
        <v>1727497</v>
      </c>
      <c r="T41" s="165">
        <v>122551.85</v>
      </c>
      <c r="U41" s="165">
        <v>14.096049957630179</v>
      </c>
    </row>
    <row r="42" spans="1:21" x14ac:dyDescent="0.3">
      <c r="A42" s="262" t="s">
        <v>286</v>
      </c>
      <c r="B42" s="262">
        <v>315</v>
      </c>
      <c r="C42" s="262">
        <v>63</v>
      </c>
      <c r="D42" s="262">
        <v>142150</v>
      </c>
      <c r="E42" s="262">
        <v>10688.74</v>
      </c>
      <c r="F42" s="262">
        <v>13.299041795384676</v>
      </c>
      <c r="G42" t="s">
        <v>174</v>
      </c>
      <c r="P42" s="165" t="s">
        <v>286</v>
      </c>
      <c r="Q42" s="165">
        <v>315</v>
      </c>
      <c r="R42" s="165">
        <v>63</v>
      </c>
      <c r="S42" s="165">
        <v>142150</v>
      </c>
      <c r="T42" s="165">
        <v>10688.74</v>
      </c>
      <c r="U42" s="165">
        <v>13.299041795384676</v>
      </c>
    </row>
    <row r="43" spans="1:21" x14ac:dyDescent="0.3">
      <c r="A43" s="262" t="s">
        <v>287</v>
      </c>
      <c r="B43" s="262">
        <v>1252</v>
      </c>
      <c r="C43" s="262">
        <v>101</v>
      </c>
      <c r="D43" s="262">
        <v>771250</v>
      </c>
      <c r="E43" s="262">
        <v>50789.4</v>
      </c>
      <c r="F43" s="262">
        <v>15.185255191043799</v>
      </c>
      <c r="G43" t="s">
        <v>175</v>
      </c>
      <c r="P43" s="165" t="s">
        <v>287</v>
      </c>
      <c r="Q43" s="165">
        <v>1252</v>
      </c>
      <c r="R43" s="165">
        <v>101</v>
      </c>
      <c r="S43" s="165">
        <v>771250</v>
      </c>
      <c r="T43" s="165">
        <v>50789.4</v>
      </c>
      <c r="U43" s="165">
        <v>15.185255191043799</v>
      </c>
    </row>
    <row r="44" spans="1:21" x14ac:dyDescent="0.3">
      <c r="A44" s="262" t="s">
        <v>288</v>
      </c>
      <c r="B44" s="262">
        <v>697</v>
      </c>
      <c r="C44" s="262">
        <v>167</v>
      </c>
      <c r="D44" s="262">
        <v>136302</v>
      </c>
      <c r="E44" s="262">
        <v>9777.16</v>
      </c>
      <c r="F44" s="262">
        <v>13.940858081487876</v>
      </c>
      <c r="G44" t="s">
        <v>176</v>
      </c>
      <c r="P44" s="165" t="s">
        <v>288</v>
      </c>
      <c r="Q44" s="165">
        <v>697</v>
      </c>
      <c r="R44" s="165">
        <v>167</v>
      </c>
      <c r="S44" s="165">
        <v>136302</v>
      </c>
      <c r="T44" s="165">
        <v>9777.16</v>
      </c>
      <c r="U44" s="165">
        <v>13.940858081487876</v>
      </c>
    </row>
    <row r="45" spans="1:21" x14ac:dyDescent="0.3">
      <c r="A45" s="262" t="s">
        <v>289</v>
      </c>
      <c r="B45" s="262">
        <v>1774</v>
      </c>
      <c r="C45" s="262">
        <v>146</v>
      </c>
      <c r="D45" s="262">
        <v>1001562</v>
      </c>
      <c r="E45" s="262">
        <v>64270.299999999996</v>
      </c>
      <c r="F45" s="262">
        <v>15.583589931897004</v>
      </c>
      <c r="G45" t="s">
        <v>177</v>
      </c>
      <c r="P45" s="165" t="s">
        <v>289</v>
      </c>
      <c r="Q45" s="165">
        <v>1774</v>
      </c>
      <c r="R45" s="165">
        <v>146</v>
      </c>
      <c r="S45" s="165">
        <v>1001562</v>
      </c>
      <c r="T45" s="165">
        <v>64270.299999999996</v>
      </c>
      <c r="U45" s="165">
        <v>15.583589931897004</v>
      </c>
    </row>
    <row r="46" spans="1:21" x14ac:dyDescent="0.3">
      <c r="A46" s="262" t="s">
        <v>290</v>
      </c>
      <c r="B46" s="262">
        <v>8912</v>
      </c>
      <c r="C46" s="262">
        <v>1228</v>
      </c>
      <c r="D46" s="262">
        <v>5360849</v>
      </c>
      <c r="E46" s="262">
        <v>352808.91000000003</v>
      </c>
      <c r="F46" s="262">
        <v>15.194766481379395</v>
      </c>
      <c r="G46" t="s">
        <v>178</v>
      </c>
      <c r="P46" s="165" t="s">
        <v>290</v>
      </c>
      <c r="Q46" s="165">
        <v>8912</v>
      </c>
      <c r="R46" s="165">
        <v>1228</v>
      </c>
      <c r="S46" s="165">
        <v>5360849</v>
      </c>
      <c r="T46" s="165">
        <v>352808.91000000003</v>
      </c>
      <c r="U46" s="165">
        <v>15.194766481379395</v>
      </c>
    </row>
    <row r="47" spans="1:21" x14ac:dyDescent="0.3">
      <c r="A47" s="262" t="s">
        <v>291</v>
      </c>
      <c r="B47" s="262">
        <v>1037</v>
      </c>
      <c r="C47" s="262">
        <v>156</v>
      </c>
      <c r="D47" s="262">
        <v>659801</v>
      </c>
      <c r="E47" s="262">
        <v>28841.229999999996</v>
      </c>
      <c r="F47" s="262">
        <v>22.877006285792945</v>
      </c>
      <c r="G47" t="s">
        <v>179</v>
      </c>
      <c r="P47" s="165" t="s">
        <v>291</v>
      </c>
      <c r="Q47" s="165">
        <v>1037</v>
      </c>
      <c r="R47" s="165">
        <v>156</v>
      </c>
      <c r="S47" s="165">
        <v>659801</v>
      </c>
      <c r="T47" s="165">
        <v>28841.229999999996</v>
      </c>
      <c r="U47" s="165">
        <v>22.877006285792945</v>
      </c>
    </row>
    <row r="48" spans="1:21" x14ac:dyDescent="0.3">
      <c r="A48" s="262" t="s">
        <v>292</v>
      </c>
      <c r="B48" s="262">
        <v>312</v>
      </c>
      <c r="C48" s="262">
        <v>343</v>
      </c>
      <c r="D48" s="262">
        <v>88428</v>
      </c>
      <c r="E48" s="262">
        <v>8186.57</v>
      </c>
      <c r="F48" s="262">
        <v>10.801593341289454</v>
      </c>
      <c r="G48" t="s">
        <v>180</v>
      </c>
      <c r="P48" s="165" t="s">
        <v>292</v>
      </c>
      <c r="Q48" s="165">
        <v>312</v>
      </c>
      <c r="R48" s="165">
        <v>343</v>
      </c>
      <c r="S48" s="165">
        <v>88786</v>
      </c>
      <c r="T48" s="165">
        <v>8186.57</v>
      </c>
      <c r="U48" s="165">
        <v>10.845323499340994</v>
      </c>
    </row>
    <row r="49" spans="1:21" x14ac:dyDescent="0.3">
      <c r="A49" s="262" t="s">
        <v>293</v>
      </c>
      <c r="B49" s="262">
        <v>2134</v>
      </c>
      <c r="C49" s="262">
        <v>222</v>
      </c>
      <c r="D49" s="262">
        <v>1287026</v>
      </c>
      <c r="E49" s="262">
        <v>91627.58</v>
      </c>
      <c r="F49" s="262">
        <v>14.046272967156831</v>
      </c>
      <c r="G49" t="s">
        <v>181</v>
      </c>
      <c r="P49" s="165" t="s">
        <v>293</v>
      </c>
      <c r="Q49" s="165">
        <v>2134</v>
      </c>
      <c r="R49" s="165">
        <v>222</v>
      </c>
      <c r="S49" s="165">
        <v>1287026</v>
      </c>
      <c r="T49" s="165">
        <v>91627.58</v>
      </c>
      <c r="U49" s="165">
        <v>14.046272967156831</v>
      </c>
    </row>
    <row r="50" spans="1:21" x14ac:dyDescent="0.3">
      <c r="A50" s="262" t="s">
        <v>294</v>
      </c>
      <c r="B50" s="262">
        <v>2436</v>
      </c>
      <c r="C50" s="262">
        <v>332</v>
      </c>
      <c r="D50" s="262">
        <v>1101711</v>
      </c>
      <c r="E50" s="262">
        <v>58815.270000000004</v>
      </c>
      <c r="F50" s="262">
        <v>18.731717120400873</v>
      </c>
      <c r="G50" t="s">
        <v>182</v>
      </c>
      <c r="P50" s="165" t="s">
        <v>294</v>
      </c>
      <c r="Q50" s="165">
        <v>2436</v>
      </c>
      <c r="R50" s="165">
        <v>332</v>
      </c>
      <c r="S50" s="165">
        <v>1101711</v>
      </c>
      <c r="T50" s="165">
        <v>58815.270000000004</v>
      </c>
      <c r="U50" s="165">
        <v>18.731717120400873</v>
      </c>
    </row>
    <row r="51" spans="1:21" x14ac:dyDescent="0.3">
      <c r="A51" s="262" t="s">
        <v>295</v>
      </c>
      <c r="B51" s="262">
        <v>739</v>
      </c>
      <c r="C51" s="262">
        <v>57</v>
      </c>
      <c r="D51" s="262">
        <v>273855</v>
      </c>
      <c r="E51" s="262">
        <v>19356.2</v>
      </c>
      <c r="F51" s="262">
        <v>14.148179911346235</v>
      </c>
      <c r="G51" t="s">
        <v>183</v>
      </c>
      <c r="P51" s="165" t="s">
        <v>295</v>
      </c>
      <c r="Q51" s="165">
        <v>739</v>
      </c>
      <c r="R51" s="165">
        <v>57</v>
      </c>
      <c r="S51" s="165">
        <v>273855</v>
      </c>
      <c r="T51" s="165">
        <v>19356.2</v>
      </c>
      <c r="U51" s="165">
        <v>14.148179911346235</v>
      </c>
    </row>
    <row r="52" spans="1:21" x14ac:dyDescent="0.3">
      <c r="A52" s="262" t="s">
        <v>296</v>
      </c>
      <c r="B52" s="262">
        <v>2256</v>
      </c>
      <c r="C52" s="262">
        <v>461</v>
      </c>
      <c r="D52" s="262">
        <v>864432</v>
      </c>
      <c r="E52" s="262">
        <v>59010.89</v>
      </c>
      <c r="F52" s="262">
        <v>14.648686030663153</v>
      </c>
      <c r="G52" t="s">
        <v>184</v>
      </c>
      <c r="P52" s="165" t="s">
        <v>296</v>
      </c>
      <c r="Q52" s="165">
        <v>2256</v>
      </c>
      <c r="R52" s="165">
        <v>461</v>
      </c>
      <c r="S52" s="165">
        <v>864432</v>
      </c>
      <c r="T52" s="165">
        <v>59010.89</v>
      </c>
      <c r="U52" s="165">
        <v>14.648686030663153</v>
      </c>
    </row>
    <row r="53" spans="1:21" x14ac:dyDescent="0.3">
      <c r="A53" s="262" t="s">
        <v>297</v>
      </c>
      <c r="B53" s="262">
        <v>371</v>
      </c>
      <c r="C53" s="262">
        <v>60</v>
      </c>
      <c r="D53" s="262">
        <v>94170</v>
      </c>
      <c r="E53" s="262">
        <v>7505.65</v>
      </c>
      <c r="F53" s="262">
        <v>12.546548266972215</v>
      </c>
      <c r="G53" t="s">
        <v>185</v>
      </c>
      <c r="P53" s="165" t="s">
        <v>297</v>
      </c>
      <c r="Q53" s="165">
        <v>371</v>
      </c>
      <c r="R53" s="165">
        <v>60</v>
      </c>
      <c r="S53" s="165">
        <v>94170</v>
      </c>
      <c r="T53" s="165">
        <v>7505.65</v>
      </c>
      <c r="U53" s="165">
        <v>12.546548266972215</v>
      </c>
    </row>
    <row r="54" spans="1:21" x14ac:dyDescent="0.3">
      <c r="A54" s="262" t="s">
        <v>300</v>
      </c>
      <c r="B54" s="262">
        <v>166</v>
      </c>
      <c r="C54" s="262">
        <v>8</v>
      </c>
      <c r="G54" t="s">
        <v>188</v>
      </c>
      <c r="P54" s="165" t="s">
        <v>300</v>
      </c>
      <c r="Q54" s="165">
        <v>166</v>
      </c>
      <c r="R54" s="165">
        <v>8</v>
      </c>
    </row>
    <row r="55" spans="1:21" x14ac:dyDescent="0.3">
      <c r="A55" s="262" t="s">
        <v>298</v>
      </c>
      <c r="B55" s="262">
        <v>174</v>
      </c>
      <c r="C55" s="262">
        <v>174</v>
      </c>
      <c r="D55" s="262">
        <v>45399</v>
      </c>
      <c r="G55" t="s">
        <v>186</v>
      </c>
      <c r="P55" s="165" t="s">
        <v>298</v>
      </c>
      <c r="Q55" s="165">
        <v>174</v>
      </c>
      <c r="R55" s="165">
        <v>174</v>
      </c>
      <c r="S55" s="165">
        <v>45399</v>
      </c>
    </row>
    <row r="56" spans="1:21" x14ac:dyDescent="0.3">
      <c r="A56" s="262" t="s">
        <v>299</v>
      </c>
      <c r="B56" s="262">
        <v>28</v>
      </c>
      <c r="C56" s="262">
        <v>1</v>
      </c>
      <c r="G56" t="s">
        <v>187</v>
      </c>
      <c r="P56" s="165" t="s">
        <v>299</v>
      </c>
      <c r="Q56" s="165">
        <v>28</v>
      </c>
      <c r="R56" s="165">
        <v>1</v>
      </c>
    </row>
    <row r="57" spans="1:21" x14ac:dyDescent="0.3">
      <c r="A57" s="262" t="s">
        <v>301</v>
      </c>
      <c r="B57" s="262">
        <v>41</v>
      </c>
      <c r="C57" s="262">
        <v>1</v>
      </c>
      <c r="D57" s="262">
        <v>30758</v>
      </c>
      <c r="E57" s="262">
        <v>2289</v>
      </c>
      <c r="F57" s="262">
        <v>13.437308868501528</v>
      </c>
      <c r="G57" t="s">
        <v>189</v>
      </c>
      <c r="P57" s="165" t="s">
        <v>301</v>
      </c>
      <c r="Q57" s="165">
        <v>41</v>
      </c>
      <c r="R57" s="165">
        <v>1</v>
      </c>
      <c r="S57" s="165">
        <v>30758</v>
      </c>
      <c r="T57" s="165">
        <v>2289</v>
      </c>
      <c r="U57" s="165">
        <v>13.437308868501528</v>
      </c>
    </row>
    <row r="58" spans="1:21" x14ac:dyDescent="0.3">
      <c r="A58" s="262" t="s">
        <v>302</v>
      </c>
      <c r="B58" s="262">
        <v>1283</v>
      </c>
      <c r="C58" s="262">
        <v>1</v>
      </c>
      <c r="D58" s="262">
        <v>365181</v>
      </c>
      <c r="E58" s="262">
        <v>28899</v>
      </c>
      <c r="F58" s="262">
        <v>12.636458008927644</v>
      </c>
      <c r="G58" t="s">
        <v>190</v>
      </c>
      <c r="P58" s="165" t="s">
        <v>302</v>
      </c>
      <c r="Q58" s="165">
        <v>1283</v>
      </c>
      <c r="R58" s="165">
        <v>1</v>
      </c>
      <c r="S58" s="165">
        <v>365181</v>
      </c>
      <c r="T58" s="165">
        <v>28899</v>
      </c>
      <c r="U58" s="165">
        <v>12.636458008927644</v>
      </c>
    </row>
    <row r="59" spans="1:21" x14ac:dyDescent="0.3">
      <c r="A59" s="262" t="s">
        <v>303</v>
      </c>
      <c r="B59" s="262">
        <v>28</v>
      </c>
      <c r="C59" s="262">
        <v>2</v>
      </c>
      <c r="D59" s="262">
        <v>13194</v>
      </c>
      <c r="E59" s="262">
        <v>1154</v>
      </c>
      <c r="F59" s="262">
        <v>11.433275563258233</v>
      </c>
      <c r="G59" t="s">
        <v>191</v>
      </c>
      <c r="P59" s="165" t="s">
        <v>303</v>
      </c>
      <c r="Q59" s="165">
        <v>28</v>
      </c>
      <c r="R59" s="165">
        <v>2</v>
      </c>
      <c r="S59" s="165">
        <v>13194</v>
      </c>
      <c r="T59" s="165">
        <v>1154</v>
      </c>
      <c r="U59" s="165">
        <v>11.433275563258233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pageSetUpPr fitToPage="1"/>
  </sheetPr>
  <dimension ref="A1:N90"/>
  <sheetViews>
    <sheetView tabSelected="1" zoomScale="110" zoomScaleNormal="110" workbookViewId="0">
      <selection activeCell="A6" sqref="A6"/>
    </sheetView>
  </sheetViews>
  <sheetFormatPr defaultColWidth="9.109375" defaultRowHeight="14.4" x14ac:dyDescent="0.3"/>
  <cols>
    <col min="1" max="1" width="17.88671875" style="161" customWidth="1"/>
    <col min="2" max="2" width="9.6640625" style="161" customWidth="1"/>
    <col min="3" max="3" width="0.88671875" style="161" customWidth="1"/>
    <col min="4" max="7" width="9.6640625" style="161" customWidth="1"/>
    <col min="8" max="8" width="0.88671875" style="161" customWidth="1"/>
    <col min="9" max="12" width="9.6640625" style="161" customWidth="1"/>
    <col min="13" max="16384" width="9.109375" style="161"/>
  </cols>
  <sheetData>
    <row r="1" spans="1:12" x14ac:dyDescent="0.3">
      <c r="A1" s="201" t="s">
        <v>327</v>
      </c>
      <c r="B1" s="195"/>
      <c r="C1" s="195"/>
      <c r="D1" s="195"/>
      <c r="E1" s="195"/>
      <c r="F1" s="195"/>
      <c r="G1" s="195"/>
      <c r="H1" s="195"/>
      <c r="I1" s="195"/>
      <c r="J1" s="195"/>
      <c r="K1" s="195"/>
      <c r="L1" s="195"/>
    </row>
    <row r="2" spans="1:12" x14ac:dyDescent="0.3">
      <c r="A2" s="205" t="s">
        <v>371</v>
      </c>
      <c r="B2" s="206"/>
      <c r="C2" s="206"/>
      <c r="D2" s="206"/>
      <c r="E2" s="206"/>
      <c r="F2" s="206"/>
      <c r="G2" s="206"/>
      <c r="H2" s="206"/>
      <c r="I2" s="206"/>
      <c r="J2" s="207"/>
      <c r="K2" s="206"/>
      <c r="L2" s="206"/>
    </row>
    <row r="3" spans="1:12" x14ac:dyDescent="0.3">
      <c r="A3" s="214"/>
      <c r="B3" s="214"/>
      <c r="C3" s="214"/>
      <c r="D3" s="217" t="s">
        <v>318</v>
      </c>
      <c r="E3" s="217"/>
      <c r="F3" s="217"/>
      <c r="G3" s="217"/>
      <c r="H3" s="214"/>
      <c r="I3" s="214"/>
      <c r="J3" s="214"/>
      <c r="K3" s="214"/>
      <c r="L3" s="214"/>
    </row>
    <row r="4" spans="1:12" ht="43.8" x14ac:dyDescent="0.3">
      <c r="A4" s="196" t="s">
        <v>315</v>
      </c>
      <c r="B4" s="191" t="s">
        <v>319</v>
      </c>
      <c r="C4" s="191"/>
      <c r="D4" s="191" t="s">
        <v>1</v>
      </c>
      <c r="E4" s="191" t="s">
        <v>11</v>
      </c>
      <c r="F4" s="191" t="s">
        <v>12</v>
      </c>
      <c r="G4" s="191" t="s">
        <v>13</v>
      </c>
      <c r="H4" s="215"/>
      <c r="I4" s="208" t="s">
        <v>113</v>
      </c>
      <c r="J4" s="208" t="s">
        <v>114</v>
      </c>
      <c r="K4" s="208" t="s">
        <v>320</v>
      </c>
      <c r="L4" s="208" t="s">
        <v>321</v>
      </c>
    </row>
    <row r="5" spans="1:12" x14ac:dyDescent="0.3">
      <c r="A5" s="198" t="s">
        <v>322</v>
      </c>
      <c r="B5" s="199">
        <v>98331</v>
      </c>
      <c r="C5" s="198"/>
      <c r="D5" s="199">
        <v>89667</v>
      </c>
      <c r="E5" s="199">
        <v>1994</v>
      </c>
      <c r="F5" s="199">
        <v>1412</v>
      </c>
      <c r="G5" s="199">
        <v>5258</v>
      </c>
      <c r="H5" s="216"/>
      <c r="I5" s="209">
        <v>7011</v>
      </c>
      <c r="J5" s="209">
        <v>3164</v>
      </c>
      <c r="K5" s="209">
        <v>69766</v>
      </c>
      <c r="L5" s="209">
        <v>55241</v>
      </c>
    </row>
    <row r="6" spans="1:12" ht="6" customHeight="1" x14ac:dyDescent="0.3">
      <c r="A6" s="197"/>
      <c r="B6" s="197"/>
      <c r="C6" s="197"/>
      <c r="D6" s="197"/>
      <c r="E6" s="197"/>
      <c r="F6" s="197"/>
      <c r="G6" s="197"/>
      <c r="I6" s="210"/>
      <c r="J6" s="210"/>
      <c r="K6" s="210"/>
      <c r="L6" s="210"/>
    </row>
    <row r="7" spans="1:12" x14ac:dyDescent="0.3">
      <c r="A7" s="197" t="s">
        <v>48</v>
      </c>
      <c r="B7" s="200">
        <v>1513</v>
      </c>
      <c r="C7" s="197"/>
      <c r="D7" s="200">
        <v>1328</v>
      </c>
      <c r="E7" s="197">
        <v>34</v>
      </c>
      <c r="F7" s="197">
        <v>68</v>
      </c>
      <c r="G7" s="197">
        <v>83</v>
      </c>
      <c r="I7" s="210">
        <v>1</v>
      </c>
      <c r="J7" s="210">
        <v>40</v>
      </c>
      <c r="K7" s="211">
        <v>937</v>
      </c>
      <c r="L7" s="211">
        <v>921</v>
      </c>
    </row>
    <row r="8" spans="1:12" x14ac:dyDescent="0.3">
      <c r="A8" s="197" t="s">
        <v>49</v>
      </c>
      <c r="B8" s="197">
        <v>507</v>
      </c>
      <c r="C8" s="197"/>
      <c r="D8" s="197">
        <v>478</v>
      </c>
      <c r="E8" s="197">
        <v>3</v>
      </c>
      <c r="F8" s="197">
        <v>3</v>
      </c>
      <c r="G8" s="197">
        <v>23</v>
      </c>
      <c r="I8" s="210">
        <v>28</v>
      </c>
      <c r="J8" s="210">
        <v>32</v>
      </c>
      <c r="K8" s="210">
        <v>367</v>
      </c>
      <c r="L8" s="210">
        <v>335</v>
      </c>
    </row>
    <row r="9" spans="1:12" x14ac:dyDescent="0.3">
      <c r="A9" s="197" t="s">
        <v>50</v>
      </c>
      <c r="B9" s="200">
        <v>2308</v>
      </c>
      <c r="C9" s="197"/>
      <c r="D9" s="200">
        <v>1983</v>
      </c>
      <c r="E9" s="197">
        <v>20</v>
      </c>
      <c r="F9" s="197">
        <v>246</v>
      </c>
      <c r="G9" s="197">
        <v>59</v>
      </c>
      <c r="I9" s="210">
        <v>550</v>
      </c>
      <c r="J9" s="210" t="s">
        <v>100</v>
      </c>
      <c r="K9" s="210">
        <v>1384</v>
      </c>
      <c r="L9" s="210">
        <v>1079</v>
      </c>
    </row>
    <row r="10" spans="1:12" x14ac:dyDescent="0.3">
      <c r="A10" s="197" t="s">
        <v>51</v>
      </c>
      <c r="B10" s="200">
        <v>1090</v>
      </c>
      <c r="C10" s="197"/>
      <c r="D10" s="200">
        <v>1056</v>
      </c>
      <c r="E10" s="197">
        <v>4</v>
      </c>
      <c r="F10" s="197">
        <v>25</v>
      </c>
      <c r="G10" s="197">
        <v>5</v>
      </c>
      <c r="I10" s="210">
        <v>75</v>
      </c>
      <c r="J10" s="210">
        <v>30</v>
      </c>
      <c r="K10" s="210">
        <v>1044</v>
      </c>
      <c r="L10" s="210">
        <v>938</v>
      </c>
    </row>
    <row r="11" spans="1:12" x14ac:dyDescent="0.3">
      <c r="A11" s="197" t="s">
        <v>52</v>
      </c>
      <c r="B11" s="200">
        <v>10291</v>
      </c>
      <c r="C11" s="197"/>
      <c r="D11" s="200">
        <v>8965</v>
      </c>
      <c r="E11" s="197">
        <v>152</v>
      </c>
      <c r="F11" s="197">
        <v>71</v>
      </c>
      <c r="G11" s="200">
        <v>1103</v>
      </c>
      <c r="I11" s="210">
        <v>1248</v>
      </c>
      <c r="J11" s="210">
        <v>512</v>
      </c>
      <c r="K11" s="210">
        <v>7349</v>
      </c>
      <c r="L11" s="210">
        <v>5792</v>
      </c>
    </row>
    <row r="12" spans="1:12" ht="6" customHeight="1" x14ac:dyDescent="0.3">
      <c r="A12" s="197"/>
      <c r="B12" s="197"/>
      <c r="C12" s="197"/>
      <c r="D12" s="197"/>
      <c r="E12" s="197"/>
      <c r="F12" s="197"/>
      <c r="G12" s="197"/>
      <c r="I12" s="210"/>
      <c r="J12" s="210"/>
      <c r="K12" s="210"/>
      <c r="L12" s="210"/>
    </row>
    <row r="13" spans="1:12" x14ac:dyDescent="0.3">
      <c r="A13" s="197" t="s">
        <v>53</v>
      </c>
      <c r="B13" s="200">
        <v>1888</v>
      </c>
      <c r="C13" s="197"/>
      <c r="D13" s="200">
        <v>1775</v>
      </c>
      <c r="E13" s="197">
        <v>7</v>
      </c>
      <c r="F13" s="197">
        <v>8</v>
      </c>
      <c r="G13" s="197">
        <v>98</v>
      </c>
      <c r="I13" s="210">
        <v>238</v>
      </c>
      <c r="J13" s="210">
        <v>29</v>
      </c>
      <c r="K13" s="210">
        <v>703</v>
      </c>
      <c r="L13" s="210">
        <v>559</v>
      </c>
    </row>
    <row r="14" spans="1:12" x14ac:dyDescent="0.3">
      <c r="A14" s="197" t="s">
        <v>54</v>
      </c>
      <c r="B14" s="200">
        <v>1250</v>
      </c>
      <c r="C14" s="197"/>
      <c r="D14" s="200">
        <v>1056</v>
      </c>
      <c r="E14" s="197">
        <v>156</v>
      </c>
      <c r="F14" s="197">
        <v>17</v>
      </c>
      <c r="G14" s="197">
        <v>21</v>
      </c>
      <c r="I14" s="210">
        <v>24</v>
      </c>
      <c r="J14" s="210">
        <v>87</v>
      </c>
      <c r="K14" s="210">
        <v>637</v>
      </c>
      <c r="L14" s="210">
        <v>283</v>
      </c>
    </row>
    <row r="15" spans="1:12" x14ac:dyDescent="0.3">
      <c r="A15" s="197" t="s">
        <v>55</v>
      </c>
      <c r="B15" s="197">
        <v>228</v>
      </c>
      <c r="C15" s="197"/>
      <c r="D15" s="197">
        <v>198</v>
      </c>
      <c r="E15" s="197">
        <v>18</v>
      </c>
      <c r="F15" s="197">
        <v>6</v>
      </c>
      <c r="G15" s="197">
        <v>6</v>
      </c>
      <c r="I15" s="210">
        <v>27</v>
      </c>
      <c r="J15" s="210">
        <v>3</v>
      </c>
      <c r="K15" s="210">
        <v>139</v>
      </c>
      <c r="L15" s="210">
        <v>139</v>
      </c>
    </row>
    <row r="16" spans="1:12" x14ac:dyDescent="0.3">
      <c r="A16" s="197" t="s">
        <v>56</v>
      </c>
      <c r="B16" s="197">
        <v>223</v>
      </c>
      <c r="C16" s="197"/>
      <c r="D16" s="197">
        <v>217</v>
      </c>
      <c r="E16" s="197">
        <v>2</v>
      </c>
      <c r="F16" s="197">
        <v>0</v>
      </c>
      <c r="G16" s="197">
        <v>4</v>
      </c>
      <c r="I16" s="210">
        <v>110</v>
      </c>
      <c r="J16" s="210">
        <v>6</v>
      </c>
      <c r="K16" s="210">
        <v>183</v>
      </c>
      <c r="L16" s="210">
        <v>179</v>
      </c>
    </row>
    <row r="17" spans="1:12" x14ac:dyDescent="0.3">
      <c r="A17" s="197" t="s">
        <v>57</v>
      </c>
      <c r="B17" s="200">
        <v>4336</v>
      </c>
      <c r="C17" s="197"/>
      <c r="D17" s="200">
        <v>3720</v>
      </c>
      <c r="E17" s="197">
        <v>172</v>
      </c>
      <c r="F17" s="197">
        <v>52</v>
      </c>
      <c r="G17" s="197">
        <v>392</v>
      </c>
      <c r="I17" s="210">
        <v>655</v>
      </c>
      <c r="J17" s="210">
        <v>564</v>
      </c>
      <c r="K17" s="210">
        <v>3067</v>
      </c>
      <c r="L17" s="210">
        <v>2908</v>
      </c>
    </row>
    <row r="18" spans="1:12" ht="6" customHeight="1" x14ac:dyDescent="0.3">
      <c r="A18" s="197"/>
      <c r="B18" s="197"/>
      <c r="C18" s="197"/>
      <c r="D18" s="197"/>
      <c r="E18" s="197"/>
      <c r="F18" s="197"/>
      <c r="G18" s="197"/>
      <c r="I18" s="210"/>
      <c r="J18" s="210"/>
      <c r="K18" s="210"/>
      <c r="L18" s="210"/>
    </row>
    <row r="19" spans="1:12" x14ac:dyDescent="0.3">
      <c r="A19" s="197" t="s">
        <v>58</v>
      </c>
      <c r="B19" s="200">
        <v>2300</v>
      </c>
      <c r="C19" s="197"/>
      <c r="D19" s="200">
        <v>2240</v>
      </c>
      <c r="E19" s="197">
        <v>19</v>
      </c>
      <c r="F19" s="197">
        <v>0</v>
      </c>
      <c r="G19" s="197">
        <v>41</v>
      </c>
      <c r="I19" s="210">
        <v>84</v>
      </c>
      <c r="J19" s="210">
        <v>15</v>
      </c>
      <c r="K19" s="210">
        <v>1649</v>
      </c>
      <c r="L19" s="210">
        <v>1583</v>
      </c>
    </row>
    <row r="20" spans="1:12" x14ac:dyDescent="0.3">
      <c r="A20" s="197" t="s">
        <v>59</v>
      </c>
      <c r="B20" s="197">
        <v>290</v>
      </c>
      <c r="C20" s="197"/>
      <c r="D20" s="197">
        <v>288</v>
      </c>
      <c r="E20" s="197">
        <v>1</v>
      </c>
      <c r="F20" s="197">
        <v>0</v>
      </c>
      <c r="G20" s="197">
        <v>1</v>
      </c>
      <c r="I20" s="210">
        <v>34</v>
      </c>
      <c r="J20" s="210" t="s">
        <v>8</v>
      </c>
      <c r="K20" s="210">
        <v>186</v>
      </c>
      <c r="L20" s="210">
        <v>186</v>
      </c>
    </row>
    <row r="21" spans="1:12" x14ac:dyDescent="0.3">
      <c r="A21" s="197" t="s">
        <v>60</v>
      </c>
      <c r="B21" s="197">
        <v>745</v>
      </c>
      <c r="C21" s="197"/>
      <c r="D21" s="197">
        <v>646</v>
      </c>
      <c r="E21" s="197">
        <v>11</v>
      </c>
      <c r="F21" s="197">
        <v>14</v>
      </c>
      <c r="G21" s="197">
        <v>74</v>
      </c>
      <c r="I21" s="210">
        <v>57</v>
      </c>
      <c r="J21" s="210">
        <v>19</v>
      </c>
      <c r="K21" s="210">
        <v>568</v>
      </c>
      <c r="L21" s="210">
        <v>499</v>
      </c>
    </row>
    <row r="22" spans="1:12" x14ac:dyDescent="0.3">
      <c r="A22" s="197" t="s">
        <v>61</v>
      </c>
      <c r="B22" s="200">
        <v>4173</v>
      </c>
      <c r="C22" s="197"/>
      <c r="D22" s="200">
        <v>3922</v>
      </c>
      <c r="E22" s="197">
        <v>110</v>
      </c>
      <c r="F22" s="197">
        <v>0</v>
      </c>
      <c r="G22" s="197">
        <v>141</v>
      </c>
      <c r="I22" s="210">
        <v>63</v>
      </c>
      <c r="J22" s="210" t="s">
        <v>100</v>
      </c>
      <c r="K22" s="210">
        <v>3279</v>
      </c>
      <c r="L22" s="210">
        <v>2069</v>
      </c>
    </row>
    <row r="23" spans="1:12" x14ac:dyDescent="0.3">
      <c r="A23" s="197" t="s">
        <v>62</v>
      </c>
      <c r="B23" s="200">
        <v>1921</v>
      </c>
      <c r="C23" s="197"/>
      <c r="D23" s="200">
        <v>1863</v>
      </c>
      <c r="E23" s="197">
        <v>22</v>
      </c>
      <c r="F23" s="197">
        <v>28</v>
      </c>
      <c r="G23" s="197">
        <v>8</v>
      </c>
      <c r="I23" s="210">
        <v>93</v>
      </c>
      <c r="J23" s="210">
        <v>29</v>
      </c>
      <c r="K23" s="210">
        <v>1483</v>
      </c>
      <c r="L23" s="210">
        <v>1193</v>
      </c>
    </row>
    <row r="24" spans="1:12" ht="6" customHeight="1" x14ac:dyDescent="0.3">
      <c r="A24" s="197"/>
      <c r="B24" s="197"/>
      <c r="C24" s="197"/>
      <c r="D24" s="197"/>
      <c r="E24" s="197"/>
      <c r="F24" s="197"/>
      <c r="G24" s="197"/>
      <c r="I24" s="210"/>
      <c r="J24" s="210"/>
      <c r="K24" s="210"/>
      <c r="L24" s="210"/>
    </row>
    <row r="25" spans="1:12" x14ac:dyDescent="0.3">
      <c r="A25" s="197" t="s">
        <v>63</v>
      </c>
      <c r="B25" s="200">
        <v>1328</v>
      </c>
      <c r="C25" s="197"/>
      <c r="D25" s="200">
        <v>1307</v>
      </c>
      <c r="E25" s="197">
        <v>3</v>
      </c>
      <c r="F25" s="197">
        <v>0</v>
      </c>
      <c r="G25" s="197">
        <v>18</v>
      </c>
      <c r="I25" s="210">
        <v>3</v>
      </c>
      <c r="J25" s="210" t="s">
        <v>8</v>
      </c>
      <c r="K25" s="210">
        <v>911</v>
      </c>
      <c r="L25" s="210">
        <v>524</v>
      </c>
    </row>
    <row r="26" spans="1:12" x14ac:dyDescent="0.3">
      <c r="A26" s="197" t="s">
        <v>64</v>
      </c>
      <c r="B26" s="200">
        <v>1318</v>
      </c>
      <c r="C26" s="197"/>
      <c r="D26" s="200">
        <v>1313</v>
      </c>
      <c r="E26" s="197">
        <v>4</v>
      </c>
      <c r="F26" s="197">
        <v>0</v>
      </c>
      <c r="G26" s="197">
        <v>1</v>
      </c>
      <c r="I26" s="210">
        <v>10</v>
      </c>
      <c r="J26" s="210">
        <v>30</v>
      </c>
      <c r="K26" s="210">
        <v>1149</v>
      </c>
      <c r="L26" s="210">
        <v>882</v>
      </c>
    </row>
    <row r="27" spans="1:12" x14ac:dyDescent="0.3">
      <c r="A27" s="197" t="s">
        <v>65</v>
      </c>
      <c r="B27" s="200">
        <v>1539</v>
      </c>
      <c r="C27" s="197"/>
      <c r="D27" s="200">
        <v>1226</v>
      </c>
      <c r="E27" s="197">
        <v>8</v>
      </c>
      <c r="F27" s="197">
        <v>121</v>
      </c>
      <c r="G27" s="197">
        <v>184</v>
      </c>
      <c r="I27" s="210" t="s">
        <v>8</v>
      </c>
      <c r="J27" s="210">
        <v>66</v>
      </c>
      <c r="K27" s="210">
        <v>1180</v>
      </c>
      <c r="L27" s="210">
        <v>1145</v>
      </c>
    </row>
    <row r="28" spans="1:12" x14ac:dyDescent="0.3">
      <c r="A28" s="197" t="s">
        <v>66</v>
      </c>
      <c r="B28" s="200">
        <v>1404</v>
      </c>
      <c r="C28" s="197"/>
      <c r="D28" s="200">
        <v>1355</v>
      </c>
      <c r="E28" s="197">
        <v>32</v>
      </c>
      <c r="F28" s="197">
        <v>12</v>
      </c>
      <c r="G28" s="197">
        <v>5</v>
      </c>
      <c r="I28" s="210">
        <v>151</v>
      </c>
      <c r="J28" s="210">
        <v>44</v>
      </c>
      <c r="K28" s="210">
        <v>1239</v>
      </c>
      <c r="L28" s="210">
        <v>1220</v>
      </c>
    </row>
    <row r="29" spans="1:12" x14ac:dyDescent="0.3">
      <c r="A29" s="197" t="s">
        <v>67</v>
      </c>
      <c r="B29" s="197">
        <v>605</v>
      </c>
      <c r="C29" s="197"/>
      <c r="D29" s="197">
        <v>577</v>
      </c>
      <c r="E29" s="197">
        <v>1</v>
      </c>
      <c r="F29" s="197">
        <v>27</v>
      </c>
      <c r="G29" s="197">
        <v>0</v>
      </c>
      <c r="I29" s="210">
        <v>9</v>
      </c>
      <c r="J29" s="210">
        <v>1</v>
      </c>
      <c r="K29" s="210">
        <v>522</v>
      </c>
      <c r="L29" s="210">
        <v>395</v>
      </c>
    </row>
    <row r="30" spans="1:12" ht="6" customHeight="1" x14ac:dyDescent="0.3">
      <c r="A30" s="197"/>
      <c r="B30" s="197"/>
      <c r="C30" s="197"/>
      <c r="D30" s="197"/>
      <c r="E30" s="197"/>
      <c r="F30" s="197"/>
      <c r="G30" s="197"/>
      <c r="I30" s="210"/>
      <c r="J30" s="210"/>
      <c r="K30" s="210"/>
      <c r="L30" s="210"/>
    </row>
    <row r="31" spans="1:12" x14ac:dyDescent="0.3">
      <c r="A31" s="197" t="s">
        <v>68</v>
      </c>
      <c r="B31" s="200">
        <v>1424</v>
      </c>
      <c r="C31" s="197"/>
      <c r="D31" s="200">
        <v>1318</v>
      </c>
      <c r="E31" s="197">
        <v>37</v>
      </c>
      <c r="F31" s="197">
        <v>25</v>
      </c>
      <c r="G31" s="197">
        <v>44</v>
      </c>
      <c r="I31" s="210">
        <v>49</v>
      </c>
      <c r="J31" s="210">
        <v>96</v>
      </c>
      <c r="K31" s="210">
        <v>767</v>
      </c>
      <c r="L31" s="210">
        <v>678</v>
      </c>
    </row>
    <row r="32" spans="1:12" x14ac:dyDescent="0.3">
      <c r="A32" s="197" t="s">
        <v>69</v>
      </c>
      <c r="B32" s="200">
        <v>1856</v>
      </c>
      <c r="C32" s="197"/>
      <c r="D32" s="200">
        <v>1789</v>
      </c>
      <c r="E32" s="197">
        <v>8</v>
      </c>
      <c r="F32" s="197">
        <v>38</v>
      </c>
      <c r="G32" s="197">
        <v>21</v>
      </c>
      <c r="I32" s="210">
        <v>78</v>
      </c>
      <c r="J32" s="211">
        <v>0</v>
      </c>
      <c r="K32" s="210">
        <v>1092</v>
      </c>
      <c r="L32" s="210">
        <v>642</v>
      </c>
    </row>
    <row r="33" spans="1:12" x14ac:dyDescent="0.3">
      <c r="A33" s="197" t="s">
        <v>70</v>
      </c>
      <c r="B33" s="200">
        <v>3458</v>
      </c>
      <c r="C33" s="197"/>
      <c r="D33" s="200">
        <v>2951</v>
      </c>
      <c r="E33" s="197">
        <v>180</v>
      </c>
      <c r="F33" s="197">
        <v>4</v>
      </c>
      <c r="G33" s="197">
        <v>323</v>
      </c>
      <c r="I33" s="210">
        <v>376</v>
      </c>
      <c r="J33" s="210">
        <v>378</v>
      </c>
      <c r="K33" s="210">
        <v>2307</v>
      </c>
      <c r="L33" s="210">
        <v>1535</v>
      </c>
    </row>
    <row r="34" spans="1:12" x14ac:dyDescent="0.3">
      <c r="A34" s="197" t="s">
        <v>71</v>
      </c>
      <c r="B34" s="200">
        <v>2513</v>
      </c>
      <c r="C34" s="197"/>
      <c r="D34" s="200">
        <v>1699</v>
      </c>
      <c r="E34" s="197">
        <v>306</v>
      </c>
      <c r="F34" s="197">
        <v>8</v>
      </c>
      <c r="G34" s="197">
        <v>500</v>
      </c>
      <c r="I34" s="210">
        <v>220</v>
      </c>
      <c r="J34" s="210">
        <v>82</v>
      </c>
      <c r="K34" s="210">
        <v>2078</v>
      </c>
      <c r="L34" s="210">
        <v>1064</v>
      </c>
    </row>
    <row r="35" spans="1:12" x14ac:dyDescent="0.3">
      <c r="A35" s="197" t="s">
        <v>72</v>
      </c>
      <c r="B35" s="200">
        <v>1066</v>
      </c>
      <c r="C35" s="197"/>
      <c r="D35" s="197">
        <v>908</v>
      </c>
      <c r="E35" s="197">
        <v>1</v>
      </c>
      <c r="F35" s="197">
        <v>91</v>
      </c>
      <c r="G35" s="197">
        <v>66</v>
      </c>
      <c r="I35" s="210">
        <v>3</v>
      </c>
      <c r="J35" s="210">
        <v>17</v>
      </c>
      <c r="K35" s="210">
        <v>714</v>
      </c>
      <c r="L35" s="210">
        <v>713</v>
      </c>
    </row>
    <row r="36" spans="1:12" ht="6" customHeight="1" x14ac:dyDescent="0.3">
      <c r="A36" s="197"/>
      <c r="B36" s="197"/>
      <c r="C36" s="197"/>
      <c r="D36" s="197"/>
      <c r="E36" s="197"/>
      <c r="F36" s="197"/>
      <c r="G36" s="197"/>
      <c r="I36" s="210"/>
      <c r="J36" s="210"/>
      <c r="K36" s="210"/>
      <c r="L36" s="210"/>
    </row>
    <row r="37" spans="1:12" x14ac:dyDescent="0.3">
      <c r="A37" s="197" t="s">
        <v>73</v>
      </c>
      <c r="B37" s="200">
        <v>2424</v>
      </c>
      <c r="C37" s="197"/>
      <c r="D37" s="200">
        <v>2249</v>
      </c>
      <c r="E37" s="197">
        <v>53</v>
      </c>
      <c r="F37" s="197">
        <v>63</v>
      </c>
      <c r="G37" s="197">
        <v>59</v>
      </c>
      <c r="I37" s="210">
        <v>72</v>
      </c>
      <c r="J37" s="210">
        <v>30</v>
      </c>
      <c r="K37" s="210">
        <v>1873</v>
      </c>
      <c r="L37" s="210">
        <v>1574</v>
      </c>
    </row>
    <row r="38" spans="1:12" x14ac:dyDescent="0.3">
      <c r="A38" s="197" t="s">
        <v>74</v>
      </c>
      <c r="B38" s="197">
        <v>820</v>
      </c>
      <c r="C38" s="197"/>
      <c r="D38" s="197">
        <v>814</v>
      </c>
      <c r="E38" s="197">
        <v>2</v>
      </c>
      <c r="F38" s="197">
        <v>0</v>
      </c>
      <c r="G38" s="197">
        <v>4</v>
      </c>
      <c r="I38" s="210" t="s">
        <v>8</v>
      </c>
      <c r="J38" s="210">
        <v>0</v>
      </c>
      <c r="K38" s="210">
        <v>718</v>
      </c>
      <c r="L38" s="210">
        <v>434</v>
      </c>
    </row>
    <row r="39" spans="1:12" x14ac:dyDescent="0.3">
      <c r="A39" s="197" t="s">
        <v>75</v>
      </c>
      <c r="B39" s="200">
        <v>1095</v>
      </c>
      <c r="C39" s="197"/>
      <c r="D39" s="200">
        <v>1019</v>
      </c>
      <c r="E39" s="197">
        <v>27</v>
      </c>
      <c r="F39" s="197">
        <v>0</v>
      </c>
      <c r="G39" s="197">
        <v>49</v>
      </c>
      <c r="I39" s="210" t="s">
        <v>8</v>
      </c>
      <c r="J39" s="210" t="s">
        <v>8</v>
      </c>
      <c r="K39" s="210">
        <v>458</v>
      </c>
      <c r="L39" s="210">
        <v>358</v>
      </c>
    </row>
    <row r="40" spans="1:12" x14ac:dyDescent="0.3">
      <c r="A40" s="197" t="s">
        <v>76</v>
      </c>
      <c r="B40" s="197">
        <v>663</v>
      </c>
      <c r="C40" s="197"/>
      <c r="D40" s="197">
        <v>611</v>
      </c>
      <c r="E40" s="197">
        <v>13</v>
      </c>
      <c r="F40" s="197">
        <v>0</v>
      </c>
      <c r="G40" s="197">
        <v>39</v>
      </c>
      <c r="I40" s="210">
        <v>49</v>
      </c>
      <c r="J40" s="210">
        <v>48</v>
      </c>
      <c r="K40" s="210">
        <v>375</v>
      </c>
      <c r="L40" s="210">
        <v>374</v>
      </c>
    </row>
    <row r="41" spans="1:12" x14ac:dyDescent="0.3">
      <c r="A41" s="197" t="s">
        <v>77</v>
      </c>
      <c r="B41" s="197">
        <v>490</v>
      </c>
      <c r="C41" s="197"/>
      <c r="D41" s="197">
        <v>490</v>
      </c>
      <c r="E41" s="197">
        <v>0</v>
      </c>
      <c r="F41" s="197">
        <v>0</v>
      </c>
      <c r="G41" s="197">
        <v>0</v>
      </c>
      <c r="I41" s="210">
        <v>31</v>
      </c>
      <c r="J41" s="210">
        <v>1</v>
      </c>
      <c r="K41" s="210">
        <v>423</v>
      </c>
      <c r="L41" s="210">
        <v>162</v>
      </c>
    </row>
    <row r="42" spans="1:12" ht="6" customHeight="1" x14ac:dyDescent="0.3">
      <c r="A42" s="197"/>
      <c r="B42" s="197"/>
      <c r="C42" s="197"/>
      <c r="D42" s="197"/>
      <c r="E42" s="197"/>
      <c r="F42" s="197"/>
      <c r="G42" s="197"/>
      <c r="I42" s="210"/>
      <c r="J42" s="210"/>
      <c r="K42" s="210"/>
      <c r="L42" s="210"/>
    </row>
    <row r="43" spans="1:12" x14ac:dyDescent="0.3">
      <c r="A43" s="197" t="s">
        <v>78</v>
      </c>
      <c r="B43" s="200">
        <v>2590</v>
      </c>
      <c r="C43" s="197"/>
      <c r="D43" s="200">
        <v>2379</v>
      </c>
      <c r="E43" s="197">
        <v>63</v>
      </c>
      <c r="F43" s="197">
        <v>58</v>
      </c>
      <c r="G43" s="197">
        <v>90</v>
      </c>
      <c r="I43" s="210">
        <v>88</v>
      </c>
      <c r="J43" s="210" t="s">
        <v>8</v>
      </c>
      <c r="K43" s="210">
        <v>1753</v>
      </c>
      <c r="L43" s="210">
        <v>550</v>
      </c>
    </row>
    <row r="44" spans="1:12" x14ac:dyDescent="0.3">
      <c r="A44" s="197" t="s">
        <v>79</v>
      </c>
      <c r="B44" s="197">
        <v>869</v>
      </c>
      <c r="C44" s="197"/>
      <c r="D44" s="197">
        <v>838</v>
      </c>
      <c r="E44" s="197">
        <v>5</v>
      </c>
      <c r="F44" s="197">
        <v>0</v>
      </c>
      <c r="G44" s="197">
        <v>26</v>
      </c>
      <c r="I44" s="210">
        <v>99</v>
      </c>
      <c r="J44" s="210" t="s">
        <v>8</v>
      </c>
      <c r="K44" s="210">
        <v>795</v>
      </c>
      <c r="L44" s="210">
        <v>768</v>
      </c>
    </row>
    <row r="45" spans="1:12" x14ac:dyDescent="0.3">
      <c r="A45" s="197" t="s">
        <v>111</v>
      </c>
      <c r="B45" s="200">
        <v>4798</v>
      </c>
      <c r="C45" s="197"/>
      <c r="D45" s="200">
        <v>4590</v>
      </c>
      <c r="E45" s="197">
        <v>131</v>
      </c>
      <c r="F45" s="197">
        <v>21</v>
      </c>
      <c r="G45" s="197">
        <v>56</v>
      </c>
      <c r="I45" s="210">
        <v>267</v>
      </c>
      <c r="J45" s="210">
        <v>121</v>
      </c>
      <c r="K45" s="210">
        <v>3582</v>
      </c>
      <c r="L45" s="210">
        <v>3020</v>
      </c>
    </row>
    <row r="46" spans="1:12" x14ac:dyDescent="0.3">
      <c r="A46" s="197" t="s">
        <v>80</v>
      </c>
      <c r="B46" s="200">
        <v>2624</v>
      </c>
      <c r="C46" s="197"/>
      <c r="D46" s="200">
        <v>2518</v>
      </c>
      <c r="E46" s="197">
        <v>25</v>
      </c>
      <c r="F46" s="197">
        <v>8</v>
      </c>
      <c r="G46" s="197">
        <v>73</v>
      </c>
      <c r="I46" s="210">
        <v>167</v>
      </c>
      <c r="J46" s="210">
        <v>157</v>
      </c>
      <c r="K46" s="210">
        <v>2121</v>
      </c>
      <c r="L46" s="210">
        <v>1970</v>
      </c>
    </row>
    <row r="47" spans="1:12" x14ac:dyDescent="0.3">
      <c r="A47" s="197" t="s">
        <v>81</v>
      </c>
      <c r="B47" s="197">
        <v>519</v>
      </c>
      <c r="C47" s="197"/>
      <c r="D47" s="197">
        <v>474</v>
      </c>
      <c r="E47" s="197">
        <v>32</v>
      </c>
      <c r="F47" s="197">
        <v>13</v>
      </c>
      <c r="G47" s="197">
        <v>0</v>
      </c>
      <c r="I47" s="210" t="s">
        <v>8</v>
      </c>
      <c r="J47" s="210" t="s">
        <v>8</v>
      </c>
      <c r="K47" s="210">
        <v>255</v>
      </c>
      <c r="L47" s="210">
        <v>111</v>
      </c>
    </row>
    <row r="48" spans="1:12" ht="6" customHeight="1" x14ac:dyDescent="0.3">
      <c r="A48" s="197"/>
      <c r="B48" s="197"/>
      <c r="C48" s="197"/>
      <c r="D48" s="197"/>
      <c r="E48" s="197"/>
      <c r="F48" s="197"/>
      <c r="G48" s="197"/>
      <c r="I48" s="210"/>
      <c r="J48" s="210"/>
      <c r="K48" s="210"/>
      <c r="L48" s="210"/>
    </row>
    <row r="49" spans="1:12" x14ac:dyDescent="0.3">
      <c r="A49" s="197" t="s">
        <v>82</v>
      </c>
      <c r="B49" s="200">
        <v>3591</v>
      </c>
      <c r="C49" s="197"/>
      <c r="D49" s="200">
        <v>3466</v>
      </c>
      <c r="E49" s="197">
        <v>51</v>
      </c>
      <c r="F49" s="197">
        <v>74</v>
      </c>
      <c r="G49" s="197">
        <v>0</v>
      </c>
      <c r="I49" s="210">
        <v>362</v>
      </c>
      <c r="J49" s="210" t="s">
        <v>100</v>
      </c>
      <c r="K49" s="210">
        <v>2838</v>
      </c>
      <c r="L49" s="210">
        <v>2169</v>
      </c>
    </row>
    <row r="50" spans="1:12" x14ac:dyDescent="0.3">
      <c r="A50" s="197" t="s">
        <v>83</v>
      </c>
      <c r="B50" s="200">
        <v>1792</v>
      </c>
      <c r="C50" s="197"/>
      <c r="D50" s="200">
        <v>1783</v>
      </c>
      <c r="E50" s="197">
        <v>4</v>
      </c>
      <c r="F50" s="197">
        <v>0</v>
      </c>
      <c r="G50" s="197">
        <v>5</v>
      </c>
      <c r="I50" s="210">
        <v>48</v>
      </c>
      <c r="J50" s="210" t="s">
        <v>8</v>
      </c>
      <c r="K50" s="210">
        <v>1546</v>
      </c>
      <c r="L50" s="210">
        <v>1107</v>
      </c>
    </row>
    <row r="51" spans="1:12" x14ac:dyDescent="0.3">
      <c r="A51" s="197" t="s">
        <v>84</v>
      </c>
      <c r="B51" s="200">
        <v>1243</v>
      </c>
      <c r="C51" s="197"/>
      <c r="D51" s="200">
        <v>1210</v>
      </c>
      <c r="E51" s="197">
        <v>1</v>
      </c>
      <c r="F51" s="197">
        <v>0</v>
      </c>
      <c r="G51" s="197">
        <v>32</v>
      </c>
      <c r="I51" s="210">
        <v>124</v>
      </c>
      <c r="J51" s="210" t="s">
        <v>8</v>
      </c>
      <c r="K51" s="210">
        <v>569</v>
      </c>
      <c r="L51" s="210">
        <v>483</v>
      </c>
    </row>
    <row r="52" spans="1:12" x14ac:dyDescent="0.3">
      <c r="A52" s="197" t="s">
        <v>85</v>
      </c>
      <c r="B52" s="200">
        <v>3004</v>
      </c>
      <c r="C52" s="197"/>
      <c r="D52" s="200">
        <v>2910</v>
      </c>
      <c r="E52" s="197">
        <v>4</v>
      </c>
      <c r="F52" s="197">
        <v>84</v>
      </c>
      <c r="G52" s="197">
        <v>6</v>
      </c>
      <c r="I52" s="210">
        <v>179</v>
      </c>
      <c r="J52" s="210">
        <v>51</v>
      </c>
      <c r="K52" s="210">
        <v>2403</v>
      </c>
      <c r="L52" s="210">
        <v>1730</v>
      </c>
    </row>
    <row r="53" spans="1:12" x14ac:dyDescent="0.3">
      <c r="A53" s="197" t="s">
        <v>86</v>
      </c>
      <c r="B53" s="197">
        <v>315</v>
      </c>
      <c r="C53" s="197"/>
      <c r="D53" s="197">
        <v>302</v>
      </c>
      <c r="E53" s="197">
        <v>1</v>
      </c>
      <c r="F53" s="197">
        <v>10</v>
      </c>
      <c r="G53" s="197">
        <v>2</v>
      </c>
      <c r="I53" s="210">
        <v>30</v>
      </c>
      <c r="J53" s="210" t="s">
        <v>8</v>
      </c>
      <c r="K53" s="210">
        <v>237</v>
      </c>
      <c r="L53" s="210">
        <v>158</v>
      </c>
    </row>
    <row r="54" spans="1:12" ht="6" customHeight="1" x14ac:dyDescent="0.3">
      <c r="A54" s="197"/>
      <c r="B54" s="197"/>
      <c r="C54" s="197"/>
      <c r="D54" s="197"/>
      <c r="E54" s="197"/>
      <c r="F54" s="197"/>
      <c r="G54" s="197"/>
      <c r="I54" s="210"/>
      <c r="J54" s="210"/>
      <c r="K54" s="210"/>
      <c r="L54" s="210"/>
    </row>
    <row r="55" spans="1:12" x14ac:dyDescent="0.3">
      <c r="A55" s="197" t="s">
        <v>87</v>
      </c>
      <c r="B55" s="200">
        <v>1252</v>
      </c>
      <c r="C55" s="197"/>
      <c r="D55" s="200">
        <v>1190</v>
      </c>
      <c r="E55" s="197">
        <v>8</v>
      </c>
      <c r="F55" s="197">
        <v>42</v>
      </c>
      <c r="G55" s="197">
        <v>12</v>
      </c>
      <c r="I55" s="210">
        <v>70</v>
      </c>
      <c r="J55" s="210">
        <v>122</v>
      </c>
      <c r="K55" s="210">
        <v>606</v>
      </c>
      <c r="L55" s="210">
        <v>606</v>
      </c>
    </row>
    <row r="56" spans="1:12" x14ac:dyDescent="0.3">
      <c r="A56" s="197" t="s">
        <v>88</v>
      </c>
      <c r="B56" s="197">
        <v>697</v>
      </c>
      <c r="C56" s="197"/>
      <c r="D56" s="197">
        <v>649</v>
      </c>
      <c r="E56" s="197">
        <v>12</v>
      </c>
      <c r="F56" s="197">
        <v>3</v>
      </c>
      <c r="G56" s="197">
        <v>33</v>
      </c>
      <c r="I56" s="210">
        <v>0</v>
      </c>
      <c r="J56" s="210" t="s">
        <v>8</v>
      </c>
      <c r="K56" s="210">
        <v>580</v>
      </c>
      <c r="L56" s="210">
        <v>336</v>
      </c>
    </row>
    <row r="57" spans="1:12" x14ac:dyDescent="0.3">
      <c r="A57" s="197" t="s">
        <v>89</v>
      </c>
      <c r="B57" s="200">
        <v>1774</v>
      </c>
      <c r="C57" s="197"/>
      <c r="D57" s="200">
        <v>1736</v>
      </c>
      <c r="E57" s="197">
        <v>16</v>
      </c>
      <c r="F57" s="197">
        <v>4</v>
      </c>
      <c r="G57" s="197">
        <v>18</v>
      </c>
      <c r="I57" s="210">
        <v>104</v>
      </c>
      <c r="J57" s="210">
        <v>127</v>
      </c>
      <c r="K57" s="210">
        <v>1512</v>
      </c>
      <c r="L57" s="210">
        <v>1443</v>
      </c>
    </row>
    <row r="58" spans="1:12" x14ac:dyDescent="0.3">
      <c r="A58" s="197" t="s">
        <v>90</v>
      </c>
      <c r="B58" s="200">
        <v>8912</v>
      </c>
      <c r="C58" s="197"/>
      <c r="D58" s="200">
        <v>7966</v>
      </c>
      <c r="E58" s="197">
        <v>11</v>
      </c>
      <c r="F58" s="197">
        <v>0</v>
      </c>
      <c r="G58" s="197">
        <v>935</v>
      </c>
      <c r="I58" s="210">
        <v>753</v>
      </c>
      <c r="J58" s="210">
        <v>261</v>
      </c>
      <c r="K58" s="210">
        <v>7154</v>
      </c>
      <c r="L58" s="210">
        <v>6835</v>
      </c>
    </row>
    <row r="59" spans="1:12" x14ac:dyDescent="0.3">
      <c r="A59" s="197" t="s">
        <v>91</v>
      </c>
      <c r="B59" s="200">
        <v>1037</v>
      </c>
      <c r="C59" s="197"/>
      <c r="D59" s="197">
        <v>944</v>
      </c>
      <c r="E59" s="197">
        <v>59</v>
      </c>
      <c r="F59" s="197">
        <v>6</v>
      </c>
      <c r="G59" s="197">
        <v>28</v>
      </c>
      <c r="I59" s="210">
        <v>124</v>
      </c>
      <c r="J59" s="210">
        <v>22</v>
      </c>
      <c r="K59" s="210">
        <v>324</v>
      </c>
      <c r="L59" s="210">
        <v>244</v>
      </c>
    </row>
    <row r="60" spans="1:12" ht="6" customHeight="1" x14ac:dyDescent="0.3">
      <c r="A60" s="197"/>
      <c r="B60" s="197"/>
      <c r="C60" s="197"/>
      <c r="D60" s="197"/>
      <c r="E60" s="197"/>
      <c r="F60" s="197"/>
      <c r="G60" s="197"/>
      <c r="I60" s="210"/>
      <c r="J60" s="210"/>
      <c r="K60" s="210"/>
      <c r="L60" s="210"/>
    </row>
    <row r="61" spans="1:12" x14ac:dyDescent="0.3">
      <c r="A61" s="197" t="s">
        <v>92</v>
      </c>
      <c r="B61" s="197">
        <v>312</v>
      </c>
      <c r="C61" s="197"/>
      <c r="D61" s="197">
        <v>296</v>
      </c>
      <c r="E61" s="197">
        <v>0</v>
      </c>
      <c r="F61" s="197">
        <v>15</v>
      </c>
      <c r="G61" s="197">
        <v>1</v>
      </c>
      <c r="I61" s="210" t="s">
        <v>8</v>
      </c>
      <c r="J61" s="210">
        <v>2</v>
      </c>
      <c r="K61" s="210">
        <v>255</v>
      </c>
      <c r="L61" s="210">
        <v>221</v>
      </c>
    </row>
    <row r="62" spans="1:12" x14ac:dyDescent="0.3">
      <c r="A62" s="197" t="s">
        <v>93</v>
      </c>
      <c r="B62" s="200">
        <v>2134</v>
      </c>
      <c r="C62" s="197"/>
      <c r="D62" s="200">
        <v>1867</v>
      </c>
      <c r="E62" s="197">
        <v>53</v>
      </c>
      <c r="F62" s="197">
        <v>89</v>
      </c>
      <c r="G62" s="197">
        <v>125</v>
      </c>
      <c r="I62" s="210">
        <v>8</v>
      </c>
      <c r="J62" s="210">
        <v>134</v>
      </c>
      <c r="K62" s="210">
        <v>748</v>
      </c>
      <c r="L62" s="210">
        <v>605</v>
      </c>
    </row>
    <row r="63" spans="1:12" x14ac:dyDescent="0.3">
      <c r="A63" s="197" t="s">
        <v>94</v>
      </c>
      <c r="B63" s="200">
        <v>2436</v>
      </c>
      <c r="C63" s="197"/>
      <c r="D63" s="200">
        <v>2008</v>
      </c>
      <c r="E63" s="197">
        <v>95</v>
      </c>
      <c r="F63" s="197">
        <v>19</v>
      </c>
      <c r="G63" s="197">
        <v>314</v>
      </c>
      <c r="I63" s="210">
        <v>8</v>
      </c>
      <c r="J63" s="210" t="s">
        <v>100</v>
      </c>
      <c r="K63" s="210">
        <v>1665</v>
      </c>
      <c r="L63" s="210">
        <v>1277</v>
      </c>
    </row>
    <row r="64" spans="1:12" x14ac:dyDescent="0.3">
      <c r="A64" s="197" t="s">
        <v>95</v>
      </c>
      <c r="B64" s="197">
        <v>739</v>
      </c>
      <c r="C64" s="197"/>
      <c r="D64" s="197">
        <v>670</v>
      </c>
      <c r="E64" s="197">
        <v>3</v>
      </c>
      <c r="F64" s="197">
        <v>33</v>
      </c>
      <c r="G64" s="197">
        <v>33</v>
      </c>
      <c r="I64" s="210" t="s">
        <v>8</v>
      </c>
      <c r="J64" s="210" t="s">
        <v>100</v>
      </c>
      <c r="K64" s="210">
        <v>338</v>
      </c>
      <c r="L64" s="210">
        <v>336</v>
      </c>
    </row>
    <row r="65" spans="1:12" x14ac:dyDescent="0.3">
      <c r="A65" s="197" t="s">
        <v>96</v>
      </c>
      <c r="B65" s="200">
        <v>2256</v>
      </c>
      <c r="C65" s="197"/>
      <c r="D65" s="200">
        <v>2148</v>
      </c>
      <c r="E65" s="197">
        <v>11</v>
      </c>
      <c r="F65" s="197">
        <v>6</v>
      </c>
      <c r="G65" s="197">
        <v>91</v>
      </c>
      <c r="I65" s="210">
        <v>237</v>
      </c>
      <c r="J65" s="210">
        <v>8</v>
      </c>
      <c r="K65" s="210">
        <v>1549</v>
      </c>
      <c r="L65" s="210">
        <v>827</v>
      </c>
    </row>
    <row r="66" spans="1:12" x14ac:dyDescent="0.3">
      <c r="A66" s="196" t="s">
        <v>97</v>
      </c>
      <c r="B66" s="196">
        <v>371</v>
      </c>
      <c r="C66" s="196"/>
      <c r="D66" s="196">
        <v>362</v>
      </c>
      <c r="E66" s="196">
        <v>3</v>
      </c>
      <c r="F66" s="196">
        <v>0</v>
      </c>
      <c r="G66" s="196">
        <v>6</v>
      </c>
      <c r="H66" s="215"/>
      <c r="I66" s="208">
        <v>5</v>
      </c>
      <c r="J66" s="208">
        <v>0</v>
      </c>
      <c r="K66" s="208">
        <v>155</v>
      </c>
      <c r="L66" s="208">
        <v>82</v>
      </c>
    </row>
    <row r="67" spans="1:12" x14ac:dyDescent="0.3">
      <c r="A67" s="197" t="s">
        <v>323</v>
      </c>
      <c r="B67" s="197"/>
      <c r="C67" s="197"/>
      <c r="D67" s="197"/>
      <c r="E67" s="197"/>
      <c r="F67" s="197"/>
      <c r="G67" s="197"/>
      <c r="I67" s="210"/>
      <c r="J67" s="210"/>
      <c r="K67" s="210"/>
      <c r="L67" s="210"/>
    </row>
    <row r="68" spans="1:12" x14ac:dyDescent="0.3">
      <c r="A68" s="197"/>
      <c r="B68" s="197"/>
      <c r="C68" s="197"/>
      <c r="D68" s="197"/>
      <c r="E68" s="197"/>
      <c r="F68" s="197"/>
      <c r="G68" s="197"/>
      <c r="I68" s="210"/>
      <c r="J68" s="210"/>
      <c r="K68" s="210"/>
      <c r="L68" s="210"/>
    </row>
    <row r="69" spans="1:12" x14ac:dyDescent="0.3">
      <c r="A69" s="201" t="s">
        <v>327</v>
      </c>
      <c r="B69" s="195"/>
      <c r="C69" s="195"/>
      <c r="D69" s="195"/>
      <c r="E69" s="195"/>
      <c r="F69" s="195"/>
      <c r="G69" s="195"/>
      <c r="H69" s="195"/>
      <c r="I69" s="195"/>
      <c r="J69" s="195"/>
      <c r="K69" s="195"/>
      <c r="L69" s="195"/>
    </row>
    <row r="70" spans="1:12" x14ac:dyDescent="0.3">
      <c r="A70" s="205" t="s">
        <v>376</v>
      </c>
      <c r="B70" s="206"/>
      <c r="C70" s="206"/>
      <c r="D70" s="206"/>
      <c r="E70" s="206"/>
      <c r="F70" s="206"/>
      <c r="G70" s="206"/>
      <c r="H70" s="206"/>
      <c r="I70" s="206"/>
      <c r="J70" s="207"/>
      <c r="K70" s="206"/>
      <c r="L70" s="206"/>
    </row>
    <row r="71" spans="1:12" x14ac:dyDescent="0.3">
      <c r="A71" s="214"/>
      <c r="B71" s="214"/>
      <c r="C71" s="214"/>
      <c r="D71" s="217" t="s">
        <v>318</v>
      </c>
      <c r="E71" s="217"/>
      <c r="F71" s="217"/>
      <c r="G71" s="217"/>
      <c r="H71" s="214"/>
      <c r="I71" s="214"/>
      <c r="J71" s="214"/>
      <c r="K71" s="214"/>
      <c r="L71" s="214"/>
    </row>
    <row r="72" spans="1:12" ht="43.8" x14ac:dyDescent="0.3">
      <c r="A72" s="196" t="s">
        <v>315</v>
      </c>
      <c r="B72" s="191" t="s">
        <v>319</v>
      </c>
      <c r="C72" s="191"/>
      <c r="D72" s="191" t="s">
        <v>1</v>
      </c>
      <c r="E72" s="191" t="s">
        <v>11</v>
      </c>
      <c r="F72" s="191" t="s">
        <v>366</v>
      </c>
      <c r="G72" s="191" t="s">
        <v>13</v>
      </c>
      <c r="H72" s="215"/>
      <c r="I72" s="208" t="s">
        <v>113</v>
      </c>
      <c r="J72" s="208" t="s">
        <v>114</v>
      </c>
      <c r="K72" s="208" t="s">
        <v>320</v>
      </c>
      <c r="L72" s="208" t="s">
        <v>321</v>
      </c>
    </row>
    <row r="73" spans="1:12" x14ac:dyDescent="0.3">
      <c r="A73" s="318" t="s">
        <v>316</v>
      </c>
      <c r="B73" s="318"/>
      <c r="C73" s="318"/>
      <c r="D73" s="318"/>
      <c r="E73" s="318"/>
      <c r="F73" s="318"/>
      <c r="G73" s="318"/>
      <c r="H73" s="318"/>
      <c r="I73" s="318"/>
      <c r="J73" s="210"/>
      <c r="K73" s="210"/>
      <c r="L73" s="210"/>
    </row>
    <row r="74" spans="1:12" ht="6" customHeight="1" x14ac:dyDescent="0.3">
      <c r="A74" s="197"/>
      <c r="B74" s="197" t="s">
        <v>100</v>
      </c>
      <c r="C74" s="197"/>
      <c r="D74" s="197" t="s">
        <v>100</v>
      </c>
      <c r="E74" s="197" t="s">
        <v>100</v>
      </c>
      <c r="F74" s="197" t="s">
        <v>100</v>
      </c>
      <c r="G74" s="197" t="s">
        <v>100</v>
      </c>
      <c r="I74" s="210" t="s">
        <v>100</v>
      </c>
      <c r="J74" s="210" t="s">
        <v>100</v>
      </c>
      <c r="K74" s="210" t="s">
        <v>100</v>
      </c>
      <c r="L74" s="210" t="s">
        <v>100</v>
      </c>
    </row>
    <row r="75" spans="1:12" x14ac:dyDescent="0.3">
      <c r="A75" s="192" t="s">
        <v>317</v>
      </c>
      <c r="B75" s="197">
        <v>166</v>
      </c>
      <c r="C75" s="197"/>
      <c r="D75" s="197">
        <v>166</v>
      </c>
      <c r="E75" s="197">
        <v>0</v>
      </c>
      <c r="F75" s="197">
        <v>0</v>
      </c>
      <c r="G75" s="197">
        <v>0</v>
      </c>
      <c r="I75" s="210" t="s">
        <v>100</v>
      </c>
      <c r="J75" s="210" t="s">
        <v>100</v>
      </c>
      <c r="K75" s="210" t="s">
        <v>100</v>
      </c>
      <c r="L75" s="210" t="s">
        <v>100</v>
      </c>
    </row>
    <row r="76" spans="1:12" x14ac:dyDescent="0.3">
      <c r="A76" s="192" t="s">
        <v>101</v>
      </c>
      <c r="B76" s="197">
        <v>174</v>
      </c>
      <c r="C76" s="197"/>
      <c r="D76" s="197">
        <v>174</v>
      </c>
      <c r="E76" s="197">
        <v>0</v>
      </c>
      <c r="F76" s="197">
        <v>0</v>
      </c>
      <c r="G76" s="197">
        <v>0</v>
      </c>
      <c r="I76" s="210" t="s">
        <v>8</v>
      </c>
      <c r="J76" s="210">
        <v>0</v>
      </c>
      <c r="K76" s="211">
        <v>172</v>
      </c>
      <c r="L76" s="211">
        <v>172</v>
      </c>
    </row>
    <row r="77" spans="1:12" x14ac:dyDescent="0.3">
      <c r="A77" s="197" t="s">
        <v>102</v>
      </c>
      <c r="B77" s="197">
        <v>28</v>
      </c>
      <c r="C77" s="197"/>
      <c r="D77" s="197">
        <v>27</v>
      </c>
      <c r="E77" s="197">
        <v>0</v>
      </c>
      <c r="F77" s="197">
        <v>1</v>
      </c>
      <c r="G77" s="197">
        <v>0</v>
      </c>
      <c r="I77" s="210">
        <v>0</v>
      </c>
      <c r="J77" s="211" t="s">
        <v>100</v>
      </c>
      <c r="K77" s="211" t="s">
        <v>100</v>
      </c>
      <c r="L77" s="211" t="s">
        <v>100</v>
      </c>
    </row>
    <row r="78" spans="1:12" x14ac:dyDescent="0.3">
      <c r="A78" s="197" t="s">
        <v>103</v>
      </c>
      <c r="B78" s="197">
        <v>41</v>
      </c>
      <c r="C78" s="197"/>
      <c r="D78" s="197">
        <v>40</v>
      </c>
      <c r="E78" s="197">
        <v>0</v>
      </c>
      <c r="F78" s="197">
        <v>0</v>
      </c>
      <c r="G78" s="197">
        <v>1</v>
      </c>
      <c r="I78" s="211" t="s">
        <v>8</v>
      </c>
      <c r="J78" s="211" t="s">
        <v>8</v>
      </c>
      <c r="K78" s="211">
        <v>0</v>
      </c>
      <c r="L78" s="211" t="s">
        <v>8</v>
      </c>
    </row>
    <row r="79" spans="1:12" ht="21.6" x14ac:dyDescent="0.3">
      <c r="A79" s="192" t="s">
        <v>112</v>
      </c>
      <c r="B79" s="193" t="s">
        <v>100</v>
      </c>
      <c r="C79" s="197"/>
      <c r="D79" s="193" t="s">
        <v>100</v>
      </c>
      <c r="E79" s="193" t="s">
        <v>100</v>
      </c>
      <c r="F79" s="193" t="s">
        <v>100</v>
      </c>
      <c r="G79" s="193" t="s">
        <v>100</v>
      </c>
      <c r="I79" s="212" t="s">
        <v>100</v>
      </c>
      <c r="J79" s="212" t="s">
        <v>100</v>
      </c>
      <c r="K79" s="212" t="s">
        <v>100</v>
      </c>
      <c r="L79" s="212" t="s">
        <v>100</v>
      </c>
    </row>
    <row r="80" spans="1:12" x14ac:dyDescent="0.3">
      <c r="A80" s="197" t="s">
        <v>104</v>
      </c>
      <c r="B80" s="200">
        <v>1283</v>
      </c>
      <c r="C80" s="197"/>
      <c r="D80" s="200">
        <v>1222</v>
      </c>
      <c r="E80" s="197">
        <v>19</v>
      </c>
      <c r="F80" s="197">
        <v>32</v>
      </c>
      <c r="G80" s="197">
        <v>10</v>
      </c>
      <c r="I80" s="210" t="s">
        <v>8</v>
      </c>
      <c r="J80" s="210" t="s">
        <v>8</v>
      </c>
      <c r="K80" s="210">
        <v>1266</v>
      </c>
      <c r="L80" s="210">
        <v>1201</v>
      </c>
    </row>
    <row r="81" spans="1:14" x14ac:dyDescent="0.3">
      <c r="A81" s="197" t="s">
        <v>105</v>
      </c>
      <c r="B81" s="197">
        <v>28</v>
      </c>
      <c r="C81" s="197"/>
      <c r="D81" s="197">
        <v>27</v>
      </c>
      <c r="E81" s="197">
        <v>0</v>
      </c>
      <c r="F81" s="197">
        <v>1</v>
      </c>
      <c r="G81" s="197">
        <v>0</v>
      </c>
      <c r="I81" s="208" t="s">
        <v>8</v>
      </c>
      <c r="J81" s="208">
        <v>1</v>
      </c>
      <c r="K81" s="208" t="s">
        <v>100</v>
      </c>
      <c r="L81" s="208" t="s">
        <v>100</v>
      </c>
    </row>
    <row r="82" spans="1:14" x14ac:dyDescent="0.3">
      <c r="A82" s="203" t="s">
        <v>116</v>
      </c>
      <c r="B82" s="203"/>
      <c r="C82" s="203"/>
      <c r="D82" s="203"/>
      <c r="E82" s="203"/>
      <c r="F82" s="203"/>
      <c r="G82" s="203"/>
      <c r="H82" s="203"/>
      <c r="I82" s="202"/>
      <c r="J82" s="202"/>
      <c r="K82" s="202"/>
      <c r="L82" s="202"/>
    </row>
    <row r="83" spans="1:14" x14ac:dyDescent="0.3">
      <c r="A83" s="213" t="s">
        <v>324</v>
      </c>
      <c r="B83" s="213"/>
      <c r="C83" s="213"/>
      <c r="D83" s="213"/>
      <c r="E83" s="213"/>
      <c r="F83" s="213"/>
      <c r="G83" s="213"/>
      <c r="H83" s="213"/>
      <c r="I83" s="213"/>
      <c r="J83" s="213"/>
      <c r="K83" s="213"/>
      <c r="L83" s="213"/>
    </row>
    <row r="84" spans="1:14" x14ac:dyDescent="0.3">
      <c r="A84" s="213" t="s">
        <v>325</v>
      </c>
      <c r="B84" s="213"/>
      <c r="C84" s="213"/>
      <c r="D84" s="213"/>
      <c r="E84" s="213"/>
      <c r="F84" s="213"/>
      <c r="G84" s="213"/>
      <c r="H84" s="213"/>
      <c r="I84" s="204"/>
      <c r="J84" s="204"/>
      <c r="K84" s="204"/>
      <c r="L84" s="204"/>
    </row>
    <row r="85" spans="1:14" ht="45" customHeight="1" x14ac:dyDescent="0.3">
      <c r="A85" s="319" t="s">
        <v>372</v>
      </c>
      <c r="B85" s="319"/>
      <c r="C85" s="319"/>
      <c r="D85" s="319"/>
      <c r="E85" s="319"/>
      <c r="F85" s="319"/>
      <c r="G85" s="319"/>
      <c r="H85" s="319"/>
      <c r="I85" s="319"/>
      <c r="J85" s="319"/>
      <c r="K85" s="319"/>
      <c r="L85" s="319"/>
      <c r="M85" s="194"/>
      <c r="N85" s="197"/>
    </row>
    <row r="86" spans="1:14" ht="49.5" customHeight="1" x14ac:dyDescent="0.3">
      <c r="A86" s="320" t="s">
        <v>373</v>
      </c>
      <c r="B86" s="320"/>
      <c r="C86" s="320"/>
      <c r="D86" s="320"/>
      <c r="E86" s="320"/>
      <c r="F86" s="320"/>
      <c r="G86" s="320"/>
      <c r="H86" s="320"/>
      <c r="I86" s="320"/>
      <c r="J86" s="320"/>
      <c r="K86" s="320"/>
      <c r="L86" s="320"/>
    </row>
    <row r="87" spans="1:14" s="8" customFormat="1" ht="26.25" customHeight="1" x14ac:dyDescent="0.3">
      <c r="A87" s="320" t="s">
        <v>326</v>
      </c>
      <c r="B87" s="320"/>
      <c r="C87" s="320"/>
      <c r="D87" s="320"/>
      <c r="E87" s="320"/>
      <c r="F87" s="320"/>
      <c r="G87" s="320"/>
      <c r="H87" s="320"/>
      <c r="I87" s="320"/>
      <c r="J87" s="320"/>
      <c r="K87" s="320"/>
      <c r="L87" s="320"/>
    </row>
    <row r="88" spans="1:14" s="8" customFormat="1" ht="34.5" customHeight="1" x14ac:dyDescent="0.3">
      <c r="A88" s="317" t="s">
        <v>374</v>
      </c>
      <c r="B88" s="317"/>
      <c r="C88" s="317"/>
      <c r="D88" s="317"/>
      <c r="E88" s="317"/>
      <c r="F88" s="317"/>
      <c r="G88" s="317"/>
      <c r="H88" s="317"/>
      <c r="I88" s="317"/>
      <c r="J88" s="317"/>
      <c r="K88" s="317"/>
      <c r="L88" s="317"/>
    </row>
    <row r="89" spans="1:14" s="8" customFormat="1" ht="23.25" customHeight="1" x14ac:dyDescent="0.3">
      <c r="A89" s="317" t="s">
        <v>375</v>
      </c>
      <c r="B89" s="317"/>
      <c r="C89" s="317"/>
      <c r="D89" s="317"/>
      <c r="E89" s="317"/>
      <c r="F89" s="317"/>
      <c r="G89" s="317"/>
      <c r="H89" s="317"/>
      <c r="I89" s="317"/>
      <c r="J89" s="317"/>
      <c r="K89" s="317"/>
      <c r="L89" s="317"/>
    </row>
    <row r="90" spans="1:14" x14ac:dyDescent="0.3">
      <c r="A90" s="204"/>
    </row>
  </sheetData>
  <mergeCells count="6">
    <mergeCell ref="A89:L89"/>
    <mergeCell ref="A73:I73"/>
    <mergeCell ref="A85:L85"/>
    <mergeCell ref="A86:L86"/>
    <mergeCell ref="A87:L87"/>
    <mergeCell ref="A88:L88"/>
  </mergeCells>
  <pageMargins left="0.7" right="0.7" top="0.75" bottom="0.75" header="0.3" footer="0.3"/>
  <pageSetup scale="84"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AT99"/>
  <sheetViews>
    <sheetView workbookViewId="0">
      <pane xSplit="1" ySplit="3" topLeftCell="B4" activePane="bottomRight" state="frozen"/>
      <selection activeCell="B4" sqref="B4"/>
      <selection pane="topRight" activeCell="B4" sqref="B4"/>
      <selection pane="bottomLeft" activeCell="B4" sqref="B4"/>
      <selection pane="bottomRight" activeCell="B4" sqref="B4"/>
    </sheetView>
  </sheetViews>
  <sheetFormatPr defaultRowHeight="14.4" x14ac:dyDescent="0.3"/>
  <cols>
    <col min="1" max="1" width="25.6640625" customWidth="1"/>
    <col min="2" max="2" width="10.6640625" style="103" customWidth="1"/>
    <col min="3" max="3" width="3.5546875" style="23" customWidth="1"/>
    <col min="4" max="7" width="10.6640625" style="103" customWidth="1"/>
    <col min="8" max="8" width="3.44140625" style="23" customWidth="1"/>
    <col min="9" max="12" width="10.6640625" style="103" customWidth="1"/>
    <col min="13" max="13" width="10.6640625" style="274" customWidth="1"/>
    <col min="14" max="17" width="10.6640625" style="274" hidden="1" customWidth="1"/>
    <col min="18" max="19" width="10.6640625" style="277" hidden="1" customWidth="1"/>
    <col min="20" max="20" width="12.6640625" style="55" hidden="1" customWidth="1"/>
    <col min="21" max="21" width="0" hidden="1" customWidth="1"/>
    <col min="22" max="22" width="16.109375" style="161" customWidth="1"/>
    <col min="23" max="23" width="10.6640625" style="103" customWidth="1"/>
    <col min="24" max="24" width="3.5546875" style="23" customWidth="1"/>
    <col min="25" max="28" width="10.6640625" style="103" customWidth="1"/>
    <col min="29" max="29" width="3.44140625" style="23" customWidth="1"/>
    <col min="30" max="31" width="10.6640625" style="103" customWidth="1"/>
    <col min="32" max="33" width="12.6640625" style="103" customWidth="1"/>
    <col min="46" max="46" width="28.5546875" bestFit="1" customWidth="1"/>
  </cols>
  <sheetData>
    <row r="1" spans="1:46" ht="23.4" x14ac:dyDescent="0.45">
      <c r="A1" s="17" t="s">
        <v>245</v>
      </c>
      <c r="P1" s="274" t="s">
        <v>369</v>
      </c>
      <c r="R1" s="277" t="s">
        <v>370</v>
      </c>
      <c r="V1" s="74" t="s">
        <v>23</v>
      </c>
      <c r="AI1" s="74" t="s">
        <v>240</v>
      </c>
    </row>
    <row r="2" spans="1:46" x14ac:dyDescent="0.3">
      <c r="K2" s="165"/>
      <c r="L2" s="165"/>
      <c r="M2" s="298"/>
      <c r="N2" s="298"/>
      <c r="O2" s="298"/>
      <c r="P2" s="298"/>
      <c r="Q2" s="298"/>
      <c r="R2" s="270"/>
      <c r="S2" s="270"/>
    </row>
    <row r="3" spans="1:46" ht="72" x14ac:dyDescent="0.3">
      <c r="A3" s="43" t="s">
        <v>46</v>
      </c>
      <c r="B3" s="84" t="s">
        <v>119</v>
      </c>
      <c r="C3" s="21"/>
      <c r="D3" s="84" t="s">
        <v>1</v>
      </c>
      <c r="E3" s="84" t="s">
        <v>11</v>
      </c>
      <c r="F3" s="84" t="s">
        <v>12</v>
      </c>
      <c r="G3" s="84" t="s">
        <v>13</v>
      </c>
      <c r="H3" s="21"/>
      <c r="I3" s="84" t="s">
        <v>113</v>
      </c>
      <c r="J3" s="84" t="s">
        <v>114</v>
      </c>
      <c r="K3" s="157" t="s">
        <v>117</v>
      </c>
      <c r="L3" s="157" t="s">
        <v>118</v>
      </c>
      <c r="M3" s="269"/>
      <c r="N3" s="269"/>
      <c r="O3" s="269"/>
      <c r="P3" s="281" t="s">
        <v>320</v>
      </c>
      <c r="Q3" s="287" t="s">
        <v>321</v>
      </c>
      <c r="R3" s="281" t="s">
        <v>320</v>
      </c>
      <c r="S3" s="287" t="s">
        <v>321</v>
      </c>
      <c r="T3" s="56"/>
      <c r="V3" s="158" t="s">
        <v>46</v>
      </c>
      <c r="W3" s="84" t="s">
        <v>119</v>
      </c>
      <c r="X3" s="21"/>
      <c r="Y3" s="84" t="s">
        <v>1</v>
      </c>
      <c r="Z3" s="84" t="s">
        <v>11</v>
      </c>
      <c r="AA3" s="84" t="s">
        <v>12</v>
      </c>
      <c r="AB3" s="84" t="s">
        <v>13</v>
      </c>
      <c r="AC3" s="21"/>
      <c r="AD3" s="84" t="s">
        <v>113</v>
      </c>
      <c r="AE3" s="84" t="s">
        <v>114</v>
      </c>
      <c r="AF3" s="84" t="s">
        <v>117</v>
      </c>
      <c r="AG3" s="84" t="s">
        <v>118</v>
      </c>
    </row>
    <row r="4" spans="1:46" x14ac:dyDescent="0.3">
      <c r="A4" s="32" t="s">
        <v>120</v>
      </c>
      <c r="B4" s="140">
        <f>+'Table 3 raw'!N6</f>
        <v>98331</v>
      </c>
      <c r="C4" s="73"/>
      <c r="D4" s="140">
        <f>+'Table 3 raw'!O6</f>
        <v>89667</v>
      </c>
      <c r="E4" s="140">
        <f>+'Table 3 raw'!P6</f>
        <v>1994</v>
      </c>
      <c r="F4" s="140">
        <f>+'Table 3 raw'!Q6</f>
        <v>1412</v>
      </c>
      <c r="G4" s="140">
        <f>+'Table 3 raw'!R6</f>
        <v>5258</v>
      </c>
      <c r="H4" s="34"/>
      <c r="I4" s="141">
        <f>+'Table 3 raw'!S6</f>
        <v>7011</v>
      </c>
      <c r="J4" s="141">
        <f>+'Table 3 raw'!T6</f>
        <v>3164</v>
      </c>
      <c r="K4" s="141">
        <f>+'Table 3 raw'!U6</f>
        <v>69766</v>
      </c>
      <c r="L4" s="141">
        <f>+'Table 3 raw'!V6</f>
        <v>55241</v>
      </c>
      <c r="M4" s="275"/>
      <c r="N4" s="275"/>
      <c r="O4" s="275"/>
      <c r="P4" s="289">
        <v>69800</v>
      </c>
      <c r="Q4" s="290">
        <v>55268</v>
      </c>
      <c r="R4" s="300">
        <f>+K4-P4</f>
        <v>-34</v>
      </c>
      <c r="S4" s="300">
        <f>+L4-Q4</f>
        <v>-27</v>
      </c>
      <c r="T4" s="57"/>
      <c r="V4" s="159" t="s">
        <v>120</v>
      </c>
      <c r="W4" s="141">
        <v>98456</v>
      </c>
      <c r="X4" s="34"/>
      <c r="Y4" s="141">
        <v>89644</v>
      </c>
      <c r="Z4" s="141">
        <v>2011</v>
      </c>
      <c r="AA4" s="141">
        <v>1419</v>
      </c>
      <c r="AB4" s="141">
        <v>5382</v>
      </c>
      <c r="AC4" s="34"/>
      <c r="AD4" s="141">
        <v>6857</v>
      </c>
      <c r="AE4" s="141">
        <v>3237</v>
      </c>
      <c r="AF4" s="141">
        <v>68614</v>
      </c>
      <c r="AG4" s="141">
        <v>53669</v>
      </c>
      <c r="AI4" s="54">
        <f>+B4-W4</f>
        <v>-125</v>
      </c>
      <c r="AJ4" s="54"/>
      <c r="AK4" s="54">
        <f>+D4-Y4</f>
        <v>23</v>
      </c>
      <c r="AL4" s="54">
        <f>+E4-Z4</f>
        <v>-17</v>
      </c>
      <c r="AM4" s="54">
        <f>+F4-AA4</f>
        <v>-7</v>
      </c>
      <c r="AN4" s="54">
        <f>+G4-AB4</f>
        <v>-124</v>
      </c>
      <c r="AO4" s="54"/>
      <c r="AP4" s="54">
        <f>+I4-AD4</f>
        <v>154</v>
      </c>
      <c r="AQ4" s="54">
        <f>+J4-AE4</f>
        <v>-73</v>
      </c>
      <c r="AR4" s="71">
        <f>+K4-AF4</f>
        <v>1152</v>
      </c>
      <c r="AS4" s="71">
        <f>+L4-AG4</f>
        <v>1572</v>
      </c>
      <c r="AT4" s="72" t="s">
        <v>239</v>
      </c>
    </row>
    <row r="5" spans="1:46" x14ac:dyDescent="0.3">
      <c r="A5" s="2"/>
      <c r="B5" s="102"/>
      <c r="C5" s="22"/>
      <c r="D5" s="102"/>
      <c r="E5" s="102"/>
      <c r="F5" s="102"/>
      <c r="G5" s="102"/>
      <c r="H5" s="22"/>
      <c r="I5" s="102"/>
      <c r="J5" s="102"/>
      <c r="K5" s="102"/>
      <c r="L5" s="102"/>
      <c r="M5" s="273"/>
      <c r="N5" s="273"/>
      <c r="O5" s="273"/>
      <c r="P5" s="291"/>
      <c r="Q5" s="292"/>
      <c r="R5" s="300"/>
      <c r="S5" s="276"/>
      <c r="T5" s="58"/>
      <c r="V5" s="2"/>
      <c r="W5" s="102"/>
      <c r="X5" s="22"/>
      <c r="Y5" s="102"/>
      <c r="Z5" s="102"/>
      <c r="AA5" s="102"/>
      <c r="AB5" s="102"/>
      <c r="AC5" s="22"/>
      <c r="AD5" s="102"/>
      <c r="AE5" s="102"/>
      <c r="AF5" s="102"/>
      <c r="AG5" s="102"/>
    </row>
    <row r="6" spans="1:46" x14ac:dyDescent="0.3">
      <c r="A6" s="2" t="s">
        <v>48</v>
      </c>
      <c r="B6" s="102">
        <f>+'Table 3 raw'!B2</f>
        <v>1513</v>
      </c>
      <c r="C6" s="22"/>
      <c r="D6" s="102">
        <f>+'Table 3 raw'!C2</f>
        <v>1328</v>
      </c>
      <c r="E6" s="102">
        <f>+'Table 3 raw'!D2</f>
        <v>34</v>
      </c>
      <c r="F6" s="102">
        <f>+'Table 3 raw'!E2</f>
        <v>68</v>
      </c>
      <c r="G6" s="102">
        <f>+'Table 3 raw'!F2</f>
        <v>83</v>
      </c>
      <c r="H6" s="22"/>
      <c r="I6" s="299">
        <f>+'Table 3 raw'!G2</f>
        <v>1</v>
      </c>
      <c r="J6" s="299">
        <f>+'Table 3 raw'!H2</f>
        <v>40</v>
      </c>
      <c r="K6" s="299">
        <f>+'Table 3 raw'!I2</f>
        <v>937</v>
      </c>
      <c r="L6" s="299">
        <f>+'Table 3 raw'!J2</f>
        <v>921</v>
      </c>
      <c r="M6" s="273"/>
      <c r="N6" s="273"/>
      <c r="O6" s="273"/>
      <c r="P6" s="291">
        <v>937</v>
      </c>
      <c r="Q6" s="292">
        <v>921</v>
      </c>
      <c r="R6" s="300">
        <f t="shared" ref="R6:S10" si="0">+K6-P6</f>
        <v>0</v>
      </c>
      <c r="S6" s="300">
        <f t="shared" si="0"/>
        <v>0</v>
      </c>
      <c r="T6" s="58" t="str">
        <f>+'Table 3 raw'!L2</f>
        <v>ALABAMA</v>
      </c>
      <c r="V6" s="2" t="s">
        <v>48</v>
      </c>
      <c r="W6" s="102">
        <v>1509</v>
      </c>
      <c r="X6" s="22"/>
      <c r="Y6" s="102">
        <v>1326</v>
      </c>
      <c r="Z6" s="102">
        <v>34</v>
      </c>
      <c r="AA6" s="102">
        <v>68</v>
      </c>
      <c r="AB6" s="102">
        <v>81</v>
      </c>
      <c r="AC6" s="22"/>
      <c r="AD6" s="102">
        <v>0</v>
      </c>
      <c r="AE6" s="102">
        <v>40</v>
      </c>
      <c r="AF6" s="102" t="s">
        <v>243</v>
      </c>
      <c r="AG6" s="102" t="s">
        <v>243</v>
      </c>
      <c r="AI6" s="54">
        <f>+B6-W6</f>
        <v>4</v>
      </c>
      <c r="AJ6" s="54"/>
      <c r="AK6" s="54">
        <f t="shared" ref="AK6:AN10" si="1">+D6-Y6</f>
        <v>2</v>
      </c>
      <c r="AL6" s="54">
        <f t="shared" si="1"/>
        <v>0</v>
      </c>
      <c r="AM6" s="54">
        <f t="shared" si="1"/>
        <v>0</v>
      </c>
      <c r="AN6" s="54">
        <f t="shared" si="1"/>
        <v>2</v>
      </c>
      <c r="AO6" s="54"/>
      <c r="AP6" s="54">
        <f t="shared" ref="AP6:AS10" si="2">+I6-AD6</f>
        <v>1</v>
      </c>
      <c r="AQ6" s="54">
        <f t="shared" si="2"/>
        <v>0</v>
      </c>
      <c r="AR6" s="54" t="e">
        <f t="shared" si="2"/>
        <v>#VALUE!</v>
      </c>
      <c r="AS6" s="54" t="e">
        <f t="shared" si="2"/>
        <v>#VALUE!</v>
      </c>
    </row>
    <row r="7" spans="1:46" x14ac:dyDescent="0.3">
      <c r="A7" s="2" t="s">
        <v>49</v>
      </c>
      <c r="B7" s="102">
        <f>+'Table 3 raw'!B3</f>
        <v>507</v>
      </c>
      <c r="C7" s="22"/>
      <c r="D7" s="102">
        <f>+'Table 3 raw'!C3</f>
        <v>478</v>
      </c>
      <c r="E7" s="102">
        <f>+'Table 3 raw'!D3</f>
        <v>3</v>
      </c>
      <c r="F7" s="102">
        <f>+'Table 3 raw'!E3</f>
        <v>3</v>
      </c>
      <c r="G7" s="102">
        <f>+'Table 3 raw'!F3</f>
        <v>23</v>
      </c>
      <c r="H7" s="22"/>
      <c r="I7" s="299">
        <f>+'Table 3 raw'!G3</f>
        <v>28</v>
      </c>
      <c r="J7" s="299">
        <f>+'Table 3 raw'!H3</f>
        <v>32</v>
      </c>
      <c r="K7" s="299">
        <f>+'Table 3 raw'!I3</f>
        <v>367</v>
      </c>
      <c r="L7" s="299">
        <f>+'Table 3 raw'!J3</f>
        <v>335</v>
      </c>
      <c r="M7" s="273"/>
      <c r="N7" s="273"/>
      <c r="O7" s="273"/>
      <c r="P7" s="291">
        <v>367</v>
      </c>
      <c r="Q7" s="292">
        <v>335</v>
      </c>
      <c r="R7" s="300">
        <f t="shared" si="0"/>
        <v>0</v>
      </c>
      <c r="S7" s="300">
        <f t="shared" si="0"/>
        <v>0</v>
      </c>
      <c r="T7" s="58" t="str">
        <f>+'Table 3 raw'!L3</f>
        <v>ALASKA</v>
      </c>
      <c r="V7" s="2" t="s">
        <v>49</v>
      </c>
      <c r="W7" s="102">
        <v>508</v>
      </c>
      <c r="X7" s="22"/>
      <c r="Y7" s="102">
        <v>478</v>
      </c>
      <c r="Z7" s="102">
        <v>3</v>
      </c>
      <c r="AA7" s="102">
        <v>3</v>
      </c>
      <c r="AB7" s="102">
        <v>24</v>
      </c>
      <c r="AC7" s="22"/>
      <c r="AD7" s="102">
        <v>28</v>
      </c>
      <c r="AE7" s="102">
        <v>32</v>
      </c>
      <c r="AF7" s="102">
        <v>358</v>
      </c>
      <c r="AG7" s="102">
        <v>337</v>
      </c>
      <c r="AI7" s="54">
        <f>+B7-W7</f>
        <v>-1</v>
      </c>
      <c r="AJ7" s="54"/>
      <c r="AK7" s="54">
        <f t="shared" si="1"/>
        <v>0</v>
      </c>
      <c r="AL7" s="54">
        <f t="shared" si="1"/>
        <v>0</v>
      </c>
      <c r="AM7" s="54">
        <f t="shared" si="1"/>
        <v>0</v>
      </c>
      <c r="AN7" s="54">
        <f t="shared" si="1"/>
        <v>-1</v>
      </c>
      <c r="AO7" s="54"/>
      <c r="AP7" s="54">
        <f t="shared" si="2"/>
        <v>0</v>
      </c>
      <c r="AQ7" s="54">
        <f t="shared" si="2"/>
        <v>0</v>
      </c>
      <c r="AR7" s="54">
        <f t="shared" si="2"/>
        <v>9</v>
      </c>
      <c r="AS7" s="54">
        <f t="shared" si="2"/>
        <v>-2</v>
      </c>
    </row>
    <row r="8" spans="1:46" x14ac:dyDescent="0.3">
      <c r="A8" s="2" t="s">
        <v>50</v>
      </c>
      <c r="B8" s="102">
        <f>+'Table 3 raw'!B4</f>
        <v>2308</v>
      </c>
      <c r="C8" s="22"/>
      <c r="D8" s="102">
        <f>+'Table 3 raw'!C4</f>
        <v>1983</v>
      </c>
      <c r="E8" s="102">
        <f>+'Table 3 raw'!D4</f>
        <v>20</v>
      </c>
      <c r="F8" s="102">
        <f>+'Table 3 raw'!E4</f>
        <v>246</v>
      </c>
      <c r="G8" s="102">
        <f>+'Table 3 raw'!F4</f>
        <v>59</v>
      </c>
      <c r="H8" s="22"/>
      <c r="I8" s="299">
        <f>+'Table 3 raw'!G4</f>
        <v>550</v>
      </c>
      <c r="J8" s="279" t="s">
        <v>100</v>
      </c>
      <c r="K8" s="299">
        <f>+'Table 3 raw'!I4</f>
        <v>1384</v>
      </c>
      <c r="L8" s="299">
        <f>+'Table 3 raw'!J4</f>
        <v>1079</v>
      </c>
      <c r="M8" s="299"/>
      <c r="N8" s="299"/>
      <c r="O8" s="299"/>
      <c r="P8" s="291">
        <v>1385</v>
      </c>
      <c r="Q8" s="292">
        <v>1080</v>
      </c>
      <c r="R8" s="300">
        <f t="shared" si="0"/>
        <v>-1</v>
      </c>
      <c r="S8" s="300">
        <f t="shared" si="0"/>
        <v>-1</v>
      </c>
      <c r="T8" s="58" t="str">
        <f>+'Table 3 raw'!L4</f>
        <v>ARIZONA</v>
      </c>
      <c r="V8" s="2" t="s">
        <v>50</v>
      </c>
      <c r="W8" s="102">
        <v>2284</v>
      </c>
      <c r="X8" s="22"/>
      <c r="Y8" s="102">
        <v>1963</v>
      </c>
      <c r="Z8" s="102">
        <v>20</v>
      </c>
      <c r="AA8" s="102">
        <v>242</v>
      </c>
      <c r="AB8" s="102">
        <v>59</v>
      </c>
      <c r="AC8" s="22"/>
      <c r="AD8" s="102">
        <v>552</v>
      </c>
      <c r="AE8" s="102">
        <v>0</v>
      </c>
      <c r="AF8" s="102">
        <v>1724</v>
      </c>
      <c r="AG8" s="102">
        <v>1306</v>
      </c>
      <c r="AI8" s="54">
        <f>+B8-W8</f>
        <v>24</v>
      </c>
      <c r="AJ8" s="54"/>
      <c r="AK8" s="54">
        <f t="shared" si="1"/>
        <v>20</v>
      </c>
      <c r="AL8" s="54">
        <f t="shared" si="1"/>
        <v>0</v>
      </c>
      <c r="AM8" s="54">
        <f t="shared" si="1"/>
        <v>4</v>
      </c>
      <c r="AN8" s="54">
        <f t="shared" si="1"/>
        <v>0</v>
      </c>
      <c r="AO8" s="54"/>
      <c r="AP8" s="54">
        <f t="shared" si="2"/>
        <v>-2</v>
      </c>
      <c r="AQ8" s="54" t="e">
        <f t="shared" si="2"/>
        <v>#VALUE!</v>
      </c>
      <c r="AR8" s="54">
        <f t="shared" si="2"/>
        <v>-340</v>
      </c>
      <c r="AS8" s="54">
        <f t="shared" si="2"/>
        <v>-227</v>
      </c>
    </row>
    <row r="9" spans="1:46" x14ac:dyDescent="0.3">
      <c r="A9" s="2" t="s">
        <v>51</v>
      </c>
      <c r="B9" s="102">
        <f>+'Table 3 raw'!B5</f>
        <v>1090</v>
      </c>
      <c r="C9" s="22"/>
      <c r="D9" s="102">
        <f>+'Table 3 raw'!C5</f>
        <v>1056</v>
      </c>
      <c r="E9" s="102">
        <f>+'Table 3 raw'!D5</f>
        <v>4</v>
      </c>
      <c r="F9" s="102">
        <f>+'Table 3 raw'!E5</f>
        <v>25</v>
      </c>
      <c r="G9" s="102">
        <f>+'Table 3 raw'!F5</f>
        <v>5</v>
      </c>
      <c r="H9" s="22"/>
      <c r="I9" s="299">
        <f>+'Table 3 raw'!G5</f>
        <v>75</v>
      </c>
      <c r="J9" s="299">
        <f>+'Table 3 raw'!H5</f>
        <v>30</v>
      </c>
      <c r="K9" s="299">
        <f>+'Table 3 raw'!I5</f>
        <v>1044</v>
      </c>
      <c r="L9" s="299">
        <f>+'Table 3 raw'!J5</f>
        <v>938</v>
      </c>
      <c r="M9" s="273"/>
      <c r="N9" s="273"/>
      <c r="O9" s="273"/>
      <c r="P9" s="282">
        <v>1044</v>
      </c>
      <c r="Q9" s="282">
        <v>938</v>
      </c>
      <c r="R9" s="300">
        <f t="shared" si="0"/>
        <v>0</v>
      </c>
      <c r="S9" s="300">
        <f t="shared" si="0"/>
        <v>0</v>
      </c>
      <c r="T9" s="58" t="str">
        <f>+'Table 3 raw'!L5</f>
        <v>ARKANSAS</v>
      </c>
      <c r="V9" s="2" t="s">
        <v>51</v>
      </c>
      <c r="W9" s="102">
        <v>1088</v>
      </c>
      <c r="X9" s="22"/>
      <c r="Y9" s="102">
        <v>1052</v>
      </c>
      <c r="Z9" s="102">
        <v>4</v>
      </c>
      <c r="AA9" s="102">
        <v>26</v>
      </c>
      <c r="AB9" s="102">
        <v>6</v>
      </c>
      <c r="AC9" s="22"/>
      <c r="AD9" s="102">
        <v>65</v>
      </c>
      <c r="AE9" s="102">
        <v>30</v>
      </c>
      <c r="AF9" s="102">
        <v>988</v>
      </c>
      <c r="AG9" s="102">
        <v>924</v>
      </c>
      <c r="AI9" s="54">
        <f>+B9-W9</f>
        <v>2</v>
      </c>
      <c r="AJ9" s="54"/>
      <c r="AK9" s="54">
        <f t="shared" si="1"/>
        <v>4</v>
      </c>
      <c r="AL9" s="54">
        <f t="shared" si="1"/>
        <v>0</v>
      </c>
      <c r="AM9" s="54">
        <f t="shared" si="1"/>
        <v>-1</v>
      </c>
      <c r="AN9" s="54">
        <f t="shared" si="1"/>
        <v>-1</v>
      </c>
      <c r="AO9" s="54"/>
      <c r="AP9" s="54">
        <f t="shared" si="2"/>
        <v>10</v>
      </c>
      <c r="AQ9" s="54">
        <f t="shared" si="2"/>
        <v>0</v>
      </c>
      <c r="AR9" s="54">
        <f t="shared" si="2"/>
        <v>56</v>
      </c>
      <c r="AS9" s="54">
        <f t="shared" si="2"/>
        <v>14</v>
      </c>
    </row>
    <row r="10" spans="1:46" x14ac:dyDescent="0.3">
      <c r="A10" s="2" t="s">
        <v>52</v>
      </c>
      <c r="B10" s="102">
        <f>+'Table 3 raw'!B6</f>
        <v>10291</v>
      </c>
      <c r="C10" s="22"/>
      <c r="D10" s="102">
        <f>+'Table 3 raw'!C6</f>
        <v>8965</v>
      </c>
      <c r="E10" s="102">
        <f>+'Table 3 raw'!D6</f>
        <v>152</v>
      </c>
      <c r="F10" s="102">
        <f>+'Table 3 raw'!E6</f>
        <v>71</v>
      </c>
      <c r="G10" s="102">
        <f>+'Table 3 raw'!F6</f>
        <v>1103</v>
      </c>
      <c r="H10" s="22"/>
      <c r="I10" s="299">
        <f>+'Table 3 raw'!G6</f>
        <v>1248</v>
      </c>
      <c r="J10" s="299">
        <f>+'Table 3 raw'!H6</f>
        <v>512</v>
      </c>
      <c r="K10" s="299">
        <f>+'Table 3 raw'!I6</f>
        <v>7349</v>
      </c>
      <c r="L10" s="299">
        <f>+'Table 3 raw'!J6</f>
        <v>5792</v>
      </c>
      <c r="M10" s="273"/>
      <c r="N10" s="273"/>
      <c r="O10" s="273"/>
      <c r="P10" s="291">
        <v>7349</v>
      </c>
      <c r="Q10" s="292">
        <v>5792</v>
      </c>
      <c r="R10" s="300">
        <f t="shared" si="0"/>
        <v>0</v>
      </c>
      <c r="S10" s="300">
        <f t="shared" si="0"/>
        <v>0</v>
      </c>
      <c r="T10" s="58" t="str">
        <f>+'Table 3 raw'!L6</f>
        <v>CALIFORNIA</v>
      </c>
      <c r="V10" s="2" t="s">
        <v>52</v>
      </c>
      <c r="W10" s="102">
        <v>10303</v>
      </c>
      <c r="X10" s="22"/>
      <c r="Y10" s="102">
        <v>8936</v>
      </c>
      <c r="Z10" s="102">
        <v>151</v>
      </c>
      <c r="AA10" s="102">
        <v>74</v>
      </c>
      <c r="AB10" s="102">
        <v>1142</v>
      </c>
      <c r="AC10" s="22"/>
      <c r="AD10" s="102">
        <v>1224</v>
      </c>
      <c r="AE10" s="102">
        <v>504</v>
      </c>
      <c r="AF10" s="102">
        <v>7339</v>
      </c>
      <c r="AG10" s="102">
        <v>5640</v>
      </c>
      <c r="AI10" s="54">
        <f>+B10-W10</f>
        <v>-12</v>
      </c>
      <c r="AJ10" s="54"/>
      <c r="AK10" s="54">
        <f t="shared" si="1"/>
        <v>29</v>
      </c>
      <c r="AL10" s="54">
        <f t="shared" si="1"/>
        <v>1</v>
      </c>
      <c r="AM10" s="54">
        <f t="shared" si="1"/>
        <v>-3</v>
      </c>
      <c r="AN10" s="54">
        <f t="shared" si="1"/>
        <v>-39</v>
      </c>
      <c r="AO10" s="54"/>
      <c r="AP10" s="54">
        <f t="shared" si="2"/>
        <v>24</v>
      </c>
      <c r="AQ10" s="54">
        <f t="shared" si="2"/>
        <v>8</v>
      </c>
      <c r="AR10" s="54">
        <f t="shared" si="2"/>
        <v>10</v>
      </c>
      <c r="AS10" s="54">
        <f t="shared" si="2"/>
        <v>152</v>
      </c>
    </row>
    <row r="11" spans="1:46" x14ac:dyDescent="0.3">
      <c r="A11" s="3"/>
      <c r="B11" s="102"/>
      <c r="C11" s="22"/>
      <c r="D11" s="102"/>
      <c r="E11" s="102"/>
      <c r="F11" s="102"/>
      <c r="G11" s="102"/>
      <c r="H11" s="22"/>
      <c r="I11" s="102"/>
      <c r="J11" s="102"/>
      <c r="K11" s="102"/>
      <c r="L11" s="102"/>
      <c r="M11" s="273"/>
      <c r="N11" s="273"/>
      <c r="O11" s="273"/>
      <c r="P11" s="291"/>
      <c r="Q11" s="292"/>
      <c r="R11" s="300"/>
      <c r="S11" s="276"/>
      <c r="T11" s="58"/>
      <c r="V11" s="2"/>
      <c r="W11" s="102"/>
      <c r="X11" s="22"/>
      <c r="Y11" s="102"/>
      <c r="Z11" s="102"/>
      <c r="AA11" s="102"/>
      <c r="AB11" s="102"/>
      <c r="AC11" s="22"/>
      <c r="AD11" s="102"/>
      <c r="AE11" s="102"/>
      <c r="AF11" s="102"/>
      <c r="AG11" s="102"/>
    </row>
    <row r="12" spans="1:46" x14ac:dyDescent="0.3">
      <c r="A12" s="7" t="s">
        <v>53</v>
      </c>
      <c r="B12" s="102">
        <f>+'Table 3 raw'!B7</f>
        <v>1888</v>
      </c>
      <c r="C12" s="22"/>
      <c r="D12" s="102">
        <f>+'Table 3 raw'!C7</f>
        <v>1775</v>
      </c>
      <c r="E12" s="102">
        <f>+'Table 3 raw'!D7</f>
        <v>7</v>
      </c>
      <c r="F12" s="102">
        <f>+'Table 3 raw'!E7</f>
        <v>8</v>
      </c>
      <c r="G12" s="102">
        <f>+'Table 3 raw'!F7</f>
        <v>98</v>
      </c>
      <c r="H12" s="22"/>
      <c r="I12" s="102">
        <f>+'Table 3 raw'!G7</f>
        <v>238</v>
      </c>
      <c r="J12" s="102">
        <f>+'Table 3 raw'!H7</f>
        <v>29</v>
      </c>
      <c r="K12" s="102">
        <f>+'Table 3 raw'!I7</f>
        <v>703</v>
      </c>
      <c r="L12" s="102">
        <f>+'Table 3 raw'!J7</f>
        <v>559</v>
      </c>
      <c r="M12" s="273"/>
      <c r="N12" s="273"/>
      <c r="O12" s="273"/>
      <c r="P12" s="291">
        <v>703</v>
      </c>
      <c r="Q12" s="292">
        <v>559</v>
      </c>
      <c r="R12" s="300">
        <f t="shared" ref="R12:S16" si="3">+K12-P12</f>
        <v>0</v>
      </c>
      <c r="S12" s="300">
        <f t="shared" si="3"/>
        <v>0</v>
      </c>
      <c r="T12" s="58" t="str">
        <f>+'Table 3 raw'!L7</f>
        <v>COLORADO</v>
      </c>
      <c r="V12" s="2" t="s">
        <v>53</v>
      </c>
      <c r="W12" s="102">
        <v>1862</v>
      </c>
      <c r="X12" s="22"/>
      <c r="Y12" s="102">
        <v>1756</v>
      </c>
      <c r="Z12" s="102">
        <v>6</v>
      </c>
      <c r="AA12" s="102">
        <v>6</v>
      </c>
      <c r="AB12" s="102">
        <v>94</v>
      </c>
      <c r="AC12" s="22"/>
      <c r="AD12" s="102">
        <v>226</v>
      </c>
      <c r="AE12" s="102">
        <v>28</v>
      </c>
      <c r="AF12" s="102">
        <v>690</v>
      </c>
      <c r="AG12" s="102">
        <v>539</v>
      </c>
      <c r="AI12" s="54">
        <f>+B12-W12</f>
        <v>26</v>
      </c>
      <c r="AJ12" s="54"/>
      <c r="AK12" s="54">
        <f t="shared" ref="AK12:AN16" si="4">+D12-Y12</f>
        <v>19</v>
      </c>
      <c r="AL12" s="54">
        <f t="shared" si="4"/>
        <v>1</v>
      </c>
      <c r="AM12" s="54">
        <f t="shared" si="4"/>
        <v>2</v>
      </c>
      <c r="AN12" s="54">
        <f t="shared" si="4"/>
        <v>4</v>
      </c>
      <c r="AO12" s="54"/>
      <c r="AP12" s="54">
        <f t="shared" ref="AP12:AS16" si="5">+I12-AD12</f>
        <v>12</v>
      </c>
      <c r="AQ12" s="54">
        <f t="shared" si="5"/>
        <v>1</v>
      </c>
      <c r="AR12" s="54">
        <f t="shared" si="5"/>
        <v>13</v>
      </c>
      <c r="AS12" s="54">
        <f t="shared" si="5"/>
        <v>20</v>
      </c>
    </row>
    <row r="13" spans="1:46" x14ac:dyDescent="0.3">
      <c r="A13" s="7" t="s">
        <v>54</v>
      </c>
      <c r="B13" s="102">
        <f>+'Table 3 raw'!B8</f>
        <v>1250</v>
      </c>
      <c r="C13" s="22"/>
      <c r="D13" s="102">
        <f>+'Table 3 raw'!C8</f>
        <v>1056</v>
      </c>
      <c r="E13" s="102">
        <f>+'Table 3 raw'!D8</f>
        <v>156</v>
      </c>
      <c r="F13" s="102">
        <f>+'Table 3 raw'!E8</f>
        <v>17</v>
      </c>
      <c r="G13" s="102">
        <f>+'Table 3 raw'!F8</f>
        <v>21</v>
      </c>
      <c r="H13" s="22"/>
      <c r="I13" s="102">
        <f>+'Table 3 raw'!G8</f>
        <v>24</v>
      </c>
      <c r="J13" s="102">
        <f>+'Table 3 raw'!H8</f>
        <v>87</v>
      </c>
      <c r="K13" s="102">
        <f>+'Table 3 raw'!I8</f>
        <v>637</v>
      </c>
      <c r="L13" s="102">
        <f>+'Table 3 raw'!J8</f>
        <v>283</v>
      </c>
      <c r="M13" s="273"/>
      <c r="N13" s="273"/>
      <c r="O13" s="273"/>
      <c r="P13" s="282">
        <v>637</v>
      </c>
      <c r="Q13" s="282">
        <v>283</v>
      </c>
      <c r="R13" s="300">
        <f t="shared" si="3"/>
        <v>0</v>
      </c>
      <c r="S13" s="300">
        <f t="shared" si="3"/>
        <v>0</v>
      </c>
      <c r="T13" s="58" t="str">
        <f>+'Table 3 raw'!L8</f>
        <v>CONNECTICUT</v>
      </c>
      <c r="V13" s="2" t="s">
        <v>54</v>
      </c>
      <c r="W13" s="102">
        <v>1369</v>
      </c>
      <c r="X13" s="22"/>
      <c r="Y13" s="102">
        <v>1062</v>
      </c>
      <c r="Z13" s="102">
        <v>168</v>
      </c>
      <c r="AA13" s="102">
        <v>17</v>
      </c>
      <c r="AB13" s="102">
        <v>122</v>
      </c>
      <c r="AC13" s="22"/>
      <c r="AD13" s="102">
        <v>24</v>
      </c>
      <c r="AE13" s="102">
        <v>85</v>
      </c>
      <c r="AF13" s="102">
        <v>608</v>
      </c>
      <c r="AG13" s="102">
        <v>270</v>
      </c>
      <c r="AI13" s="54">
        <f>+B13-W13</f>
        <v>-119</v>
      </c>
      <c r="AJ13" s="54"/>
      <c r="AK13" s="54">
        <f t="shared" si="4"/>
        <v>-6</v>
      </c>
      <c r="AL13" s="54">
        <f t="shared" si="4"/>
        <v>-12</v>
      </c>
      <c r="AM13" s="54">
        <f t="shared" si="4"/>
        <v>0</v>
      </c>
      <c r="AN13" s="54">
        <f t="shared" si="4"/>
        <v>-101</v>
      </c>
      <c r="AO13" s="54"/>
      <c r="AP13" s="54">
        <f t="shared" si="5"/>
        <v>0</v>
      </c>
      <c r="AQ13" s="54">
        <f t="shared" si="5"/>
        <v>2</v>
      </c>
      <c r="AR13" s="54">
        <f t="shared" si="5"/>
        <v>29</v>
      </c>
      <c r="AS13" s="54">
        <f t="shared" si="5"/>
        <v>13</v>
      </c>
    </row>
    <row r="14" spans="1:46" x14ac:dyDescent="0.3">
      <c r="A14" s="7" t="s">
        <v>55</v>
      </c>
      <c r="B14" s="102">
        <f>+'Table 3 raw'!B9</f>
        <v>228</v>
      </c>
      <c r="C14" s="22"/>
      <c r="D14" s="102">
        <f>+'Table 3 raw'!C9</f>
        <v>198</v>
      </c>
      <c r="E14" s="102">
        <f>+'Table 3 raw'!D9</f>
        <v>18</v>
      </c>
      <c r="F14" s="102">
        <f>+'Table 3 raw'!E9</f>
        <v>6</v>
      </c>
      <c r="G14" s="102">
        <f>+'Table 3 raw'!F9</f>
        <v>6</v>
      </c>
      <c r="H14" s="22"/>
      <c r="I14" s="102">
        <f>+'Table 3 raw'!G9</f>
        <v>27</v>
      </c>
      <c r="J14" s="102">
        <f>+'Table 3 raw'!H9</f>
        <v>3</v>
      </c>
      <c r="K14" s="102">
        <f>+'Table 3 raw'!I9</f>
        <v>139</v>
      </c>
      <c r="L14" s="102">
        <f>+'Table 3 raw'!J9</f>
        <v>139</v>
      </c>
      <c r="M14" s="273"/>
      <c r="N14" s="273"/>
      <c r="O14" s="273"/>
      <c r="P14" s="291">
        <v>142</v>
      </c>
      <c r="Q14" s="292">
        <v>142</v>
      </c>
      <c r="R14" s="300">
        <f t="shared" si="3"/>
        <v>-3</v>
      </c>
      <c r="S14" s="300">
        <f t="shared" si="3"/>
        <v>-3</v>
      </c>
      <c r="T14" s="58" t="str">
        <f>+'Table 3 raw'!L9</f>
        <v>DELAWARE</v>
      </c>
      <c r="V14" s="2" t="s">
        <v>55</v>
      </c>
      <c r="W14" s="102">
        <v>223</v>
      </c>
      <c r="X14" s="22"/>
      <c r="Y14" s="102">
        <v>198</v>
      </c>
      <c r="Z14" s="102">
        <v>13</v>
      </c>
      <c r="AA14" s="102">
        <v>6</v>
      </c>
      <c r="AB14" s="102">
        <v>6</v>
      </c>
      <c r="AC14" s="22"/>
      <c r="AD14" s="102">
        <v>28</v>
      </c>
      <c r="AE14" s="102">
        <v>3</v>
      </c>
      <c r="AF14" s="102">
        <v>151</v>
      </c>
      <c r="AG14" s="102">
        <v>151</v>
      </c>
      <c r="AI14" s="54">
        <f>+B14-W14</f>
        <v>5</v>
      </c>
      <c r="AJ14" s="54"/>
      <c r="AK14" s="54">
        <f t="shared" si="4"/>
        <v>0</v>
      </c>
      <c r="AL14" s="54">
        <f t="shared" si="4"/>
        <v>5</v>
      </c>
      <c r="AM14" s="54">
        <f t="shared" si="4"/>
        <v>0</v>
      </c>
      <c r="AN14" s="54">
        <f t="shared" si="4"/>
        <v>0</v>
      </c>
      <c r="AO14" s="54"/>
      <c r="AP14" s="54">
        <f t="shared" si="5"/>
        <v>-1</v>
      </c>
      <c r="AQ14" s="54">
        <f t="shared" si="5"/>
        <v>0</v>
      </c>
      <c r="AR14" s="54">
        <f t="shared" si="5"/>
        <v>-12</v>
      </c>
      <c r="AS14" s="54">
        <f t="shared" si="5"/>
        <v>-12</v>
      </c>
    </row>
    <row r="15" spans="1:46" x14ac:dyDescent="0.3">
      <c r="A15" s="7" t="s">
        <v>56</v>
      </c>
      <c r="B15" s="102">
        <f>+'Table 3 raw'!B10</f>
        <v>223</v>
      </c>
      <c r="C15" s="22"/>
      <c r="D15" s="102">
        <f>+'Table 3 raw'!C10</f>
        <v>217</v>
      </c>
      <c r="E15" s="102">
        <f>+'Table 3 raw'!D10</f>
        <v>2</v>
      </c>
      <c r="F15" s="102">
        <f>+'Table 3 raw'!E10</f>
        <v>0</v>
      </c>
      <c r="G15" s="102">
        <f>+'Table 3 raw'!F10</f>
        <v>4</v>
      </c>
      <c r="H15" s="22"/>
      <c r="I15" s="102">
        <f>+'Table 3 raw'!G10</f>
        <v>110</v>
      </c>
      <c r="J15" s="102">
        <f>+'Table 3 raw'!H10</f>
        <v>6</v>
      </c>
      <c r="K15" s="102">
        <f>+'Table 3 raw'!I10</f>
        <v>183</v>
      </c>
      <c r="L15" s="102">
        <f>+'Table 3 raw'!J10</f>
        <v>179</v>
      </c>
      <c r="M15" s="273"/>
      <c r="N15" s="273"/>
      <c r="O15" s="273"/>
      <c r="P15" s="291">
        <v>183</v>
      </c>
      <c r="Q15" s="292">
        <v>179</v>
      </c>
      <c r="R15" s="300">
        <f t="shared" si="3"/>
        <v>0</v>
      </c>
      <c r="S15" s="300">
        <f t="shared" si="3"/>
        <v>0</v>
      </c>
      <c r="T15" s="58" t="str">
        <f>+'Table 3 raw'!L10</f>
        <v>DISTRICT OF COLUMBIA</v>
      </c>
      <c r="V15" s="2" t="s">
        <v>56</v>
      </c>
      <c r="W15" s="102">
        <v>228</v>
      </c>
      <c r="X15" s="22"/>
      <c r="Y15" s="102">
        <v>216</v>
      </c>
      <c r="Z15" s="102">
        <v>3</v>
      </c>
      <c r="AA15" s="102">
        <v>0</v>
      </c>
      <c r="AB15" s="102">
        <v>9</v>
      </c>
      <c r="AC15" s="22"/>
      <c r="AD15" s="102">
        <v>115</v>
      </c>
      <c r="AE15" s="102">
        <v>6</v>
      </c>
      <c r="AF15" s="102">
        <v>186</v>
      </c>
      <c r="AG15" s="102">
        <v>181</v>
      </c>
      <c r="AI15" s="54">
        <f>+B15-W15</f>
        <v>-5</v>
      </c>
      <c r="AJ15" s="54"/>
      <c r="AK15" s="54">
        <f t="shared" si="4"/>
        <v>1</v>
      </c>
      <c r="AL15" s="54">
        <f t="shared" si="4"/>
        <v>-1</v>
      </c>
      <c r="AM15" s="54">
        <f t="shared" si="4"/>
        <v>0</v>
      </c>
      <c r="AN15" s="54">
        <f t="shared" si="4"/>
        <v>-5</v>
      </c>
      <c r="AO15" s="54"/>
      <c r="AP15" s="54">
        <f t="shared" si="5"/>
        <v>-5</v>
      </c>
      <c r="AQ15" s="54">
        <f t="shared" si="5"/>
        <v>0</v>
      </c>
      <c r="AR15" s="54">
        <f t="shared" si="5"/>
        <v>-3</v>
      </c>
      <c r="AS15" s="54">
        <f t="shared" si="5"/>
        <v>-2</v>
      </c>
    </row>
    <row r="16" spans="1:46" x14ac:dyDescent="0.3">
      <c r="A16" s="7" t="s">
        <v>57</v>
      </c>
      <c r="B16" s="102">
        <f>+'Table 3 raw'!B11</f>
        <v>4336</v>
      </c>
      <c r="C16" s="22"/>
      <c r="D16" s="102">
        <f>+'Table 3 raw'!C11</f>
        <v>3720</v>
      </c>
      <c r="E16" s="102">
        <f>+'Table 3 raw'!D11</f>
        <v>172</v>
      </c>
      <c r="F16" s="102">
        <f>+'Table 3 raw'!E11</f>
        <v>52</v>
      </c>
      <c r="G16" s="102">
        <f>+'Table 3 raw'!F11</f>
        <v>392</v>
      </c>
      <c r="H16" s="22"/>
      <c r="I16" s="102">
        <f>+'Table 3 raw'!G11</f>
        <v>655</v>
      </c>
      <c r="J16" s="102">
        <f>+'Table 3 raw'!H11</f>
        <v>564</v>
      </c>
      <c r="K16" s="102">
        <f>+'Table 3 raw'!I11</f>
        <v>3067</v>
      </c>
      <c r="L16" s="102">
        <f>+'Table 3 raw'!J11</f>
        <v>2908</v>
      </c>
      <c r="M16" s="273"/>
      <c r="N16" s="273"/>
      <c r="O16" s="273"/>
      <c r="P16" s="282">
        <v>3067</v>
      </c>
      <c r="Q16" s="282">
        <v>2908</v>
      </c>
      <c r="R16" s="300">
        <f t="shared" si="3"/>
        <v>0</v>
      </c>
      <c r="S16" s="300">
        <f t="shared" si="3"/>
        <v>0</v>
      </c>
      <c r="T16" s="58" t="str">
        <f>+'Table 3 raw'!L11</f>
        <v>FLORIDA</v>
      </c>
      <c r="V16" s="2" t="s">
        <v>57</v>
      </c>
      <c r="W16" s="102">
        <v>4322</v>
      </c>
      <c r="X16" s="22"/>
      <c r="Y16" s="102">
        <v>3716</v>
      </c>
      <c r="Z16" s="102">
        <v>174</v>
      </c>
      <c r="AA16" s="102">
        <v>53</v>
      </c>
      <c r="AB16" s="102">
        <v>379</v>
      </c>
      <c r="AC16" s="22"/>
      <c r="AD16" s="102">
        <v>653</v>
      </c>
      <c r="AE16" s="102">
        <v>536</v>
      </c>
      <c r="AF16" s="102">
        <v>3109</v>
      </c>
      <c r="AG16" s="102">
        <v>2950</v>
      </c>
      <c r="AI16" s="54">
        <f>+B16-W16</f>
        <v>14</v>
      </c>
      <c r="AJ16" s="54"/>
      <c r="AK16" s="54">
        <f t="shared" si="4"/>
        <v>4</v>
      </c>
      <c r="AL16" s="54">
        <f t="shared" si="4"/>
        <v>-2</v>
      </c>
      <c r="AM16" s="54">
        <f t="shared" si="4"/>
        <v>-1</v>
      </c>
      <c r="AN16" s="54">
        <f t="shared" si="4"/>
        <v>13</v>
      </c>
      <c r="AO16" s="54"/>
      <c r="AP16" s="54">
        <f t="shared" si="5"/>
        <v>2</v>
      </c>
      <c r="AQ16" s="54">
        <f t="shared" si="5"/>
        <v>28</v>
      </c>
      <c r="AR16" s="54">
        <f t="shared" si="5"/>
        <v>-42</v>
      </c>
      <c r="AS16" s="54">
        <f t="shared" si="5"/>
        <v>-42</v>
      </c>
    </row>
    <row r="17" spans="1:45" x14ac:dyDescent="0.3">
      <c r="A17" s="6"/>
      <c r="B17" s="102"/>
      <c r="C17" s="22"/>
      <c r="D17" s="102"/>
      <c r="E17" s="102"/>
      <c r="F17" s="102"/>
      <c r="G17" s="102"/>
      <c r="H17" s="22"/>
      <c r="I17" s="102"/>
      <c r="J17" s="102"/>
      <c r="K17" s="102"/>
      <c r="L17" s="102"/>
      <c r="M17" s="273"/>
      <c r="N17" s="273"/>
      <c r="O17" s="273"/>
      <c r="P17" s="282"/>
      <c r="Q17" s="282"/>
      <c r="R17" s="300"/>
      <c r="S17" s="276"/>
      <c r="T17" s="58"/>
      <c r="V17" s="160"/>
      <c r="W17" s="102"/>
      <c r="X17" s="22"/>
      <c r="Y17" s="102"/>
      <c r="Z17" s="102"/>
      <c r="AA17" s="102"/>
      <c r="AB17" s="102"/>
      <c r="AC17" s="22"/>
      <c r="AD17" s="102"/>
      <c r="AE17" s="102"/>
      <c r="AF17" s="102"/>
      <c r="AG17" s="102"/>
    </row>
    <row r="18" spans="1:45" x14ac:dyDescent="0.3">
      <c r="A18" s="7" t="s">
        <v>58</v>
      </c>
      <c r="B18" s="102">
        <f>+'Table 3 raw'!B12</f>
        <v>2300</v>
      </c>
      <c r="C18" s="22"/>
      <c r="D18" s="102">
        <f>+'Table 3 raw'!C12</f>
        <v>2240</v>
      </c>
      <c r="E18" s="102">
        <f>+'Table 3 raw'!D12</f>
        <v>19</v>
      </c>
      <c r="F18" s="102">
        <f>+'Table 3 raw'!E12</f>
        <v>0</v>
      </c>
      <c r="G18" s="102">
        <f>+'Table 3 raw'!F12</f>
        <v>41</v>
      </c>
      <c r="H18" s="22"/>
      <c r="I18" s="102">
        <f>+'Table 3 raw'!G12</f>
        <v>84</v>
      </c>
      <c r="J18" s="102">
        <f>+'Table 3 raw'!H12</f>
        <v>15</v>
      </c>
      <c r="K18" s="102">
        <f>+'Table 3 raw'!I12</f>
        <v>1649</v>
      </c>
      <c r="L18" s="102">
        <f>+'Table 3 raw'!J12</f>
        <v>1583</v>
      </c>
      <c r="M18" s="273"/>
      <c r="N18" s="273"/>
      <c r="O18" s="273"/>
      <c r="P18" s="291">
        <v>1649</v>
      </c>
      <c r="Q18" s="292">
        <v>1583</v>
      </c>
      <c r="R18" s="300">
        <f t="shared" ref="R18:S22" si="6">+K18-P18</f>
        <v>0</v>
      </c>
      <c r="S18" s="300">
        <f t="shared" si="6"/>
        <v>0</v>
      </c>
      <c r="T18" s="58" t="str">
        <f>+'Table 3 raw'!L12</f>
        <v>GEORGIA</v>
      </c>
      <c r="V18" s="2" t="s">
        <v>58</v>
      </c>
      <c r="W18" s="102">
        <v>2297</v>
      </c>
      <c r="X18" s="22"/>
      <c r="Y18" s="102">
        <v>2237</v>
      </c>
      <c r="Z18" s="102">
        <v>19</v>
      </c>
      <c r="AA18" s="102">
        <v>0</v>
      </c>
      <c r="AB18" s="102">
        <v>41</v>
      </c>
      <c r="AC18" s="22"/>
      <c r="AD18" s="102">
        <v>82</v>
      </c>
      <c r="AE18" s="102">
        <v>80</v>
      </c>
      <c r="AF18" s="102">
        <v>1630</v>
      </c>
      <c r="AG18" s="102">
        <v>1548</v>
      </c>
      <c r="AI18" s="54">
        <f>+B18-W18</f>
        <v>3</v>
      </c>
      <c r="AJ18" s="54"/>
      <c r="AK18" s="54">
        <f t="shared" ref="AK18:AN22" si="7">+D18-Y18</f>
        <v>3</v>
      </c>
      <c r="AL18" s="54">
        <f t="shared" si="7"/>
        <v>0</v>
      </c>
      <c r="AM18" s="54">
        <f t="shared" si="7"/>
        <v>0</v>
      </c>
      <c r="AN18" s="54">
        <f t="shared" si="7"/>
        <v>0</v>
      </c>
      <c r="AO18" s="54"/>
      <c r="AP18" s="54">
        <f t="shared" ref="AP18:AS22" si="8">+I18-AD18</f>
        <v>2</v>
      </c>
      <c r="AQ18" s="54">
        <f t="shared" si="8"/>
        <v>-65</v>
      </c>
      <c r="AR18" s="54">
        <f t="shared" si="8"/>
        <v>19</v>
      </c>
      <c r="AS18" s="54">
        <f t="shared" si="8"/>
        <v>35</v>
      </c>
    </row>
    <row r="19" spans="1:45" x14ac:dyDescent="0.3">
      <c r="A19" s="7" t="s">
        <v>59</v>
      </c>
      <c r="B19" s="102">
        <f>+'Table 3 raw'!B13</f>
        <v>290</v>
      </c>
      <c r="C19" s="22"/>
      <c r="D19" s="102">
        <f>+'Table 3 raw'!C13</f>
        <v>288</v>
      </c>
      <c r="E19" s="102">
        <f>+'Table 3 raw'!D13</f>
        <v>1</v>
      </c>
      <c r="F19" s="102">
        <f>+'Table 3 raw'!E13</f>
        <v>0</v>
      </c>
      <c r="G19" s="102">
        <f>+'Table 3 raw'!F13</f>
        <v>1</v>
      </c>
      <c r="H19" s="22"/>
      <c r="I19" s="102">
        <f>+'Table 3 raw'!G13</f>
        <v>34</v>
      </c>
      <c r="J19" s="102" t="s">
        <v>8</v>
      </c>
      <c r="K19" s="102">
        <f>+'Table 3 raw'!I13</f>
        <v>186</v>
      </c>
      <c r="L19" s="102">
        <f>+'Table 3 raw'!J13</f>
        <v>186</v>
      </c>
      <c r="M19" s="273"/>
      <c r="N19" s="273"/>
      <c r="O19" s="273"/>
      <c r="P19" s="291">
        <v>186</v>
      </c>
      <c r="Q19" s="292">
        <v>186</v>
      </c>
      <c r="R19" s="300">
        <f t="shared" si="6"/>
        <v>0</v>
      </c>
      <c r="S19" s="300">
        <f t="shared" si="6"/>
        <v>0</v>
      </c>
      <c r="T19" s="58" t="str">
        <f>+'Table 3 raw'!L13</f>
        <v>HAWAII</v>
      </c>
      <c r="V19" s="2" t="s">
        <v>59</v>
      </c>
      <c r="W19" s="102">
        <v>290</v>
      </c>
      <c r="X19" s="22"/>
      <c r="Y19" s="102">
        <v>288</v>
      </c>
      <c r="Z19" s="102">
        <v>1</v>
      </c>
      <c r="AA19" s="102">
        <v>0</v>
      </c>
      <c r="AB19" s="102">
        <v>1</v>
      </c>
      <c r="AC19" s="22"/>
      <c r="AD19" s="102">
        <v>34</v>
      </c>
      <c r="AE19" s="102" t="s">
        <v>8</v>
      </c>
      <c r="AF19" s="102">
        <v>192</v>
      </c>
      <c r="AG19" s="102">
        <v>192</v>
      </c>
      <c r="AI19" s="54">
        <f>+B19-W19</f>
        <v>0</v>
      </c>
      <c r="AJ19" s="54"/>
      <c r="AK19" s="54">
        <f t="shared" si="7"/>
        <v>0</v>
      </c>
      <c r="AL19" s="54">
        <f t="shared" si="7"/>
        <v>0</v>
      </c>
      <c r="AM19" s="54">
        <f t="shared" si="7"/>
        <v>0</v>
      </c>
      <c r="AN19" s="54">
        <f t="shared" si="7"/>
        <v>0</v>
      </c>
      <c r="AO19" s="54"/>
      <c r="AP19" s="54">
        <f t="shared" si="8"/>
        <v>0</v>
      </c>
      <c r="AQ19" s="54" t="e">
        <f t="shared" si="8"/>
        <v>#VALUE!</v>
      </c>
      <c r="AR19" s="54">
        <f t="shared" si="8"/>
        <v>-6</v>
      </c>
      <c r="AS19" s="54">
        <f t="shared" si="8"/>
        <v>-6</v>
      </c>
    </row>
    <row r="20" spans="1:45" x14ac:dyDescent="0.3">
      <c r="A20" s="7" t="s">
        <v>60</v>
      </c>
      <c r="B20" s="102">
        <f>+'Table 3 raw'!B14</f>
        <v>745</v>
      </c>
      <c r="C20" s="22"/>
      <c r="D20" s="102">
        <f>+'Table 3 raw'!C14</f>
        <v>646</v>
      </c>
      <c r="E20" s="102">
        <f>+'Table 3 raw'!D14</f>
        <v>11</v>
      </c>
      <c r="F20" s="102">
        <f>+'Table 3 raw'!E14</f>
        <v>14</v>
      </c>
      <c r="G20" s="102">
        <f>+'Table 3 raw'!F14</f>
        <v>74</v>
      </c>
      <c r="H20" s="22"/>
      <c r="I20" s="102">
        <f>+'Table 3 raw'!G14</f>
        <v>57</v>
      </c>
      <c r="J20" s="102">
        <f>+'Table 3 raw'!H14</f>
        <v>19</v>
      </c>
      <c r="K20" s="102">
        <f>+'Table 3 raw'!I14</f>
        <v>568</v>
      </c>
      <c r="L20" s="102">
        <f>+'Table 3 raw'!J14</f>
        <v>499</v>
      </c>
      <c r="M20" s="273"/>
      <c r="N20" s="273"/>
      <c r="O20" s="273"/>
      <c r="P20" s="291">
        <v>568</v>
      </c>
      <c r="Q20" s="292">
        <v>499</v>
      </c>
      <c r="R20" s="300">
        <f t="shared" si="6"/>
        <v>0</v>
      </c>
      <c r="S20" s="300">
        <f t="shared" si="6"/>
        <v>0</v>
      </c>
      <c r="T20" s="58" t="str">
        <f>+'Table 3 raw'!L14</f>
        <v>IDAHO</v>
      </c>
      <c r="V20" s="2" t="s">
        <v>60</v>
      </c>
      <c r="W20" s="102">
        <v>744</v>
      </c>
      <c r="X20" s="22"/>
      <c r="Y20" s="102">
        <v>635</v>
      </c>
      <c r="Z20" s="102">
        <v>18</v>
      </c>
      <c r="AA20" s="102">
        <v>14</v>
      </c>
      <c r="AB20" s="102">
        <v>77</v>
      </c>
      <c r="AC20" s="22"/>
      <c r="AD20" s="102">
        <v>54</v>
      </c>
      <c r="AE20" s="102">
        <v>19</v>
      </c>
      <c r="AF20" s="102">
        <v>576</v>
      </c>
      <c r="AG20" s="102">
        <v>504</v>
      </c>
      <c r="AI20" s="54">
        <f>+B20-W20</f>
        <v>1</v>
      </c>
      <c r="AJ20" s="54"/>
      <c r="AK20" s="54">
        <f t="shared" si="7"/>
        <v>11</v>
      </c>
      <c r="AL20" s="54">
        <f t="shared" si="7"/>
        <v>-7</v>
      </c>
      <c r="AM20" s="54">
        <f t="shared" si="7"/>
        <v>0</v>
      </c>
      <c r="AN20" s="54">
        <f t="shared" si="7"/>
        <v>-3</v>
      </c>
      <c r="AO20" s="54"/>
      <c r="AP20" s="54">
        <f t="shared" si="8"/>
        <v>3</v>
      </c>
      <c r="AQ20" s="54">
        <f t="shared" si="8"/>
        <v>0</v>
      </c>
      <c r="AR20" s="54">
        <f t="shared" si="8"/>
        <v>-8</v>
      </c>
      <c r="AS20" s="54">
        <f t="shared" si="8"/>
        <v>-5</v>
      </c>
    </row>
    <row r="21" spans="1:45" x14ac:dyDescent="0.3">
      <c r="A21" s="7" t="s">
        <v>61</v>
      </c>
      <c r="B21" s="102">
        <f>+'Table 3 raw'!B15</f>
        <v>4173</v>
      </c>
      <c r="C21" s="22"/>
      <c r="D21" s="102">
        <f>+'Table 3 raw'!C15</f>
        <v>3922</v>
      </c>
      <c r="E21" s="102">
        <f>+'Table 3 raw'!D15</f>
        <v>110</v>
      </c>
      <c r="F21" s="102">
        <f>+'Table 3 raw'!E15</f>
        <v>0</v>
      </c>
      <c r="G21" s="102">
        <f>+'Table 3 raw'!F15</f>
        <v>141</v>
      </c>
      <c r="H21" s="22"/>
      <c r="I21" s="102">
        <f>+'Table 3 raw'!G15</f>
        <v>63</v>
      </c>
      <c r="J21" s="279" t="s">
        <v>100</v>
      </c>
      <c r="K21" s="102">
        <f>+'Table 3 raw'!I15</f>
        <v>3279</v>
      </c>
      <c r="L21" s="102">
        <f>+'Table 3 raw'!J15</f>
        <v>2069</v>
      </c>
      <c r="M21" s="273"/>
      <c r="N21" s="273"/>
      <c r="O21" s="273"/>
      <c r="P21" s="291">
        <v>3288</v>
      </c>
      <c r="Q21" s="292">
        <v>2074</v>
      </c>
      <c r="R21" s="300">
        <f t="shared" si="6"/>
        <v>-9</v>
      </c>
      <c r="S21" s="300">
        <f t="shared" si="6"/>
        <v>-5</v>
      </c>
      <c r="T21" s="58" t="str">
        <f>+'Table 3 raw'!L15</f>
        <v>ILLINOIS</v>
      </c>
      <c r="V21" s="2" t="s">
        <v>61</v>
      </c>
      <c r="W21" s="102">
        <v>4175</v>
      </c>
      <c r="X21" s="22"/>
      <c r="Y21" s="102">
        <v>3929</v>
      </c>
      <c r="Z21" s="102">
        <v>108</v>
      </c>
      <c r="AA21" s="102">
        <v>0</v>
      </c>
      <c r="AB21" s="102">
        <v>138</v>
      </c>
      <c r="AC21" s="22"/>
      <c r="AD21" s="102">
        <v>64</v>
      </c>
      <c r="AE21" s="102">
        <v>105</v>
      </c>
      <c r="AF21" s="102">
        <v>3312</v>
      </c>
      <c r="AG21" s="102">
        <v>2095</v>
      </c>
      <c r="AI21" s="54">
        <f>+B21-W21</f>
        <v>-2</v>
      </c>
      <c r="AJ21" s="54"/>
      <c r="AK21" s="54">
        <f t="shared" si="7"/>
        <v>-7</v>
      </c>
      <c r="AL21" s="54">
        <f t="shared" si="7"/>
        <v>2</v>
      </c>
      <c r="AM21" s="54">
        <f t="shared" si="7"/>
        <v>0</v>
      </c>
      <c r="AN21" s="54">
        <f t="shared" si="7"/>
        <v>3</v>
      </c>
      <c r="AO21" s="54"/>
      <c r="AP21" s="54">
        <f t="shared" si="8"/>
        <v>-1</v>
      </c>
      <c r="AQ21" s="54" t="e">
        <f t="shared" si="8"/>
        <v>#VALUE!</v>
      </c>
      <c r="AR21" s="54">
        <f t="shared" si="8"/>
        <v>-33</v>
      </c>
      <c r="AS21" s="54">
        <f t="shared" si="8"/>
        <v>-26</v>
      </c>
    </row>
    <row r="22" spans="1:45" x14ac:dyDescent="0.3">
      <c r="A22" s="7" t="s">
        <v>62</v>
      </c>
      <c r="B22" s="102">
        <f>+'Table 3 raw'!B16</f>
        <v>1921</v>
      </c>
      <c r="C22" s="22"/>
      <c r="D22" s="102">
        <f>+'Table 3 raw'!C16</f>
        <v>1863</v>
      </c>
      <c r="E22" s="102">
        <f>+'Table 3 raw'!D16</f>
        <v>22</v>
      </c>
      <c r="F22" s="102">
        <f>+'Table 3 raw'!E16</f>
        <v>28</v>
      </c>
      <c r="G22" s="102">
        <f>+'Table 3 raw'!F16</f>
        <v>8</v>
      </c>
      <c r="H22" s="22"/>
      <c r="I22" s="102">
        <f>+'Table 3 raw'!G16</f>
        <v>93</v>
      </c>
      <c r="J22" s="102">
        <f>+'Table 3 raw'!H16</f>
        <v>29</v>
      </c>
      <c r="K22" s="102">
        <f>+'Table 3 raw'!I16</f>
        <v>1483</v>
      </c>
      <c r="L22" s="102">
        <f>+'Table 3 raw'!J16</f>
        <v>1193</v>
      </c>
      <c r="M22" s="273"/>
      <c r="N22" s="273"/>
      <c r="O22" s="273"/>
      <c r="P22" s="291">
        <v>1484</v>
      </c>
      <c r="Q22" s="292">
        <v>1194</v>
      </c>
      <c r="R22" s="300">
        <f t="shared" si="6"/>
        <v>-1</v>
      </c>
      <c r="S22" s="300">
        <f t="shared" si="6"/>
        <v>-1</v>
      </c>
      <c r="T22" s="58" t="str">
        <f>+'Table 3 raw'!L16</f>
        <v>INDIANA</v>
      </c>
      <c r="V22" s="2" t="s">
        <v>62</v>
      </c>
      <c r="W22" s="102">
        <v>1921</v>
      </c>
      <c r="X22" s="22"/>
      <c r="Y22" s="102">
        <v>1863</v>
      </c>
      <c r="Z22" s="102">
        <v>22</v>
      </c>
      <c r="AA22" s="102">
        <v>28</v>
      </c>
      <c r="AB22" s="102">
        <v>8</v>
      </c>
      <c r="AC22" s="22"/>
      <c r="AD22" s="102">
        <v>88</v>
      </c>
      <c r="AE22" s="102">
        <v>30</v>
      </c>
      <c r="AF22" s="102">
        <v>1510</v>
      </c>
      <c r="AG22" s="102">
        <v>1219</v>
      </c>
      <c r="AI22" s="54">
        <f>+B22-W22</f>
        <v>0</v>
      </c>
      <c r="AJ22" s="54"/>
      <c r="AK22" s="54">
        <f t="shared" si="7"/>
        <v>0</v>
      </c>
      <c r="AL22" s="54">
        <f t="shared" si="7"/>
        <v>0</v>
      </c>
      <c r="AM22" s="54">
        <f t="shared" si="7"/>
        <v>0</v>
      </c>
      <c r="AN22" s="54">
        <f t="shared" si="7"/>
        <v>0</v>
      </c>
      <c r="AO22" s="54"/>
      <c r="AP22" s="54">
        <f t="shared" si="8"/>
        <v>5</v>
      </c>
      <c r="AQ22" s="54">
        <f t="shared" si="8"/>
        <v>-1</v>
      </c>
      <c r="AR22" s="54">
        <f t="shared" si="8"/>
        <v>-27</v>
      </c>
      <c r="AS22" s="54">
        <f t="shared" si="8"/>
        <v>-26</v>
      </c>
    </row>
    <row r="23" spans="1:45" x14ac:dyDescent="0.3">
      <c r="A23" s="6"/>
      <c r="B23" s="102"/>
      <c r="C23" s="22"/>
      <c r="D23" s="102"/>
      <c r="E23" s="102"/>
      <c r="F23" s="102"/>
      <c r="G23" s="102"/>
      <c r="H23" s="22"/>
      <c r="I23" s="102"/>
      <c r="J23" s="102"/>
      <c r="K23" s="102"/>
      <c r="L23" s="102"/>
      <c r="M23" s="273"/>
      <c r="N23" s="273"/>
      <c r="O23" s="273"/>
      <c r="P23" s="291"/>
      <c r="Q23" s="292"/>
      <c r="R23" s="300"/>
      <c r="S23" s="276"/>
      <c r="T23" s="58"/>
      <c r="V23" s="160"/>
      <c r="W23" s="102"/>
      <c r="X23" s="22"/>
      <c r="Y23" s="102"/>
      <c r="Z23" s="102"/>
      <c r="AA23" s="102"/>
      <c r="AB23" s="102"/>
      <c r="AC23" s="22"/>
      <c r="AD23" s="102"/>
      <c r="AE23" s="102"/>
      <c r="AF23" s="102"/>
      <c r="AG23" s="102"/>
    </row>
    <row r="24" spans="1:45" x14ac:dyDescent="0.3">
      <c r="A24" s="7" t="s">
        <v>63</v>
      </c>
      <c r="B24" s="102">
        <f>+'Table 3 raw'!B17</f>
        <v>1328</v>
      </c>
      <c r="C24" s="22"/>
      <c r="D24" s="102">
        <f>+'Table 3 raw'!C17</f>
        <v>1307</v>
      </c>
      <c r="E24" s="102">
        <f>+'Table 3 raw'!D17</f>
        <v>3</v>
      </c>
      <c r="F24" s="102">
        <f>+'Table 3 raw'!E17</f>
        <v>0</v>
      </c>
      <c r="G24" s="102">
        <f>+'Table 3 raw'!F17</f>
        <v>18</v>
      </c>
      <c r="H24" s="22"/>
      <c r="I24" s="102">
        <f>+'Table 3 raw'!G17</f>
        <v>3</v>
      </c>
      <c r="J24" s="273" t="s">
        <v>8</v>
      </c>
      <c r="K24" s="102">
        <f>+'Table 3 raw'!I17</f>
        <v>911</v>
      </c>
      <c r="L24" s="102">
        <f>+'Table 3 raw'!J17</f>
        <v>524</v>
      </c>
      <c r="M24" s="273"/>
      <c r="N24" s="273"/>
      <c r="O24" s="273"/>
      <c r="P24" s="291">
        <v>911</v>
      </c>
      <c r="Q24" s="292">
        <v>524</v>
      </c>
      <c r="R24" s="300">
        <f t="shared" ref="R24:S28" si="9">+K24-P24</f>
        <v>0</v>
      </c>
      <c r="S24" s="300">
        <f t="shared" si="9"/>
        <v>0</v>
      </c>
      <c r="T24" s="58" t="str">
        <f>+'Table 3 raw'!L17</f>
        <v>IOWA</v>
      </c>
      <c r="V24" s="2" t="s">
        <v>63</v>
      </c>
      <c r="W24" s="102">
        <v>1349</v>
      </c>
      <c r="X24" s="22"/>
      <c r="Y24" s="102">
        <v>1324</v>
      </c>
      <c r="Z24" s="102">
        <v>3</v>
      </c>
      <c r="AA24" s="102">
        <v>0</v>
      </c>
      <c r="AB24" s="102">
        <v>22</v>
      </c>
      <c r="AC24" s="22"/>
      <c r="AD24" s="102">
        <v>3</v>
      </c>
      <c r="AE24" s="102">
        <v>0</v>
      </c>
      <c r="AF24" s="102">
        <v>923</v>
      </c>
      <c r="AG24" s="102">
        <v>512</v>
      </c>
      <c r="AI24" s="54">
        <f>+B24-W24</f>
        <v>-21</v>
      </c>
      <c r="AJ24" s="54"/>
      <c r="AK24" s="54">
        <f t="shared" ref="AK24:AN28" si="10">+D24-Y24</f>
        <v>-17</v>
      </c>
      <c r="AL24" s="54">
        <f t="shared" si="10"/>
        <v>0</v>
      </c>
      <c r="AM24" s="54">
        <f t="shared" si="10"/>
        <v>0</v>
      </c>
      <c r="AN24" s="54">
        <f t="shared" si="10"/>
        <v>-4</v>
      </c>
      <c r="AO24" s="54"/>
      <c r="AP24" s="54">
        <f t="shared" ref="AP24:AS28" si="11">+I24-AD24</f>
        <v>0</v>
      </c>
      <c r="AQ24" s="54" t="e">
        <f t="shared" si="11"/>
        <v>#VALUE!</v>
      </c>
      <c r="AR24" s="54">
        <f t="shared" si="11"/>
        <v>-12</v>
      </c>
      <c r="AS24" s="54">
        <f t="shared" si="11"/>
        <v>12</v>
      </c>
    </row>
    <row r="25" spans="1:45" x14ac:dyDescent="0.3">
      <c r="A25" s="7" t="s">
        <v>64</v>
      </c>
      <c r="B25" s="102">
        <f>+'Table 3 raw'!B18</f>
        <v>1318</v>
      </c>
      <c r="C25" s="22"/>
      <c r="D25" s="102">
        <f>+'Table 3 raw'!C18</f>
        <v>1313</v>
      </c>
      <c r="E25" s="102">
        <f>+'Table 3 raw'!D18</f>
        <v>4</v>
      </c>
      <c r="F25" s="102">
        <f>+'Table 3 raw'!E18</f>
        <v>0</v>
      </c>
      <c r="G25" s="102">
        <f>+'Table 3 raw'!F18</f>
        <v>1</v>
      </c>
      <c r="H25" s="22"/>
      <c r="I25" s="102">
        <f>+'Table 3 raw'!G18</f>
        <v>10</v>
      </c>
      <c r="J25" s="102">
        <f>+'Table 3 raw'!H18</f>
        <v>30</v>
      </c>
      <c r="K25" s="102">
        <f>+'Table 3 raw'!I18</f>
        <v>1149</v>
      </c>
      <c r="L25" s="102">
        <f>+'Table 3 raw'!J18</f>
        <v>882</v>
      </c>
      <c r="M25" s="273"/>
      <c r="N25" s="273"/>
      <c r="O25" s="273"/>
      <c r="P25" s="291">
        <v>1149</v>
      </c>
      <c r="Q25" s="292">
        <v>882</v>
      </c>
      <c r="R25" s="300">
        <f t="shared" si="9"/>
        <v>0</v>
      </c>
      <c r="S25" s="300">
        <f t="shared" si="9"/>
        <v>0</v>
      </c>
      <c r="T25" s="58" t="str">
        <f>+'Table 3 raw'!L18</f>
        <v>KANSAS</v>
      </c>
      <c r="V25" s="2" t="s">
        <v>64</v>
      </c>
      <c r="W25" s="102">
        <v>1320</v>
      </c>
      <c r="X25" s="22"/>
      <c r="Y25" s="102">
        <v>1315</v>
      </c>
      <c r="Z25" s="102">
        <v>4</v>
      </c>
      <c r="AA25" s="102">
        <v>0</v>
      </c>
      <c r="AB25" s="102">
        <v>1</v>
      </c>
      <c r="AC25" s="22"/>
      <c r="AD25" s="102">
        <v>10</v>
      </c>
      <c r="AE25" s="102">
        <v>32</v>
      </c>
      <c r="AF25" s="102">
        <v>1137</v>
      </c>
      <c r="AG25" s="102">
        <v>873</v>
      </c>
      <c r="AI25" s="54">
        <f>+B25-W25</f>
        <v>-2</v>
      </c>
      <c r="AJ25" s="54"/>
      <c r="AK25" s="54">
        <f t="shared" si="10"/>
        <v>-2</v>
      </c>
      <c r="AL25" s="54">
        <f t="shared" si="10"/>
        <v>0</v>
      </c>
      <c r="AM25" s="54">
        <f t="shared" si="10"/>
        <v>0</v>
      </c>
      <c r="AN25" s="54">
        <f t="shared" si="10"/>
        <v>0</v>
      </c>
      <c r="AO25" s="54"/>
      <c r="AP25" s="54">
        <f t="shared" si="11"/>
        <v>0</v>
      </c>
      <c r="AQ25" s="54">
        <f t="shared" si="11"/>
        <v>-2</v>
      </c>
      <c r="AR25" s="54">
        <f t="shared" si="11"/>
        <v>12</v>
      </c>
      <c r="AS25" s="54">
        <f t="shared" si="11"/>
        <v>9</v>
      </c>
    </row>
    <row r="26" spans="1:45" x14ac:dyDescent="0.3">
      <c r="A26" s="7" t="s">
        <v>65</v>
      </c>
      <c r="B26" s="102">
        <f>+'Table 3 raw'!B19</f>
        <v>1539</v>
      </c>
      <c r="C26" s="22"/>
      <c r="D26" s="102">
        <f>+'Table 3 raw'!C19</f>
        <v>1226</v>
      </c>
      <c r="E26" s="102">
        <f>+'Table 3 raw'!D19</f>
        <v>8</v>
      </c>
      <c r="F26" s="102">
        <f>+'Table 3 raw'!E19</f>
        <v>121</v>
      </c>
      <c r="G26" s="102">
        <f>+'Table 3 raw'!F19</f>
        <v>184</v>
      </c>
      <c r="H26" s="22"/>
      <c r="I26" s="102" t="s">
        <v>8</v>
      </c>
      <c r="J26" s="102">
        <f>+'Table 3 raw'!H19</f>
        <v>66</v>
      </c>
      <c r="K26" s="102">
        <f>+'Table 3 raw'!I19</f>
        <v>1180</v>
      </c>
      <c r="L26" s="102">
        <f>+'Table 3 raw'!J19</f>
        <v>1145</v>
      </c>
      <c r="M26" s="273"/>
      <c r="N26" s="273"/>
      <c r="O26" s="273"/>
      <c r="P26" s="291">
        <v>1180</v>
      </c>
      <c r="Q26" s="292">
        <v>1145</v>
      </c>
      <c r="R26" s="300">
        <f t="shared" si="9"/>
        <v>0</v>
      </c>
      <c r="S26" s="300">
        <f t="shared" si="9"/>
        <v>0</v>
      </c>
      <c r="T26" s="58" t="str">
        <f>+'Table 3 raw'!L19</f>
        <v>KENTUCKY</v>
      </c>
      <c r="V26" s="2" t="s">
        <v>65</v>
      </c>
      <c r="W26" s="102">
        <v>1541</v>
      </c>
      <c r="X26" s="22"/>
      <c r="Y26" s="102">
        <v>1230</v>
      </c>
      <c r="Z26" s="102">
        <v>8</v>
      </c>
      <c r="AA26" s="102">
        <v>121</v>
      </c>
      <c r="AB26" s="102">
        <v>182</v>
      </c>
      <c r="AC26" s="22"/>
      <c r="AD26" s="102" t="s">
        <v>8</v>
      </c>
      <c r="AE26" s="102">
        <v>66</v>
      </c>
      <c r="AF26" s="102">
        <v>1119</v>
      </c>
      <c r="AG26" s="102">
        <v>1084</v>
      </c>
      <c r="AI26" s="54">
        <f>+B26-W26</f>
        <v>-2</v>
      </c>
      <c r="AJ26" s="54"/>
      <c r="AK26" s="54">
        <f t="shared" si="10"/>
        <v>-4</v>
      </c>
      <c r="AL26" s="54">
        <f t="shared" si="10"/>
        <v>0</v>
      </c>
      <c r="AM26" s="54">
        <f t="shared" si="10"/>
        <v>0</v>
      </c>
      <c r="AN26" s="54">
        <f t="shared" si="10"/>
        <v>2</v>
      </c>
      <c r="AO26" s="54"/>
      <c r="AP26" s="54" t="e">
        <f t="shared" si="11"/>
        <v>#VALUE!</v>
      </c>
      <c r="AQ26" s="54">
        <f t="shared" si="11"/>
        <v>0</v>
      </c>
      <c r="AR26" s="54">
        <f t="shared" si="11"/>
        <v>61</v>
      </c>
      <c r="AS26" s="54">
        <f t="shared" si="11"/>
        <v>61</v>
      </c>
    </row>
    <row r="27" spans="1:45" x14ac:dyDescent="0.3">
      <c r="A27" s="7" t="s">
        <v>66</v>
      </c>
      <c r="B27" s="102">
        <f>+'Table 3 raw'!B20</f>
        <v>1404</v>
      </c>
      <c r="C27" s="22"/>
      <c r="D27" s="102">
        <f>+'Table 3 raw'!C20</f>
        <v>1355</v>
      </c>
      <c r="E27" s="102">
        <f>+'Table 3 raw'!D20</f>
        <v>32</v>
      </c>
      <c r="F27" s="102">
        <f>+'Table 3 raw'!E20</f>
        <v>12</v>
      </c>
      <c r="G27" s="102">
        <f>+'Table 3 raw'!F20</f>
        <v>5</v>
      </c>
      <c r="H27" s="22"/>
      <c r="I27" s="102">
        <f>+'Table 3 raw'!G20</f>
        <v>151</v>
      </c>
      <c r="J27" s="102">
        <f>+'Table 3 raw'!H20</f>
        <v>44</v>
      </c>
      <c r="K27" s="102">
        <f>+'Table 3 raw'!I20</f>
        <v>1239</v>
      </c>
      <c r="L27" s="102">
        <f>+'Table 3 raw'!J20</f>
        <v>1220</v>
      </c>
      <c r="M27" s="273"/>
      <c r="N27" s="273"/>
      <c r="O27" s="273"/>
      <c r="P27" s="291">
        <v>1239</v>
      </c>
      <c r="Q27" s="292">
        <v>1220</v>
      </c>
      <c r="R27" s="300">
        <f t="shared" si="9"/>
        <v>0</v>
      </c>
      <c r="S27" s="300">
        <f t="shared" si="9"/>
        <v>0</v>
      </c>
      <c r="T27" s="58" t="str">
        <f>+'Table 3 raw'!L20</f>
        <v>LOUISIANA</v>
      </c>
      <c r="V27" s="2" t="s">
        <v>66</v>
      </c>
      <c r="W27" s="102">
        <v>1390</v>
      </c>
      <c r="X27" s="22"/>
      <c r="Y27" s="102">
        <v>1341</v>
      </c>
      <c r="Z27" s="102">
        <v>32</v>
      </c>
      <c r="AA27" s="102">
        <v>12</v>
      </c>
      <c r="AB27" s="102">
        <v>5</v>
      </c>
      <c r="AC27" s="22"/>
      <c r="AD27" s="102">
        <v>138</v>
      </c>
      <c r="AE27" s="102">
        <v>36</v>
      </c>
      <c r="AF27" s="102">
        <v>1239</v>
      </c>
      <c r="AG27" s="102">
        <v>1212</v>
      </c>
      <c r="AI27" s="54">
        <f>+B27-W27</f>
        <v>14</v>
      </c>
      <c r="AJ27" s="54"/>
      <c r="AK27" s="54">
        <f t="shared" si="10"/>
        <v>14</v>
      </c>
      <c r="AL27" s="54">
        <f t="shared" si="10"/>
        <v>0</v>
      </c>
      <c r="AM27" s="54">
        <f t="shared" si="10"/>
        <v>0</v>
      </c>
      <c r="AN27" s="54">
        <f t="shared" si="10"/>
        <v>0</v>
      </c>
      <c r="AO27" s="54"/>
      <c r="AP27" s="54">
        <f t="shared" si="11"/>
        <v>13</v>
      </c>
      <c r="AQ27" s="54">
        <f t="shared" si="11"/>
        <v>8</v>
      </c>
      <c r="AR27" s="54">
        <f t="shared" si="11"/>
        <v>0</v>
      </c>
      <c r="AS27" s="54">
        <f t="shared" si="11"/>
        <v>8</v>
      </c>
    </row>
    <row r="28" spans="1:45" x14ac:dyDescent="0.3">
      <c r="A28" s="7" t="s">
        <v>67</v>
      </c>
      <c r="B28" s="102">
        <f>+'Table 3 raw'!B21</f>
        <v>605</v>
      </c>
      <c r="C28" s="22"/>
      <c r="D28" s="102">
        <f>+'Table 3 raw'!C21</f>
        <v>577</v>
      </c>
      <c r="E28" s="102">
        <f>+'Table 3 raw'!D21</f>
        <v>1</v>
      </c>
      <c r="F28" s="102">
        <f>+'Table 3 raw'!E21</f>
        <v>27</v>
      </c>
      <c r="G28" s="102">
        <f>+'Table 3 raw'!F21</f>
        <v>0</v>
      </c>
      <c r="H28" s="22"/>
      <c r="I28" s="102">
        <f>+'Table 3 raw'!G21</f>
        <v>9</v>
      </c>
      <c r="J28" s="102">
        <f>+'Table 3 raw'!H21</f>
        <v>1</v>
      </c>
      <c r="K28" s="102">
        <f>+'Table 3 raw'!I21</f>
        <v>522</v>
      </c>
      <c r="L28" s="102">
        <f>+'Table 3 raw'!J21</f>
        <v>395</v>
      </c>
      <c r="M28" s="273"/>
      <c r="N28" s="273"/>
      <c r="O28" s="273"/>
      <c r="P28" s="291">
        <v>522</v>
      </c>
      <c r="Q28" s="292">
        <v>395</v>
      </c>
      <c r="R28" s="300">
        <f t="shared" si="9"/>
        <v>0</v>
      </c>
      <c r="S28" s="300">
        <f t="shared" si="9"/>
        <v>0</v>
      </c>
      <c r="T28" s="58" t="str">
        <f>+'Table 3 raw'!L21</f>
        <v>MAINE</v>
      </c>
      <c r="V28" s="2" t="s">
        <v>67</v>
      </c>
      <c r="W28" s="102">
        <v>611</v>
      </c>
      <c r="X28" s="22"/>
      <c r="Y28" s="102">
        <v>582</v>
      </c>
      <c r="Z28" s="102">
        <v>2</v>
      </c>
      <c r="AA28" s="102">
        <v>27</v>
      </c>
      <c r="AB28" s="102">
        <v>0</v>
      </c>
      <c r="AC28" s="22"/>
      <c r="AD28" s="102">
        <v>7</v>
      </c>
      <c r="AE28" s="102">
        <v>1</v>
      </c>
      <c r="AF28" s="102">
        <v>527</v>
      </c>
      <c r="AG28" s="102">
        <v>392</v>
      </c>
      <c r="AI28" s="54">
        <f>+B28-W28</f>
        <v>-6</v>
      </c>
      <c r="AJ28" s="54"/>
      <c r="AK28" s="54">
        <f t="shared" si="10"/>
        <v>-5</v>
      </c>
      <c r="AL28" s="54">
        <f t="shared" si="10"/>
        <v>-1</v>
      </c>
      <c r="AM28" s="54">
        <f t="shared" si="10"/>
        <v>0</v>
      </c>
      <c r="AN28" s="54">
        <f t="shared" si="10"/>
        <v>0</v>
      </c>
      <c r="AO28" s="54"/>
      <c r="AP28" s="54">
        <f t="shared" si="11"/>
        <v>2</v>
      </c>
      <c r="AQ28" s="54">
        <f t="shared" si="11"/>
        <v>0</v>
      </c>
      <c r="AR28" s="54">
        <f t="shared" si="11"/>
        <v>-5</v>
      </c>
      <c r="AS28" s="54">
        <f t="shared" si="11"/>
        <v>3</v>
      </c>
    </row>
    <row r="29" spans="1:45" x14ac:dyDescent="0.3">
      <c r="A29" s="6"/>
      <c r="B29" s="102"/>
      <c r="C29" s="22"/>
      <c r="D29" s="102"/>
      <c r="E29" s="102"/>
      <c r="F29" s="102"/>
      <c r="G29" s="102"/>
      <c r="H29" s="22"/>
      <c r="I29" s="102"/>
      <c r="J29" s="102"/>
      <c r="K29" s="102"/>
      <c r="L29" s="102"/>
      <c r="M29" s="273"/>
      <c r="N29" s="273"/>
      <c r="O29" s="273"/>
      <c r="P29" s="291"/>
      <c r="Q29" s="292"/>
      <c r="R29" s="300"/>
      <c r="S29" s="276"/>
      <c r="T29" s="58"/>
      <c r="V29" s="160"/>
      <c r="W29" s="102"/>
      <c r="X29" s="22"/>
      <c r="Y29" s="102"/>
      <c r="Z29" s="102"/>
      <c r="AA29" s="102"/>
      <c r="AB29" s="102"/>
      <c r="AC29" s="22"/>
      <c r="AD29" s="102"/>
      <c r="AE29" s="102"/>
      <c r="AF29" s="102"/>
      <c r="AG29" s="102"/>
    </row>
    <row r="30" spans="1:45" x14ac:dyDescent="0.3">
      <c r="A30" s="7" t="s">
        <v>68</v>
      </c>
      <c r="B30" s="102">
        <f>+'Table 3 raw'!B22</f>
        <v>1424</v>
      </c>
      <c r="C30" s="22"/>
      <c r="D30" s="102">
        <f>+'Table 3 raw'!C22</f>
        <v>1318</v>
      </c>
      <c r="E30" s="102">
        <f>+'Table 3 raw'!D22</f>
        <v>37</v>
      </c>
      <c r="F30" s="102">
        <f>+'Table 3 raw'!E22</f>
        <v>25</v>
      </c>
      <c r="G30" s="102">
        <f>+'Table 3 raw'!F22</f>
        <v>44</v>
      </c>
      <c r="H30" s="22"/>
      <c r="I30" s="102">
        <f>+'Table 3 raw'!G22</f>
        <v>49</v>
      </c>
      <c r="J30" s="102">
        <f>+'Table 3 raw'!H22</f>
        <v>96</v>
      </c>
      <c r="K30" s="102">
        <f>+'Table 3 raw'!I22</f>
        <v>767</v>
      </c>
      <c r="L30" s="102">
        <f>+'Table 3 raw'!J22</f>
        <v>678</v>
      </c>
      <c r="M30" s="273"/>
      <c r="N30" s="273"/>
      <c r="O30" s="273"/>
      <c r="P30" s="291">
        <v>767</v>
      </c>
      <c r="Q30" s="292">
        <v>678</v>
      </c>
      <c r="R30" s="300">
        <f t="shared" ref="R30:S34" si="12">+K30-P30</f>
        <v>0</v>
      </c>
      <c r="S30" s="300">
        <f t="shared" si="12"/>
        <v>0</v>
      </c>
      <c r="T30" s="58" t="str">
        <f>+'Table 3 raw'!L22</f>
        <v>MARYLAND</v>
      </c>
      <c r="V30" s="2" t="s">
        <v>68</v>
      </c>
      <c r="W30" s="102">
        <v>1437</v>
      </c>
      <c r="X30" s="22"/>
      <c r="Y30" s="102">
        <v>1329</v>
      </c>
      <c r="Z30" s="102">
        <v>37</v>
      </c>
      <c r="AA30" s="102">
        <v>27</v>
      </c>
      <c r="AB30" s="102">
        <v>44</v>
      </c>
      <c r="AC30" s="22"/>
      <c r="AD30" s="102">
        <v>50</v>
      </c>
      <c r="AE30" s="102">
        <v>97</v>
      </c>
      <c r="AF30" s="102">
        <v>800</v>
      </c>
      <c r="AG30" s="102">
        <v>704</v>
      </c>
      <c r="AI30" s="54">
        <f>+B30-W30</f>
        <v>-13</v>
      </c>
      <c r="AJ30" s="54"/>
      <c r="AK30" s="54">
        <f t="shared" ref="AK30:AN34" si="13">+D30-Y30</f>
        <v>-11</v>
      </c>
      <c r="AL30" s="54">
        <f t="shared" si="13"/>
        <v>0</v>
      </c>
      <c r="AM30" s="54">
        <f t="shared" si="13"/>
        <v>-2</v>
      </c>
      <c r="AN30" s="54">
        <f t="shared" si="13"/>
        <v>0</v>
      </c>
      <c r="AO30" s="54"/>
      <c r="AP30" s="54">
        <f t="shared" ref="AP30:AS34" si="14">+I30-AD30</f>
        <v>-1</v>
      </c>
      <c r="AQ30" s="54">
        <f t="shared" si="14"/>
        <v>-1</v>
      </c>
      <c r="AR30" s="54">
        <f t="shared" si="14"/>
        <v>-33</v>
      </c>
      <c r="AS30" s="54">
        <f t="shared" si="14"/>
        <v>-26</v>
      </c>
    </row>
    <row r="31" spans="1:45" x14ac:dyDescent="0.3">
      <c r="A31" s="7" t="s">
        <v>69</v>
      </c>
      <c r="B31" s="102">
        <f>+'Table 3 raw'!B23</f>
        <v>1856</v>
      </c>
      <c r="C31" s="22"/>
      <c r="D31" s="102">
        <f>+'Table 3 raw'!C23</f>
        <v>1789</v>
      </c>
      <c r="E31" s="102">
        <f>+'Table 3 raw'!D23</f>
        <v>8</v>
      </c>
      <c r="F31" s="102">
        <f>+'Table 3 raw'!E23</f>
        <v>38</v>
      </c>
      <c r="G31" s="102">
        <f>+'Table 3 raw'!F23</f>
        <v>21</v>
      </c>
      <c r="H31" s="22"/>
      <c r="I31" s="102">
        <f>+'Table 3 raw'!G23</f>
        <v>78</v>
      </c>
      <c r="J31" s="278">
        <v>0</v>
      </c>
      <c r="K31" s="102">
        <f>+'Table 3 raw'!I23</f>
        <v>1092</v>
      </c>
      <c r="L31" s="102">
        <f>+'Table 3 raw'!J23</f>
        <v>642</v>
      </c>
      <c r="M31" s="273"/>
      <c r="N31" s="273"/>
      <c r="O31" s="273"/>
      <c r="P31" s="291">
        <v>1092</v>
      </c>
      <c r="Q31" s="292">
        <v>642</v>
      </c>
      <c r="R31" s="300">
        <f t="shared" si="12"/>
        <v>0</v>
      </c>
      <c r="S31" s="300">
        <f t="shared" si="12"/>
        <v>0</v>
      </c>
      <c r="T31" s="58" t="str">
        <f>+'Table 3 raw'!L23</f>
        <v>MASSACHUSETTS</v>
      </c>
      <c r="V31" s="2" t="s">
        <v>69</v>
      </c>
      <c r="W31" s="102">
        <v>1862</v>
      </c>
      <c r="X31" s="22"/>
      <c r="Y31" s="102">
        <v>1796</v>
      </c>
      <c r="Z31" s="102">
        <v>7</v>
      </c>
      <c r="AA31" s="102">
        <v>38</v>
      </c>
      <c r="AB31" s="102">
        <v>21</v>
      </c>
      <c r="AC31" s="22"/>
      <c r="AD31" s="102">
        <v>81</v>
      </c>
      <c r="AE31" s="102" t="s">
        <v>243</v>
      </c>
      <c r="AF31" s="102">
        <v>1061</v>
      </c>
      <c r="AG31" s="102">
        <v>596</v>
      </c>
      <c r="AI31" s="54">
        <f>+B31-W31</f>
        <v>-6</v>
      </c>
      <c r="AJ31" s="54"/>
      <c r="AK31" s="54">
        <f t="shared" si="13"/>
        <v>-7</v>
      </c>
      <c r="AL31" s="54">
        <f t="shared" si="13"/>
        <v>1</v>
      </c>
      <c r="AM31" s="54">
        <f t="shared" si="13"/>
        <v>0</v>
      </c>
      <c r="AN31" s="54">
        <f t="shared" si="13"/>
        <v>0</v>
      </c>
      <c r="AO31" s="54"/>
      <c r="AP31" s="54">
        <f t="shared" si="14"/>
        <v>-3</v>
      </c>
      <c r="AQ31" s="54" t="e">
        <f t="shared" si="14"/>
        <v>#VALUE!</v>
      </c>
      <c r="AR31" s="54">
        <f t="shared" si="14"/>
        <v>31</v>
      </c>
      <c r="AS31" s="54">
        <f t="shared" si="14"/>
        <v>46</v>
      </c>
    </row>
    <row r="32" spans="1:45" x14ac:dyDescent="0.3">
      <c r="A32" s="7" t="s">
        <v>70</v>
      </c>
      <c r="B32" s="102">
        <f>+'Table 3 raw'!B24</f>
        <v>3458</v>
      </c>
      <c r="C32" s="22"/>
      <c r="D32" s="102">
        <f>+'Table 3 raw'!C24</f>
        <v>2951</v>
      </c>
      <c r="E32" s="102">
        <f>+'Table 3 raw'!D24</f>
        <v>180</v>
      </c>
      <c r="F32" s="102">
        <f>+'Table 3 raw'!E24</f>
        <v>4</v>
      </c>
      <c r="G32" s="102">
        <f>+'Table 3 raw'!F24</f>
        <v>323</v>
      </c>
      <c r="H32" s="22"/>
      <c r="I32" s="102">
        <f>+'Table 3 raw'!G24</f>
        <v>376</v>
      </c>
      <c r="J32" s="102">
        <f>+'Table 3 raw'!H24</f>
        <v>378</v>
      </c>
      <c r="K32" s="102">
        <f>+'Table 3 raw'!I24</f>
        <v>2307</v>
      </c>
      <c r="L32" s="102">
        <f>+'Table 3 raw'!J24</f>
        <v>1535</v>
      </c>
      <c r="M32" s="273"/>
      <c r="N32" s="273"/>
      <c r="O32" s="273"/>
      <c r="P32" s="291">
        <v>2308</v>
      </c>
      <c r="Q32" s="292">
        <v>1536</v>
      </c>
      <c r="R32" s="300">
        <f t="shared" si="12"/>
        <v>-1</v>
      </c>
      <c r="S32" s="300">
        <f t="shared" si="12"/>
        <v>-1</v>
      </c>
      <c r="T32" s="58" t="str">
        <f>+'Table 3 raw'!L24</f>
        <v>MICHIGAN</v>
      </c>
      <c r="V32" s="2" t="s">
        <v>70</v>
      </c>
      <c r="W32" s="102">
        <v>3468</v>
      </c>
      <c r="X32" s="22"/>
      <c r="Y32" s="102">
        <v>2962</v>
      </c>
      <c r="Z32" s="102">
        <v>187</v>
      </c>
      <c r="AA32" s="102">
        <v>4</v>
      </c>
      <c r="AB32" s="102">
        <v>315</v>
      </c>
      <c r="AC32" s="22"/>
      <c r="AD32" s="102">
        <v>370</v>
      </c>
      <c r="AE32" s="102">
        <v>386</v>
      </c>
      <c r="AF32" s="102">
        <v>2302</v>
      </c>
      <c r="AG32" s="102">
        <v>1523</v>
      </c>
      <c r="AI32" s="54">
        <f>+B32-W32</f>
        <v>-10</v>
      </c>
      <c r="AJ32" s="54"/>
      <c r="AK32" s="54">
        <f t="shared" si="13"/>
        <v>-11</v>
      </c>
      <c r="AL32" s="54">
        <f t="shared" si="13"/>
        <v>-7</v>
      </c>
      <c r="AM32" s="54">
        <f t="shared" si="13"/>
        <v>0</v>
      </c>
      <c r="AN32" s="54">
        <f t="shared" si="13"/>
        <v>8</v>
      </c>
      <c r="AO32" s="54"/>
      <c r="AP32" s="54">
        <f t="shared" si="14"/>
        <v>6</v>
      </c>
      <c r="AQ32" s="54">
        <f t="shared" si="14"/>
        <v>-8</v>
      </c>
      <c r="AR32" s="54">
        <f t="shared" si="14"/>
        <v>5</v>
      </c>
      <c r="AS32" s="54">
        <f t="shared" si="14"/>
        <v>12</v>
      </c>
    </row>
    <row r="33" spans="1:45" x14ac:dyDescent="0.3">
      <c r="A33" s="7" t="s">
        <v>71</v>
      </c>
      <c r="B33" s="102">
        <f>+'Table 3 raw'!B25</f>
        <v>2513</v>
      </c>
      <c r="C33" s="22"/>
      <c r="D33" s="102">
        <f>+'Table 3 raw'!C25</f>
        <v>1699</v>
      </c>
      <c r="E33" s="102">
        <f>+'Table 3 raw'!D25</f>
        <v>306</v>
      </c>
      <c r="F33" s="102">
        <f>+'Table 3 raw'!E25</f>
        <v>8</v>
      </c>
      <c r="G33" s="102">
        <f>+'Table 3 raw'!F25</f>
        <v>500</v>
      </c>
      <c r="H33" s="22"/>
      <c r="I33" s="102">
        <f>+'Table 3 raw'!G25</f>
        <v>220</v>
      </c>
      <c r="J33" s="102">
        <f>+'Table 3 raw'!H25</f>
        <v>82</v>
      </c>
      <c r="K33" s="102">
        <f>+'Table 3 raw'!I25</f>
        <v>2078</v>
      </c>
      <c r="L33" s="102">
        <f>+'Table 3 raw'!J25</f>
        <v>1064</v>
      </c>
      <c r="M33" s="273"/>
      <c r="N33" s="273"/>
      <c r="O33" s="273"/>
      <c r="P33" s="291">
        <v>2078</v>
      </c>
      <c r="Q33" s="292">
        <v>1064</v>
      </c>
      <c r="R33" s="300">
        <f t="shared" si="12"/>
        <v>0</v>
      </c>
      <c r="S33" s="300">
        <f t="shared" si="12"/>
        <v>0</v>
      </c>
      <c r="T33" s="58" t="str">
        <f>+'Table 3 raw'!L25</f>
        <v>MINNESOTA</v>
      </c>
      <c r="V33" s="2" t="s">
        <v>71</v>
      </c>
      <c r="W33" s="102">
        <v>2478</v>
      </c>
      <c r="X33" s="22"/>
      <c r="Y33" s="102">
        <v>1686</v>
      </c>
      <c r="Z33" s="102">
        <v>292</v>
      </c>
      <c r="AA33" s="102">
        <v>9</v>
      </c>
      <c r="AB33" s="102">
        <v>491</v>
      </c>
      <c r="AC33" s="22"/>
      <c r="AD33" s="102">
        <v>216</v>
      </c>
      <c r="AE33" s="102">
        <v>80</v>
      </c>
      <c r="AF33" s="102">
        <v>965</v>
      </c>
      <c r="AG33" s="102">
        <v>454</v>
      </c>
      <c r="AI33" s="54">
        <f>+B33-W33</f>
        <v>35</v>
      </c>
      <c r="AJ33" s="54"/>
      <c r="AK33" s="54">
        <f t="shared" si="13"/>
        <v>13</v>
      </c>
      <c r="AL33" s="54">
        <f t="shared" si="13"/>
        <v>14</v>
      </c>
      <c r="AM33" s="54">
        <f t="shared" si="13"/>
        <v>-1</v>
      </c>
      <c r="AN33" s="54">
        <f t="shared" si="13"/>
        <v>9</v>
      </c>
      <c r="AO33" s="54"/>
      <c r="AP33" s="54">
        <f t="shared" si="14"/>
        <v>4</v>
      </c>
      <c r="AQ33" s="54">
        <f t="shared" si="14"/>
        <v>2</v>
      </c>
      <c r="AR33" s="54">
        <f t="shared" si="14"/>
        <v>1113</v>
      </c>
      <c r="AS33" s="54">
        <f t="shared" si="14"/>
        <v>610</v>
      </c>
    </row>
    <row r="34" spans="1:45" x14ac:dyDescent="0.3">
      <c r="A34" s="7" t="s">
        <v>72</v>
      </c>
      <c r="B34" s="102">
        <f>+'Table 3 raw'!B26</f>
        <v>1066</v>
      </c>
      <c r="C34" s="22"/>
      <c r="D34" s="102">
        <f>+'Table 3 raw'!C26</f>
        <v>908</v>
      </c>
      <c r="E34" s="102">
        <f>+'Table 3 raw'!D26</f>
        <v>1</v>
      </c>
      <c r="F34" s="102">
        <f>+'Table 3 raw'!E26</f>
        <v>91</v>
      </c>
      <c r="G34" s="102">
        <f>+'Table 3 raw'!F26</f>
        <v>66</v>
      </c>
      <c r="H34" s="22"/>
      <c r="I34" s="299">
        <f>+'Table 3 raw'!G26</f>
        <v>3</v>
      </c>
      <c r="J34" s="299">
        <f>+'Table 3 raw'!H26</f>
        <v>17</v>
      </c>
      <c r="K34" s="102">
        <f>+'Table 3 raw'!I26</f>
        <v>714</v>
      </c>
      <c r="L34" s="102">
        <f>+'Table 3 raw'!J26</f>
        <v>713</v>
      </c>
      <c r="M34" s="273"/>
      <c r="N34" s="273"/>
      <c r="O34" s="273"/>
      <c r="P34" s="291">
        <v>718</v>
      </c>
      <c r="Q34" s="292">
        <v>717</v>
      </c>
      <c r="R34" s="300">
        <f t="shared" si="12"/>
        <v>-4</v>
      </c>
      <c r="S34" s="300">
        <f t="shared" si="12"/>
        <v>-4</v>
      </c>
      <c r="T34" s="58" t="str">
        <f>+'Table 3 raw'!L26</f>
        <v>MISSISSIPPI</v>
      </c>
      <c r="V34" s="2" t="s">
        <v>72</v>
      </c>
      <c r="W34" s="102">
        <v>1076</v>
      </c>
      <c r="X34" s="22"/>
      <c r="Y34" s="102">
        <v>915</v>
      </c>
      <c r="Z34" s="102">
        <v>2</v>
      </c>
      <c r="AA34" s="102">
        <v>91</v>
      </c>
      <c r="AB34" s="102">
        <v>68</v>
      </c>
      <c r="AC34" s="22"/>
      <c r="AD34" s="102">
        <v>2</v>
      </c>
      <c r="AE34" s="102">
        <v>17</v>
      </c>
      <c r="AF34" s="102">
        <v>738</v>
      </c>
      <c r="AG34" s="102">
        <v>736</v>
      </c>
      <c r="AI34" s="54">
        <f>+B34-W34</f>
        <v>-10</v>
      </c>
      <c r="AJ34" s="54"/>
      <c r="AK34" s="54">
        <f t="shared" si="13"/>
        <v>-7</v>
      </c>
      <c r="AL34" s="54">
        <f t="shared" si="13"/>
        <v>-1</v>
      </c>
      <c r="AM34" s="54">
        <f t="shared" si="13"/>
        <v>0</v>
      </c>
      <c r="AN34" s="54">
        <f t="shared" si="13"/>
        <v>-2</v>
      </c>
      <c r="AO34" s="54"/>
      <c r="AP34" s="54">
        <f t="shared" si="14"/>
        <v>1</v>
      </c>
      <c r="AQ34" s="54">
        <f t="shared" si="14"/>
        <v>0</v>
      </c>
      <c r="AR34" s="54">
        <f t="shared" si="14"/>
        <v>-24</v>
      </c>
      <c r="AS34" s="54">
        <f t="shared" si="14"/>
        <v>-23</v>
      </c>
    </row>
    <row r="35" spans="1:45" x14ac:dyDescent="0.3">
      <c r="A35" s="6"/>
      <c r="B35" s="102"/>
      <c r="C35" s="22"/>
      <c r="D35" s="102"/>
      <c r="E35" s="102"/>
      <c r="F35" s="102"/>
      <c r="G35" s="102"/>
      <c r="H35" s="22"/>
      <c r="I35" s="299"/>
      <c r="J35" s="299"/>
      <c r="K35" s="102"/>
      <c r="L35" s="102"/>
      <c r="M35" s="273"/>
      <c r="N35" s="273"/>
      <c r="O35" s="273"/>
      <c r="P35" s="291"/>
      <c r="Q35" s="292"/>
      <c r="R35" s="300"/>
      <c r="S35" s="276"/>
      <c r="T35" s="58"/>
      <c r="V35" s="160"/>
      <c r="W35" s="102"/>
      <c r="X35" s="22"/>
      <c r="Y35" s="102"/>
      <c r="Z35" s="102"/>
      <c r="AA35" s="102"/>
      <c r="AB35" s="102"/>
      <c r="AC35" s="22"/>
      <c r="AD35" s="102"/>
      <c r="AE35" s="102"/>
      <c r="AF35" s="102"/>
      <c r="AG35" s="102"/>
    </row>
    <row r="36" spans="1:45" x14ac:dyDescent="0.3">
      <c r="A36" s="7" t="s">
        <v>73</v>
      </c>
      <c r="B36" s="102">
        <f>+'Table 3 raw'!B27</f>
        <v>2424</v>
      </c>
      <c r="C36" s="22"/>
      <c r="D36" s="102">
        <f>+'Table 3 raw'!C27</f>
        <v>2249</v>
      </c>
      <c r="E36" s="102">
        <f>+'Table 3 raw'!D27</f>
        <v>53</v>
      </c>
      <c r="F36" s="102">
        <f>+'Table 3 raw'!E27</f>
        <v>63</v>
      </c>
      <c r="G36" s="102">
        <f>+'Table 3 raw'!F27</f>
        <v>59</v>
      </c>
      <c r="H36" s="22"/>
      <c r="I36" s="299">
        <f>+'Table 3 raw'!G27</f>
        <v>72</v>
      </c>
      <c r="J36" s="299">
        <f>+'Table 3 raw'!H27</f>
        <v>30</v>
      </c>
      <c r="K36" s="102">
        <f>+'Table 3 raw'!I27</f>
        <v>1873</v>
      </c>
      <c r="L36" s="102">
        <f>+'Table 3 raw'!J27</f>
        <v>1574</v>
      </c>
      <c r="M36" s="273"/>
      <c r="N36" s="273"/>
      <c r="O36" s="273"/>
      <c r="P36" s="291">
        <v>1874</v>
      </c>
      <c r="Q36" s="292">
        <v>1575</v>
      </c>
      <c r="R36" s="300">
        <f t="shared" ref="R36:S40" si="15">+K36-P36</f>
        <v>-1</v>
      </c>
      <c r="S36" s="300">
        <f t="shared" si="15"/>
        <v>-1</v>
      </c>
      <c r="T36" s="58" t="str">
        <f>+'Table 3 raw'!L27</f>
        <v>MISSOURI</v>
      </c>
      <c r="V36" s="2" t="s">
        <v>73</v>
      </c>
      <c r="W36" s="102">
        <v>2424</v>
      </c>
      <c r="X36" s="22"/>
      <c r="Y36" s="102">
        <v>2247</v>
      </c>
      <c r="Z36" s="102">
        <v>53</v>
      </c>
      <c r="AA36" s="102">
        <v>63</v>
      </c>
      <c r="AB36" s="102">
        <v>61</v>
      </c>
      <c r="AC36" s="22"/>
      <c r="AD36" s="102">
        <v>70</v>
      </c>
      <c r="AE36" s="102">
        <v>29</v>
      </c>
      <c r="AF36" s="102">
        <v>1887</v>
      </c>
      <c r="AG36" s="102">
        <v>1569</v>
      </c>
      <c r="AI36" s="54">
        <f>+B36-W36</f>
        <v>0</v>
      </c>
      <c r="AJ36" s="54"/>
      <c r="AK36" s="54">
        <f t="shared" ref="AK36:AN40" si="16">+D36-Y36</f>
        <v>2</v>
      </c>
      <c r="AL36" s="54">
        <f t="shared" si="16"/>
        <v>0</v>
      </c>
      <c r="AM36" s="54">
        <f t="shared" si="16"/>
        <v>0</v>
      </c>
      <c r="AN36" s="54">
        <f t="shared" si="16"/>
        <v>-2</v>
      </c>
      <c r="AO36" s="54"/>
      <c r="AP36" s="54">
        <f t="shared" ref="AP36:AS40" si="17">+I36-AD36</f>
        <v>2</v>
      </c>
      <c r="AQ36" s="54">
        <f t="shared" si="17"/>
        <v>1</v>
      </c>
      <c r="AR36" s="54">
        <f t="shared" si="17"/>
        <v>-14</v>
      </c>
      <c r="AS36" s="54">
        <f t="shared" si="17"/>
        <v>5</v>
      </c>
    </row>
    <row r="37" spans="1:45" x14ac:dyDescent="0.3">
      <c r="A37" s="7" t="s">
        <v>74</v>
      </c>
      <c r="B37" s="102">
        <f>+'Table 3 raw'!B28</f>
        <v>820</v>
      </c>
      <c r="C37" s="22"/>
      <c r="D37" s="102">
        <f>+'Table 3 raw'!C28</f>
        <v>814</v>
      </c>
      <c r="E37" s="102">
        <f>+'Table 3 raw'!D28</f>
        <v>2</v>
      </c>
      <c r="F37" s="102">
        <f>+'Table 3 raw'!E28</f>
        <v>0</v>
      </c>
      <c r="G37" s="102">
        <f>+'Table 3 raw'!F28</f>
        <v>4</v>
      </c>
      <c r="H37" s="22"/>
      <c r="I37" s="299" t="s">
        <v>8</v>
      </c>
      <c r="J37" s="301">
        <f>+'Table 3 raw'!H28</f>
        <v>0</v>
      </c>
      <c r="K37" s="102">
        <f>+'Table 3 raw'!I28</f>
        <v>718</v>
      </c>
      <c r="L37" s="102">
        <f>+'Table 3 raw'!J28</f>
        <v>434</v>
      </c>
      <c r="M37" s="273"/>
      <c r="N37" s="273"/>
      <c r="O37" s="273"/>
      <c r="P37" s="291">
        <v>718</v>
      </c>
      <c r="Q37" s="292">
        <v>434</v>
      </c>
      <c r="R37" s="300">
        <f t="shared" si="15"/>
        <v>0</v>
      </c>
      <c r="S37" s="300">
        <f t="shared" si="15"/>
        <v>0</v>
      </c>
      <c r="T37" s="58" t="str">
        <f>+'Table 3 raw'!L28</f>
        <v>MONTANA</v>
      </c>
      <c r="V37" s="2" t="s">
        <v>74</v>
      </c>
      <c r="W37" s="102">
        <v>823</v>
      </c>
      <c r="X37" s="22"/>
      <c r="Y37" s="102">
        <v>817</v>
      </c>
      <c r="Z37" s="102">
        <v>2</v>
      </c>
      <c r="AA37" s="102">
        <v>0</v>
      </c>
      <c r="AB37" s="102">
        <v>4</v>
      </c>
      <c r="AC37" s="22"/>
      <c r="AD37" s="102" t="s">
        <v>8</v>
      </c>
      <c r="AE37" s="102">
        <v>0</v>
      </c>
      <c r="AF37" s="102">
        <v>720</v>
      </c>
      <c r="AG37" s="102">
        <v>436</v>
      </c>
      <c r="AI37" s="54">
        <f>+B37-W37</f>
        <v>-3</v>
      </c>
      <c r="AJ37" s="54"/>
      <c r="AK37" s="54">
        <f t="shared" si="16"/>
        <v>-3</v>
      </c>
      <c r="AL37" s="54">
        <f t="shared" si="16"/>
        <v>0</v>
      </c>
      <c r="AM37" s="54">
        <f t="shared" si="16"/>
        <v>0</v>
      </c>
      <c r="AN37" s="54">
        <f t="shared" si="16"/>
        <v>0</v>
      </c>
      <c r="AO37" s="54"/>
      <c r="AP37" s="54" t="e">
        <f t="shared" si="17"/>
        <v>#VALUE!</v>
      </c>
      <c r="AQ37" s="54">
        <f t="shared" si="17"/>
        <v>0</v>
      </c>
      <c r="AR37" s="54">
        <f t="shared" si="17"/>
        <v>-2</v>
      </c>
      <c r="AS37" s="54">
        <f t="shared" si="17"/>
        <v>-2</v>
      </c>
    </row>
    <row r="38" spans="1:45" x14ac:dyDescent="0.3">
      <c r="A38" s="7" t="s">
        <v>75</v>
      </c>
      <c r="B38" s="102">
        <f>+'Table 3 raw'!B29</f>
        <v>1095</v>
      </c>
      <c r="C38" s="22"/>
      <c r="D38" s="102">
        <f>+'Table 3 raw'!C29</f>
        <v>1019</v>
      </c>
      <c r="E38" s="102">
        <f>+'Table 3 raw'!D29</f>
        <v>27</v>
      </c>
      <c r="F38" s="102">
        <f>+'Table 3 raw'!E29</f>
        <v>0</v>
      </c>
      <c r="G38" s="102">
        <f>+'Table 3 raw'!F29</f>
        <v>49</v>
      </c>
      <c r="H38" s="22"/>
      <c r="I38" s="299" t="s">
        <v>8</v>
      </c>
      <c r="J38" s="299" t="s">
        <v>8</v>
      </c>
      <c r="K38" s="102">
        <f>+'Table 3 raw'!I29</f>
        <v>458</v>
      </c>
      <c r="L38" s="102">
        <f>+'Table 3 raw'!J29</f>
        <v>358</v>
      </c>
      <c r="M38" s="273"/>
      <c r="N38" s="273"/>
      <c r="O38" s="273"/>
      <c r="P38" s="291">
        <v>458</v>
      </c>
      <c r="Q38" s="282">
        <v>358</v>
      </c>
      <c r="R38" s="300">
        <f t="shared" si="15"/>
        <v>0</v>
      </c>
      <c r="S38" s="300">
        <f t="shared" si="15"/>
        <v>0</v>
      </c>
      <c r="T38" s="58" t="str">
        <f>+'Table 3 raw'!L29</f>
        <v>NEBRASKA</v>
      </c>
      <c r="V38" s="2" t="s">
        <v>75</v>
      </c>
      <c r="W38" s="102">
        <v>1085</v>
      </c>
      <c r="X38" s="22"/>
      <c r="Y38" s="102">
        <v>1009</v>
      </c>
      <c r="Z38" s="102">
        <v>25</v>
      </c>
      <c r="AA38" s="102">
        <v>0</v>
      </c>
      <c r="AB38" s="102">
        <v>51</v>
      </c>
      <c r="AC38" s="22"/>
      <c r="AD38" s="102" t="s">
        <v>8</v>
      </c>
      <c r="AE38" s="102" t="s">
        <v>8</v>
      </c>
      <c r="AF38" s="102">
        <v>454</v>
      </c>
      <c r="AG38" s="102">
        <v>345</v>
      </c>
      <c r="AI38" s="54">
        <f>+B38-W38</f>
        <v>10</v>
      </c>
      <c r="AJ38" s="54"/>
      <c r="AK38" s="54">
        <f t="shared" si="16"/>
        <v>10</v>
      </c>
      <c r="AL38" s="54">
        <f t="shared" si="16"/>
        <v>2</v>
      </c>
      <c r="AM38" s="54">
        <f t="shared" si="16"/>
        <v>0</v>
      </c>
      <c r="AN38" s="54">
        <f t="shared" si="16"/>
        <v>-2</v>
      </c>
      <c r="AO38" s="54"/>
      <c r="AP38" s="54" t="e">
        <f t="shared" si="17"/>
        <v>#VALUE!</v>
      </c>
      <c r="AQ38" s="54" t="e">
        <f t="shared" si="17"/>
        <v>#VALUE!</v>
      </c>
      <c r="AR38" s="54">
        <f t="shared" si="17"/>
        <v>4</v>
      </c>
      <c r="AS38" s="54">
        <f t="shared" si="17"/>
        <v>13</v>
      </c>
    </row>
    <row r="39" spans="1:45" x14ac:dyDescent="0.3">
      <c r="A39" s="7" t="s">
        <v>76</v>
      </c>
      <c r="B39" s="102">
        <f>+'Table 3 raw'!B30</f>
        <v>663</v>
      </c>
      <c r="C39" s="22"/>
      <c r="D39" s="102">
        <f>+'Table 3 raw'!C30</f>
        <v>611</v>
      </c>
      <c r="E39" s="102">
        <f>+'Table 3 raw'!D30</f>
        <v>13</v>
      </c>
      <c r="F39" s="102">
        <f>+'Table 3 raw'!E30</f>
        <v>0</v>
      </c>
      <c r="G39" s="102">
        <f>+'Table 3 raw'!F30</f>
        <v>39</v>
      </c>
      <c r="H39" s="22"/>
      <c r="I39" s="299">
        <f>+'Table 3 raw'!G30</f>
        <v>49</v>
      </c>
      <c r="J39" s="299">
        <f>+'Table 3 raw'!H30</f>
        <v>48</v>
      </c>
      <c r="K39" s="102">
        <f>+'Table 3 raw'!I30</f>
        <v>375</v>
      </c>
      <c r="L39" s="102">
        <f>+'Table 3 raw'!J30</f>
        <v>374</v>
      </c>
      <c r="M39" s="273"/>
      <c r="N39" s="273"/>
      <c r="O39" s="273"/>
      <c r="P39" s="282">
        <v>375</v>
      </c>
      <c r="Q39" s="282">
        <v>374</v>
      </c>
      <c r="R39" s="300">
        <f t="shared" si="15"/>
        <v>0</v>
      </c>
      <c r="S39" s="300">
        <f t="shared" si="15"/>
        <v>0</v>
      </c>
      <c r="T39" s="58" t="str">
        <f>+'Table 3 raw'!L30</f>
        <v>NEVADA</v>
      </c>
      <c r="V39" s="2" t="s">
        <v>76</v>
      </c>
      <c r="W39" s="102">
        <v>662</v>
      </c>
      <c r="X39" s="22"/>
      <c r="Y39" s="102">
        <v>610</v>
      </c>
      <c r="Z39" s="102">
        <v>14</v>
      </c>
      <c r="AA39" s="102">
        <v>0</v>
      </c>
      <c r="AB39" s="102">
        <v>38</v>
      </c>
      <c r="AC39" s="22"/>
      <c r="AD39" s="102">
        <v>47</v>
      </c>
      <c r="AE39" s="102">
        <v>44</v>
      </c>
      <c r="AF39" s="102">
        <v>349</v>
      </c>
      <c r="AG39" s="102">
        <v>347</v>
      </c>
      <c r="AI39" s="54">
        <f>+B39-W39</f>
        <v>1</v>
      </c>
      <c r="AJ39" s="54"/>
      <c r="AK39" s="54">
        <f t="shared" si="16"/>
        <v>1</v>
      </c>
      <c r="AL39" s="54">
        <f t="shared" si="16"/>
        <v>-1</v>
      </c>
      <c r="AM39" s="54">
        <f t="shared" si="16"/>
        <v>0</v>
      </c>
      <c r="AN39" s="54">
        <f t="shared" si="16"/>
        <v>1</v>
      </c>
      <c r="AO39" s="54"/>
      <c r="AP39" s="54">
        <f t="shared" si="17"/>
        <v>2</v>
      </c>
      <c r="AQ39" s="54">
        <f t="shared" si="17"/>
        <v>4</v>
      </c>
      <c r="AR39" s="54">
        <f t="shared" si="17"/>
        <v>26</v>
      </c>
      <c r="AS39" s="54">
        <f t="shared" si="17"/>
        <v>27</v>
      </c>
    </row>
    <row r="40" spans="1:45" x14ac:dyDescent="0.3">
      <c r="A40" s="7" t="s">
        <v>77</v>
      </c>
      <c r="B40" s="102">
        <f>+'Table 3 raw'!B31</f>
        <v>490</v>
      </c>
      <c r="C40" s="22"/>
      <c r="D40" s="102">
        <f>+'Table 3 raw'!C31</f>
        <v>490</v>
      </c>
      <c r="E40" s="102">
        <f>+'Table 3 raw'!D31</f>
        <v>0</v>
      </c>
      <c r="F40" s="102">
        <f>+'Table 3 raw'!E31</f>
        <v>0</v>
      </c>
      <c r="G40" s="102">
        <f>+'Table 3 raw'!F31</f>
        <v>0</v>
      </c>
      <c r="H40" s="22"/>
      <c r="I40" s="102">
        <f>+'Table 3 raw'!G31</f>
        <v>31</v>
      </c>
      <c r="J40" s="102">
        <f>+'Table 3 raw'!H31</f>
        <v>1</v>
      </c>
      <c r="K40" s="102">
        <f>+'Table 3 raw'!I31</f>
        <v>423</v>
      </c>
      <c r="L40" s="102">
        <f>+'Table 3 raw'!J31</f>
        <v>162</v>
      </c>
      <c r="M40" s="273"/>
      <c r="N40" s="273"/>
      <c r="O40" s="273"/>
      <c r="P40" s="291">
        <v>423</v>
      </c>
      <c r="Q40" s="292">
        <v>162</v>
      </c>
      <c r="R40" s="300">
        <f t="shared" si="15"/>
        <v>0</v>
      </c>
      <c r="S40" s="300">
        <f t="shared" si="15"/>
        <v>0</v>
      </c>
      <c r="T40" s="58" t="str">
        <f>+'Table 3 raw'!L31</f>
        <v>NEW HAMPSHIRE</v>
      </c>
      <c r="V40" s="2" t="s">
        <v>77</v>
      </c>
      <c r="W40" s="102">
        <v>490</v>
      </c>
      <c r="X40" s="22"/>
      <c r="Y40" s="102">
        <v>490</v>
      </c>
      <c r="Z40" s="102">
        <v>0</v>
      </c>
      <c r="AA40" s="102">
        <v>0</v>
      </c>
      <c r="AB40" s="102">
        <v>0</v>
      </c>
      <c r="AC40" s="22"/>
      <c r="AD40" s="102">
        <v>31</v>
      </c>
      <c r="AE40" s="102">
        <v>1</v>
      </c>
      <c r="AF40" s="102">
        <v>434</v>
      </c>
      <c r="AG40" s="102">
        <v>164</v>
      </c>
      <c r="AI40" s="54">
        <f>+B40-W40</f>
        <v>0</v>
      </c>
      <c r="AJ40" s="54"/>
      <c r="AK40" s="54">
        <f t="shared" si="16"/>
        <v>0</v>
      </c>
      <c r="AL40" s="54">
        <f t="shared" si="16"/>
        <v>0</v>
      </c>
      <c r="AM40" s="54">
        <f t="shared" si="16"/>
        <v>0</v>
      </c>
      <c r="AN40" s="54">
        <f t="shared" si="16"/>
        <v>0</v>
      </c>
      <c r="AO40" s="54"/>
      <c r="AP40" s="54">
        <f t="shared" si="17"/>
        <v>0</v>
      </c>
      <c r="AQ40" s="54">
        <f t="shared" si="17"/>
        <v>0</v>
      </c>
      <c r="AR40" s="54">
        <f t="shared" si="17"/>
        <v>-11</v>
      </c>
      <c r="AS40" s="54">
        <f t="shared" si="17"/>
        <v>-2</v>
      </c>
    </row>
    <row r="41" spans="1:45" x14ac:dyDescent="0.3">
      <c r="A41" s="6"/>
      <c r="B41" s="102"/>
      <c r="C41" s="22"/>
      <c r="D41" s="102"/>
      <c r="E41" s="102"/>
      <c r="F41" s="102"/>
      <c r="G41" s="102"/>
      <c r="H41" s="22"/>
      <c r="I41" s="102"/>
      <c r="J41" s="102"/>
      <c r="K41" s="102"/>
      <c r="L41" s="102"/>
      <c r="M41" s="273"/>
      <c r="N41" s="273"/>
      <c r="O41" s="273"/>
      <c r="P41" s="291"/>
      <c r="Q41" s="292"/>
      <c r="R41" s="300"/>
      <c r="S41" s="276"/>
      <c r="T41" s="58"/>
      <c r="V41" s="160"/>
      <c r="W41" s="102"/>
      <c r="X41" s="22"/>
      <c r="Y41" s="102"/>
      <c r="Z41" s="102"/>
      <c r="AA41" s="102"/>
      <c r="AB41" s="102"/>
      <c r="AC41" s="22"/>
      <c r="AD41" s="102"/>
      <c r="AE41" s="102"/>
      <c r="AF41" s="102"/>
      <c r="AG41" s="102"/>
    </row>
    <row r="42" spans="1:45" x14ac:dyDescent="0.3">
      <c r="A42" s="7" t="s">
        <v>78</v>
      </c>
      <c r="B42" s="102">
        <f>+'Table 3 raw'!B32</f>
        <v>2590</v>
      </c>
      <c r="C42" s="22"/>
      <c r="D42" s="102">
        <f>+'Table 3 raw'!C32</f>
        <v>2379</v>
      </c>
      <c r="E42" s="102">
        <f>+'Table 3 raw'!D32</f>
        <v>63</v>
      </c>
      <c r="F42" s="102">
        <f>+'Table 3 raw'!E32</f>
        <v>58</v>
      </c>
      <c r="G42" s="102">
        <f>+'Table 3 raw'!F32</f>
        <v>90</v>
      </c>
      <c r="H42" s="22"/>
      <c r="I42" s="102">
        <f>+'Table 3 raw'!G32</f>
        <v>88</v>
      </c>
      <c r="J42" s="278" t="s">
        <v>8</v>
      </c>
      <c r="K42" s="102">
        <f>+'Table 3 raw'!I32</f>
        <v>1753</v>
      </c>
      <c r="L42" s="102">
        <f>+'Table 3 raw'!J32</f>
        <v>550</v>
      </c>
      <c r="M42" s="273"/>
      <c r="N42" s="273"/>
      <c r="O42" s="273"/>
      <c r="P42" s="291">
        <v>1757</v>
      </c>
      <c r="Q42" s="292">
        <v>552</v>
      </c>
      <c r="R42" s="300">
        <f t="shared" ref="R42:S46" si="18">+K42-P42</f>
        <v>-4</v>
      </c>
      <c r="S42" s="300">
        <f t="shared" si="18"/>
        <v>-2</v>
      </c>
      <c r="T42" s="58" t="str">
        <f>+'Table 3 raw'!L32</f>
        <v>NEW JERSEY</v>
      </c>
      <c r="V42" s="2" t="s">
        <v>78</v>
      </c>
      <c r="W42" s="102">
        <v>2588</v>
      </c>
      <c r="X42" s="22"/>
      <c r="Y42" s="102">
        <v>2384</v>
      </c>
      <c r="Z42" s="102">
        <v>64</v>
      </c>
      <c r="AA42" s="102">
        <v>56</v>
      </c>
      <c r="AB42" s="102">
        <v>84</v>
      </c>
      <c r="AC42" s="22"/>
      <c r="AD42" s="102">
        <v>89</v>
      </c>
      <c r="AE42" s="102">
        <v>0</v>
      </c>
      <c r="AF42" s="102">
        <v>1764</v>
      </c>
      <c r="AG42" s="102">
        <v>553</v>
      </c>
      <c r="AI42" s="54">
        <f>+B42-W42</f>
        <v>2</v>
      </c>
      <c r="AJ42" s="54"/>
      <c r="AK42" s="54">
        <f t="shared" ref="AK42:AN46" si="19">+D42-Y42</f>
        <v>-5</v>
      </c>
      <c r="AL42" s="54">
        <f t="shared" si="19"/>
        <v>-1</v>
      </c>
      <c r="AM42" s="54">
        <f t="shared" si="19"/>
        <v>2</v>
      </c>
      <c r="AN42" s="54">
        <f t="shared" si="19"/>
        <v>6</v>
      </c>
      <c r="AO42" s="54"/>
      <c r="AP42" s="54">
        <f t="shared" ref="AP42:AS46" si="20">+I42-AD42</f>
        <v>-1</v>
      </c>
      <c r="AQ42" s="54" t="e">
        <f t="shared" si="20"/>
        <v>#VALUE!</v>
      </c>
      <c r="AR42" s="54">
        <f t="shared" si="20"/>
        <v>-11</v>
      </c>
      <c r="AS42" s="54">
        <f t="shared" si="20"/>
        <v>-3</v>
      </c>
    </row>
    <row r="43" spans="1:45" x14ac:dyDescent="0.3">
      <c r="A43" s="7" t="s">
        <v>79</v>
      </c>
      <c r="B43" s="102">
        <f>+'Table 3 raw'!B33</f>
        <v>869</v>
      </c>
      <c r="C43" s="22"/>
      <c r="D43" s="102">
        <f>+'Table 3 raw'!C33</f>
        <v>838</v>
      </c>
      <c r="E43" s="102">
        <f>+'Table 3 raw'!D33</f>
        <v>5</v>
      </c>
      <c r="F43" s="299">
        <f>+'Table 3 raw'!E33</f>
        <v>0</v>
      </c>
      <c r="G43" s="102">
        <f>+'Table 3 raw'!F33</f>
        <v>26</v>
      </c>
      <c r="H43" s="22"/>
      <c r="I43" s="102">
        <f>+'Table 3 raw'!G33</f>
        <v>99</v>
      </c>
      <c r="J43" s="278" t="s">
        <v>8</v>
      </c>
      <c r="K43" s="102">
        <f>+'Table 3 raw'!I33</f>
        <v>795</v>
      </c>
      <c r="L43" s="102">
        <f>+'Table 3 raw'!J33</f>
        <v>768</v>
      </c>
      <c r="M43" s="273"/>
      <c r="N43" s="273"/>
      <c r="O43" s="273"/>
      <c r="P43" s="291">
        <v>795</v>
      </c>
      <c r="Q43" s="292">
        <v>768</v>
      </c>
      <c r="R43" s="300">
        <f t="shared" si="18"/>
        <v>0</v>
      </c>
      <c r="S43" s="300">
        <f t="shared" si="18"/>
        <v>0</v>
      </c>
      <c r="T43" s="58" t="str">
        <f>+'Table 3 raw'!L33</f>
        <v>NEW MEXICO</v>
      </c>
      <c r="V43" s="2" t="s">
        <v>79</v>
      </c>
      <c r="W43" s="102">
        <v>884</v>
      </c>
      <c r="X43" s="22"/>
      <c r="Y43" s="102">
        <v>846</v>
      </c>
      <c r="Z43" s="102">
        <v>6</v>
      </c>
      <c r="AA43" s="102">
        <v>0</v>
      </c>
      <c r="AB43" s="102">
        <v>32</v>
      </c>
      <c r="AC43" s="22"/>
      <c r="AD43" s="102">
        <v>99</v>
      </c>
      <c r="AE43" s="102" t="s">
        <v>8</v>
      </c>
      <c r="AF43" s="102">
        <v>788</v>
      </c>
      <c r="AG43" s="102">
        <v>767</v>
      </c>
      <c r="AI43" s="54">
        <f>+B43-W43</f>
        <v>-15</v>
      </c>
      <c r="AJ43" s="54"/>
      <c r="AK43" s="54">
        <f t="shared" si="19"/>
        <v>-8</v>
      </c>
      <c r="AL43" s="54">
        <f t="shared" si="19"/>
        <v>-1</v>
      </c>
      <c r="AM43" s="54">
        <f t="shared" si="19"/>
        <v>0</v>
      </c>
      <c r="AN43" s="54">
        <f t="shared" si="19"/>
        <v>-6</v>
      </c>
      <c r="AO43" s="54"/>
      <c r="AP43" s="54">
        <f t="shared" si="20"/>
        <v>0</v>
      </c>
      <c r="AQ43" s="54" t="e">
        <f t="shared" si="20"/>
        <v>#VALUE!</v>
      </c>
      <c r="AR43" s="54">
        <f t="shared" si="20"/>
        <v>7</v>
      </c>
      <c r="AS43" s="54">
        <f t="shared" si="20"/>
        <v>1</v>
      </c>
    </row>
    <row r="44" spans="1:45" x14ac:dyDescent="0.3">
      <c r="A44" s="7" t="s">
        <v>111</v>
      </c>
      <c r="B44" s="102">
        <f>+'Table 3 raw'!B34</f>
        <v>4798</v>
      </c>
      <c r="C44" s="22"/>
      <c r="D44" s="102">
        <f>+'Table 3 raw'!C34</f>
        <v>4590</v>
      </c>
      <c r="E44" s="102">
        <f>+'Table 3 raw'!D34</f>
        <v>131</v>
      </c>
      <c r="F44" s="102">
        <f>+'Table 3 raw'!E34</f>
        <v>21</v>
      </c>
      <c r="G44" s="102">
        <f>+'Table 3 raw'!F34</f>
        <v>56</v>
      </c>
      <c r="H44" s="22"/>
      <c r="I44" s="102">
        <f>+'Table 3 raw'!G34</f>
        <v>267</v>
      </c>
      <c r="J44" s="273">
        <f>+'Table 3 raw'!H34</f>
        <v>121</v>
      </c>
      <c r="K44" s="147">
        <f>+'Table 3 raw'!I34</f>
        <v>3582</v>
      </c>
      <c r="L44" s="102">
        <f>+'Table 3 raw'!J34</f>
        <v>3020</v>
      </c>
      <c r="M44" s="273"/>
      <c r="N44" s="273"/>
      <c r="O44" s="273"/>
      <c r="P44" s="291">
        <v>3582</v>
      </c>
      <c r="Q44" s="292">
        <v>3020</v>
      </c>
      <c r="R44" s="300">
        <f t="shared" si="18"/>
        <v>0</v>
      </c>
      <c r="S44" s="300">
        <f t="shared" si="18"/>
        <v>0</v>
      </c>
      <c r="T44" s="58" t="str">
        <f>+'Table 3 raw'!L34</f>
        <v>NEW YORK</v>
      </c>
      <c r="V44" s="2" t="s">
        <v>111</v>
      </c>
      <c r="W44" s="102">
        <v>4824</v>
      </c>
      <c r="X44" s="22"/>
      <c r="Y44" s="102">
        <v>4618</v>
      </c>
      <c r="Z44" s="102">
        <v>131</v>
      </c>
      <c r="AA44" s="102">
        <v>21</v>
      </c>
      <c r="AB44" s="102">
        <v>54</v>
      </c>
      <c r="AC44" s="22"/>
      <c r="AD44" s="102">
        <v>256</v>
      </c>
      <c r="AE44" s="102" t="s">
        <v>115</v>
      </c>
      <c r="AF44" s="147">
        <v>3578</v>
      </c>
      <c r="AG44" s="102">
        <v>2937</v>
      </c>
      <c r="AI44" s="54">
        <f>+B44-W44</f>
        <v>-26</v>
      </c>
      <c r="AJ44" s="54"/>
      <c r="AK44" s="54">
        <f t="shared" si="19"/>
        <v>-28</v>
      </c>
      <c r="AL44" s="54">
        <f t="shared" si="19"/>
        <v>0</v>
      </c>
      <c r="AM44" s="54">
        <f t="shared" si="19"/>
        <v>0</v>
      </c>
      <c r="AN44" s="54">
        <f t="shared" si="19"/>
        <v>2</v>
      </c>
      <c r="AO44" s="54"/>
      <c r="AP44" s="54">
        <f t="shared" si="20"/>
        <v>11</v>
      </c>
      <c r="AQ44" s="54" t="e">
        <f t="shared" si="20"/>
        <v>#VALUE!</v>
      </c>
      <c r="AR44" s="70">
        <f t="shared" si="20"/>
        <v>4</v>
      </c>
      <c r="AS44" s="54">
        <f t="shared" si="20"/>
        <v>83</v>
      </c>
    </row>
    <row r="45" spans="1:45" x14ac:dyDescent="0.3">
      <c r="A45" s="7" t="s">
        <v>80</v>
      </c>
      <c r="B45" s="102">
        <f>+'Table 3 raw'!B35</f>
        <v>2624</v>
      </c>
      <c r="C45" s="22"/>
      <c r="D45" s="102">
        <f>+'Table 3 raw'!C35</f>
        <v>2518</v>
      </c>
      <c r="E45" s="102">
        <f>+'Table 3 raw'!D35</f>
        <v>25</v>
      </c>
      <c r="F45" s="102">
        <f>+'Table 3 raw'!E35</f>
        <v>8</v>
      </c>
      <c r="G45" s="102">
        <f>+'Table 3 raw'!F35</f>
        <v>73</v>
      </c>
      <c r="H45" s="22"/>
      <c r="I45" s="102">
        <f>+'Table 3 raw'!G35</f>
        <v>167</v>
      </c>
      <c r="J45" s="102">
        <f>+'Table 3 raw'!H35</f>
        <v>157</v>
      </c>
      <c r="K45" s="102">
        <f>+'Table 3 raw'!I35</f>
        <v>2121</v>
      </c>
      <c r="L45" s="102">
        <f>+'Table 3 raw'!J35</f>
        <v>1970</v>
      </c>
      <c r="M45" s="273"/>
      <c r="N45" s="273"/>
      <c r="O45" s="273"/>
      <c r="P45" s="291">
        <v>2123</v>
      </c>
      <c r="Q45" s="292">
        <v>1972</v>
      </c>
      <c r="R45" s="300">
        <f t="shared" si="18"/>
        <v>-2</v>
      </c>
      <c r="S45" s="300">
        <f t="shared" si="18"/>
        <v>-2</v>
      </c>
      <c r="T45" s="58" t="str">
        <f>+'Table 3 raw'!L35</f>
        <v>NORTH CAROLINA</v>
      </c>
      <c r="V45" s="2" t="s">
        <v>80</v>
      </c>
      <c r="W45" s="102">
        <v>2603</v>
      </c>
      <c r="X45" s="22"/>
      <c r="Y45" s="102">
        <v>2498</v>
      </c>
      <c r="Z45" s="102">
        <v>24</v>
      </c>
      <c r="AA45" s="102">
        <v>7</v>
      </c>
      <c r="AB45" s="102">
        <v>74</v>
      </c>
      <c r="AC45" s="22"/>
      <c r="AD45" s="102">
        <v>158</v>
      </c>
      <c r="AE45" s="102">
        <v>123</v>
      </c>
      <c r="AF45" s="102">
        <v>2112</v>
      </c>
      <c r="AG45" s="102">
        <v>1987</v>
      </c>
      <c r="AI45" s="54">
        <f>+B45-W45</f>
        <v>21</v>
      </c>
      <c r="AJ45" s="54"/>
      <c r="AK45" s="54">
        <f t="shared" si="19"/>
        <v>20</v>
      </c>
      <c r="AL45" s="54">
        <f t="shared" si="19"/>
        <v>1</v>
      </c>
      <c r="AM45" s="54">
        <f t="shared" si="19"/>
        <v>1</v>
      </c>
      <c r="AN45" s="54">
        <f t="shared" si="19"/>
        <v>-1</v>
      </c>
      <c r="AO45" s="54"/>
      <c r="AP45" s="54">
        <f t="shared" si="20"/>
        <v>9</v>
      </c>
      <c r="AQ45" s="54">
        <f t="shared" si="20"/>
        <v>34</v>
      </c>
      <c r="AR45" s="54">
        <f t="shared" si="20"/>
        <v>9</v>
      </c>
      <c r="AS45" s="54">
        <f t="shared" si="20"/>
        <v>-17</v>
      </c>
    </row>
    <row r="46" spans="1:45" x14ac:dyDescent="0.3">
      <c r="A46" s="7" t="s">
        <v>81</v>
      </c>
      <c r="B46" s="102">
        <f>+'Table 3 raw'!B36</f>
        <v>519</v>
      </c>
      <c r="C46" s="22"/>
      <c r="D46" s="102">
        <f>+'Table 3 raw'!C36</f>
        <v>474</v>
      </c>
      <c r="E46" s="102">
        <f>+'Table 3 raw'!D36</f>
        <v>32</v>
      </c>
      <c r="F46" s="102">
        <f>+'Table 3 raw'!E36</f>
        <v>13</v>
      </c>
      <c r="G46" s="102">
        <f>+'Table 3 raw'!F36</f>
        <v>0</v>
      </c>
      <c r="H46" s="22"/>
      <c r="I46" s="102" t="s">
        <v>8</v>
      </c>
      <c r="J46" s="102" t="s">
        <v>8</v>
      </c>
      <c r="K46" s="102">
        <f>+'Table 3 raw'!I36</f>
        <v>255</v>
      </c>
      <c r="L46" s="102">
        <f>+'Table 3 raw'!J36</f>
        <v>111</v>
      </c>
      <c r="M46" s="273"/>
      <c r="N46" s="273"/>
      <c r="O46" s="273"/>
      <c r="P46" s="291">
        <v>255</v>
      </c>
      <c r="Q46" s="292">
        <v>111</v>
      </c>
      <c r="R46" s="300">
        <f t="shared" si="18"/>
        <v>0</v>
      </c>
      <c r="S46" s="300">
        <f t="shared" si="18"/>
        <v>0</v>
      </c>
      <c r="T46" s="58" t="str">
        <f>+'Table 3 raw'!L36</f>
        <v>NORTH DAKOTA</v>
      </c>
      <c r="V46" s="2" t="s">
        <v>81</v>
      </c>
      <c r="W46" s="102">
        <v>518</v>
      </c>
      <c r="X46" s="22"/>
      <c r="Y46" s="102">
        <v>474</v>
      </c>
      <c r="Z46" s="102">
        <v>31</v>
      </c>
      <c r="AA46" s="102">
        <v>13</v>
      </c>
      <c r="AB46" s="102">
        <v>0</v>
      </c>
      <c r="AC46" s="22"/>
      <c r="AD46" s="102" t="s">
        <v>8</v>
      </c>
      <c r="AE46" s="102" t="s">
        <v>8</v>
      </c>
      <c r="AF46" s="102">
        <v>259</v>
      </c>
      <c r="AG46" s="102">
        <v>109</v>
      </c>
      <c r="AI46" s="54">
        <f>+B46-W46</f>
        <v>1</v>
      </c>
      <c r="AJ46" s="54"/>
      <c r="AK46" s="54">
        <f t="shared" si="19"/>
        <v>0</v>
      </c>
      <c r="AL46" s="54">
        <f t="shared" si="19"/>
        <v>1</v>
      </c>
      <c r="AM46" s="54">
        <f t="shared" si="19"/>
        <v>0</v>
      </c>
      <c r="AN46" s="54">
        <f t="shared" si="19"/>
        <v>0</v>
      </c>
      <c r="AO46" s="54"/>
      <c r="AP46" s="54" t="e">
        <f t="shared" si="20"/>
        <v>#VALUE!</v>
      </c>
      <c r="AQ46" s="54" t="e">
        <f t="shared" si="20"/>
        <v>#VALUE!</v>
      </c>
      <c r="AR46" s="54">
        <f t="shared" si="20"/>
        <v>-4</v>
      </c>
      <c r="AS46" s="54">
        <f t="shared" si="20"/>
        <v>2</v>
      </c>
    </row>
    <row r="47" spans="1:45" x14ac:dyDescent="0.3">
      <c r="A47" s="6"/>
      <c r="B47" s="102"/>
      <c r="C47" s="22"/>
      <c r="D47" s="102"/>
      <c r="E47" s="102"/>
      <c r="F47" s="102"/>
      <c r="G47" s="102"/>
      <c r="H47" s="22"/>
      <c r="I47" s="102"/>
      <c r="J47" s="102"/>
      <c r="K47" s="102"/>
      <c r="L47" s="102"/>
      <c r="M47" s="273"/>
      <c r="N47" s="273"/>
      <c r="O47" s="273"/>
      <c r="P47" s="291"/>
      <c r="Q47" s="292"/>
      <c r="R47" s="300"/>
      <c r="S47" s="276"/>
      <c r="T47" s="58"/>
      <c r="V47" s="160"/>
      <c r="W47" s="102"/>
      <c r="X47" s="22"/>
      <c r="Y47" s="102"/>
      <c r="Z47" s="102"/>
      <c r="AA47" s="102"/>
      <c r="AB47" s="102"/>
      <c r="AC47" s="22"/>
      <c r="AD47" s="102"/>
      <c r="AE47" s="102"/>
      <c r="AF47" s="102"/>
      <c r="AG47" s="102"/>
    </row>
    <row r="48" spans="1:45" x14ac:dyDescent="0.3">
      <c r="A48" s="7" t="s">
        <v>82</v>
      </c>
      <c r="B48" s="102">
        <f>+'Table 3 raw'!B37</f>
        <v>3591</v>
      </c>
      <c r="C48" s="22"/>
      <c r="D48" s="102">
        <f>+'Table 3 raw'!C37</f>
        <v>3466</v>
      </c>
      <c r="E48" s="102">
        <f>+'Table 3 raw'!D37</f>
        <v>51</v>
      </c>
      <c r="F48" s="102">
        <f>+'Table 3 raw'!E37</f>
        <v>74</v>
      </c>
      <c r="G48" s="102">
        <f>+'Table 3 raw'!F37</f>
        <v>0</v>
      </c>
      <c r="H48" s="22"/>
      <c r="I48" s="102">
        <f>+'Table 3 raw'!G37</f>
        <v>362</v>
      </c>
      <c r="J48" s="279" t="s">
        <v>100</v>
      </c>
      <c r="K48" s="102">
        <f>+'Table 3 raw'!I37</f>
        <v>2838</v>
      </c>
      <c r="L48" s="102">
        <f>+'Table 3 raw'!J37</f>
        <v>2169</v>
      </c>
      <c r="M48" s="273"/>
      <c r="N48" s="273"/>
      <c r="O48" s="273"/>
      <c r="P48" s="291">
        <v>2842</v>
      </c>
      <c r="Q48" s="292">
        <v>2172</v>
      </c>
      <c r="R48" s="300">
        <f t="shared" ref="R48:S52" si="21">+K48-P48</f>
        <v>-4</v>
      </c>
      <c r="S48" s="300">
        <f t="shared" si="21"/>
        <v>-3</v>
      </c>
      <c r="T48" s="58" t="str">
        <f>+'Table 3 raw'!L37</f>
        <v>OHIO</v>
      </c>
      <c r="V48" s="2" t="s">
        <v>82</v>
      </c>
      <c r="W48" s="102">
        <v>3619</v>
      </c>
      <c r="X48" s="22"/>
      <c r="Y48" s="102">
        <v>3495</v>
      </c>
      <c r="Z48" s="102">
        <v>51</v>
      </c>
      <c r="AA48" s="102">
        <v>73</v>
      </c>
      <c r="AB48" s="102">
        <v>0</v>
      </c>
      <c r="AC48" s="102"/>
      <c r="AD48" s="102">
        <v>373</v>
      </c>
      <c r="AE48" s="102" t="s">
        <v>241</v>
      </c>
      <c r="AF48" s="102">
        <v>2887</v>
      </c>
      <c r="AG48" s="150">
        <v>2267</v>
      </c>
      <c r="AI48" s="54">
        <f>+B48-W48</f>
        <v>-28</v>
      </c>
      <c r="AJ48" s="54"/>
      <c r="AK48" s="54">
        <f t="shared" ref="AK48:AN52" si="22">+D48-Y48</f>
        <v>-29</v>
      </c>
      <c r="AL48" s="54">
        <f t="shared" si="22"/>
        <v>0</v>
      </c>
      <c r="AM48" s="54">
        <f t="shared" si="22"/>
        <v>1</v>
      </c>
      <c r="AN48" s="54">
        <f t="shared" si="22"/>
        <v>0</v>
      </c>
      <c r="AO48" s="54"/>
      <c r="AP48" s="54">
        <f t="shared" ref="AP48:AS52" si="23">+I48-AD48</f>
        <v>-11</v>
      </c>
      <c r="AQ48" s="54" t="e">
        <f t="shared" si="23"/>
        <v>#VALUE!</v>
      </c>
      <c r="AR48" s="54">
        <f t="shared" si="23"/>
        <v>-49</v>
      </c>
      <c r="AS48" s="54">
        <f t="shared" si="23"/>
        <v>-98</v>
      </c>
    </row>
    <row r="49" spans="1:45" x14ac:dyDescent="0.3">
      <c r="A49" s="7" t="s">
        <v>83</v>
      </c>
      <c r="B49" s="102">
        <f>+'Table 3 raw'!B38</f>
        <v>1792</v>
      </c>
      <c r="C49" s="22"/>
      <c r="D49" s="102">
        <f>+'Table 3 raw'!C38</f>
        <v>1783</v>
      </c>
      <c r="E49" s="102">
        <f>+'Table 3 raw'!D38</f>
        <v>4</v>
      </c>
      <c r="F49" s="102">
        <f>+'Table 3 raw'!E38</f>
        <v>0</v>
      </c>
      <c r="G49" s="102">
        <f>+'Table 3 raw'!F38</f>
        <v>5</v>
      </c>
      <c r="H49" s="22"/>
      <c r="I49" s="102">
        <f>+'Table 3 raw'!G38</f>
        <v>48</v>
      </c>
      <c r="J49" s="299" t="s">
        <v>8</v>
      </c>
      <c r="K49" s="102">
        <f>+'Table 3 raw'!I38</f>
        <v>1546</v>
      </c>
      <c r="L49" s="102">
        <f>+'Table 3 raw'!J38</f>
        <v>1107</v>
      </c>
      <c r="M49" s="273"/>
      <c r="N49" s="273"/>
      <c r="O49" s="273"/>
      <c r="P49" s="291">
        <v>1546</v>
      </c>
      <c r="Q49" s="292">
        <v>1107</v>
      </c>
      <c r="R49" s="300">
        <f t="shared" si="21"/>
        <v>0</v>
      </c>
      <c r="S49" s="300">
        <f t="shared" si="21"/>
        <v>0</v>
      </c>
      <c r="T49" s="58" t="str">
        <f>+'Table 3 raw'!L38</f>
        <v>OKLAHOMA</v>
      </c>
      <c r="V49" s="2" t="s">
        <v>83</v>
      </c>
      <c r="W49" s="102">
        <v>1800</v>
      </c>
      <c r="X49" s="22"/>
      <c r="Y49" s="102">
        <v>1791</v>
      </c>
      <c r="Z49" s="102">
        <v>4</v>
      </c>
      <c r="AA49" s="102">
        <v>0</v>
      </c>
      <c r="AB49" s="102">
        <v>5</v>
      </c>
      <c r="AC49" s="22"/>
      <c r="AD49" s="102">
        <v>45</v>
      </c>
      <c r="AE49" s="102" t="s">
        <v>8</v>
      </c>
      <c r="AF49" s="102">
        <v>1602</v>
      </c>
      <c r="AG49" s="102">
        <v>1112</v>
      </c>
      <c r="AI49" s="54">
        <f>+B49-W49</f>
        <v>-8</v>
      </c>
      <c r="AJ49" s="54"/>
      <c r="AK49" s="54">
        <f t="shared" si="22"/>
        <v>-8</v>
      </c>
      <c r="AL49" s="54">
        <f t="shared" si="22"/>
        <v>0</v>
      </c>
      <c r="AM49" s="54">
        <f t="shared" si="22"/>
        <v>0</v>
      </c>
      <c r="AN49" s="54">
        <f t="shared" si="22"/>
        <v>0</v>
      </c>
      <c r="AO49" s="54"/>
      <c r="AP49" s="54">
        <f t="shared" si="23"/>
        <v>3</v>
      </c>
      <c r="AQ49" s="54" t="e">
        <f t="shared" si="23"/>
        <v>#VALUE!</v>
      </c>
      <c r="AR49" s="54">
        <f t="shared" si="23"/>
        <v>-56</v>
      </c>
      <c r="AS49" s="54">
        <f t="shared" si="23"/>
        <v>-5</v>
      </c>
    </row>
    <row r="50" spans="1:45" x14ac:dyDescent="0.3">
      <c r="A50" s="7" t="s">
        <v>84</v>
      </c>
      <c r="B50" s="102">
        <f>+'Table 3 raw'!B39</f>
        <v>1243</v>
      </c>
      <c r="C50" s="22"/>
      <c r="D50" s="102">
        <f>+'Table 3 raw'!C39</f>
        <v>1210</v>
      </c>
      <c r="E50" s="102">
        <f>+'Table 3 raw'!D39</f>
        <v>1</v>
      </c>
      <c r="F50" s="102">
        <f>+'Table 3 raw'!E39</f>
        <v>0</v>
      </c>
      <c r="G50" s="102">
        <f>+'Table 3 raw'!F39</f>
        <v>32</v>
      </c>
      <c r="H50" s="22"/>
      <c r="I50" s="102">
        <f>+'Table 3 raw'!G39</f>
        <v>124</v>
      </c>
      <c r="J50" s="102" t="s">
        <v>8</v>
      </c>
      <c r="K50" s="102">
        <f>+'Table 3 raw'!I39</f>
        <v>569</v>
      </c>
      <c r="L50" s="102">
        <f>+'Table 3 raw'!J39</f>
        <v>483</v>
      </c>
      <c r="M50" s="273"/>
      <c r="N50" s="273"/>
      <c r="O50" s="273"/>
      <c r="P50" s="282">
        <v>569</v>
      </c>
      <c r="Q50" s="282">
        <v>483</v>
      </c>
      <c r="R50" s="300">
        <f t="shared" si="21"/>
        <v>0</v>
      </c>
      <c r="S50" s="300">
        <f t="shared" si="21"/>
        <v>0</v>
      </c>
      <c r="T50" s="58" t="str">
        <f>+'Table 3 raw'!L39</f>
        <v>OREGON</v>
      </c>
      <c r="V50" s="2" t="s">
        <v>84</v>
      </c>
      <c r="W50" s="102">
        <v>1242</v>
      </c>
      <c r="X50" s="22"/>
      <c r="Y50" s="102">
        <v>1209</v>
      </c>
      <c r="Z50" s="102">
        <v>1</v>
      </c>
      <c r="AA50" s="102">
        <v>0</v>
      </c>
      <c r="AB50" s="102">
        <v>32</v>
      </c>
      <c r="AC50" s="22"/>
      <c r="AD50" s="102">
        <v>126</v>
      </c>
      <c r="AE50" s="102" t="s">
        <v>8</v>
      </c>
      <c r="AF50" s="102">
        <v>572</v>
      </c>
      <c r="AG50" s="102">
        <v>486</v>
      </c>
      <c r="AI50" s="54">
        <f>+B50-W50</f>
        <v>1</v>
      </c>
      <c r="AJ50" s="54"/>
      <c r="AK50" s="54">
        <f t="shared" si="22"/>
        <v>1</v>
      </c>
      <c r="AL50" s="54">
        <f t="shared" si="22"/>
        <v>0</v>
      </c>
      <c r="AM50" s="54">
        <f t="shared" si="22"/>
        <v>0</v>
      </c>
      <c r="AN50" s="54">
        <f t="shared" si="22"/>
        <v>0</v>
      </c>
      <c r="AO50" s="54"/>
      <c r="AP50" s="54">
        <f t="shared" si="23"/>
        <v>-2</v>
      </c>
      <c r="AQ50" s="54" t="e">
        <f t="shared" si="23"/>
        <v>#VALUE!</v>
      </c>
      <c r="AR50" s="54">
        <f t="shared" si="23"/>
        <v>-3</v>
      </c>
      <c r="AS50" s="54">
        <f t="shared" si="23"/>
        <v>-3</v>
      </c>
    </row>
    <row r="51" spans="1:45" x14ac:dyDescent="0.3">
      <c r="A51" s="7" t="s">
        <v>85</v>
      </c>
      <c r="B51" s="102">
        <f>+'Table 3 raw'!B40</f>
        <v>3004</v>
      </c>
      <c r="C51" s="22"/>
      <c r="D51" s="102">
        <f>+'Table 3 raw'!C40</f>
        <v>2910</v>
      </c>
      <c r="E51" s="102">
        <f>+'Table 3 raw'!D40</f>
        <v>4</v>
      </c>
      <c r="F51" s="102">
        <f>+'Table 3 raw'!E40</f>
        <v>84</v>
      </c>
      <c r="G51" s="102">
        <f>+'Table 3 raw'!F40</f>
        <v>6</v>
      </c>
      <c r="H51" s="22"/>
      <c r="I51" s="102">
        <f>+'Table 3 raw'!G40</f>
        <v>179</v>
      </c>
      <c r="J51" s="102">
        <f>+'Table 3 raw'!H40</f>
        <v>51</v>
      </c>
      <c r="K51" s="102">
        <f>+'Table 3 raw'!I40</f>
        <v>2403</v>
      </c>
      <c r="L51" s="102">
        <f>+'Table 3 raw'!J40</f>
        <v>1730</v>
      </c>
      <c r="M51" s="273"/>
      <c r="N51" s="273"/>
      <c r="O51" s="273"/>
      <c r="P51" s="291">
        <v>2406</v>
      </c>
      <c r="Q51" s="292">
        <v>1733</v>
      </c>
      <c r="R51" s="300">
        <f t="shared" si="21"/>
        <v>-3</v>
      </c>
      <c r="S51" s="300">
        <f t="shared" si="21"/>
        <v>-3</v>
      </c>
      <c r="T51" s="58" t="str">
        <f>+'Table 3 raw'!L40</f>
        <v>PENNSYLVANIA</v>
      </c>
      <c r="V51" s="2" t="s">
        <v>85</v>
      </c>
      <c r="W51" s="102">
        <v>3019</v>
      </c>
      <c r="X51" s="22"/>
      <c r="Y51" s="102">
        <v>2925</v>
      </c>
      <c r="Z51" s="102">
        <v>4</v>
      </c>
      <c r="AA51" s="102">
        <v>84</v>
      </c>
      <c r="AB51" s="102">
        <v>6</v>
      </c>
      <c r="AC51" s="22"/>
      <c r="AD51" s="102">
        <v>175</v>
      </c>
      <c r="AE51" s="102">
        <v>50</v>
      </c>
      <c r="AF51" s="102">
        <v>2417</v>
      </c>
      <c r="AG51" s="102">
        <v>1707</v>
      </c>
      <c r="AI51" s="54">
        <f>+B51-W51</f>
        <v>-15</v>
      </c>
      <c r="AJ51" s="54"/>
      <c r="AK51" s="54">
        <f t="shared" si="22"/>
        <v>-15</v>
      </c>
      <c r="AL51" s="54">
        <f t="shared" si="22"/>
        <v>0</v>
      </c>
      <c r="AM51" s="54">
        <f t="shared" si="22"/>
        <v>0</v>
      </c>
      <c r="AN51" s="54">
        <f t="shared" si="22"/>
        <v>0</v>
      </c>
      <c r="AO51" s="54"/>
      <c r="AP51" s="54">
        <f t="shared" si="23"/>
        <v>4</v>
      </c>
      <c r="AQ51" s="54">
        <f t="shared" si="23"/>
        <v>1</v>
      </c>
      <c r="AR51" s="54">
        <f t="shared" si="23"/>
        <v>-14</v>
      </c>
      <c r="AS51" s="54">
        <f t="shared" si="23"/>
        <v>23</v>
      </c>
    </row>
    <row r="52" spans="1:45" x14ac:dyDescent="0.3">
      <c r="A52" s="7" t="s">
        <v>86</v>
      </c>
      <c r="B52" s="102">
        <f>+'Table 3 raw'!B41</f>
        <v>315</v>
      </c>
      <c r="C52" s="22"/>
      <c r="D52" s="102">
        <f>+'Table 3 raw'!C41</f>
        <v>302</v>
      </c>
      <c r="E52" s="102">
        <f>+'Table 3 raw'!D41</f>
        <v>1</v>
      </c>
      <c r="F52" s="102">
        <f>+'Table 3 raw'!E41</f>
        <v>10</v>
      </c>
      <c r="G52" s="102">
        <f>+'Table 3 raw'!F41</f>
        <v>2</v>
      </c>
      <c r="H52" s="22"/>
      <c r="I52" s="102">
        <f>+'Table 3 raw'!G41</f>
        <v>30</v>
      </c>
      <c r="J52" s="278" t="s">
        <v>8</v>
      </c>
      <c r="K52" s="102">
        <f>+'Table 3 raw'!I41</f>
        <v>237</v>
      </c>
      <c r="L52" s="102">
        <f>+'Table 3 raw'!J41</f>
        <v>158</v>
      </c>
      <c r="M52" s="273"/>
      <c r="N52" s="273"/>
      <c r="O52" s="273"/>
      <c r="P52" s="291">
        <v>237</v>
      </c>
      <c r="Q52" s="292">
        <v>158</v>
      </c>
      <c r="R52" s="300">
        <f t="shared" si="21"/>
        <v>0</v>
      </c>
      <c r="S52" s="300">
        <f t="shared" si="21"/>
        <v>0</v>
      </c>
      <c r="T52" s="58" t="str">
        <f>+'Table 3 raw'!L41</f>
        <v>RHODE ISLAND</v>
      </c>
      <c r="V52" s="2" t="s">
        <v>86</v>
      </c>
      <c r="W52" s="102">
        <v>313</v>
      </c>
      <c r="X52" s="22"/>
      <c r="Y52" s="102">
        <v>297</v>
      </c>
      <c r="Z52" s="102">
        <v>1</v>
      </c>
      <c r="AA52" s="102">
        <v>10</v>
      </c>
      <c r="AB52" s="102">
        <v>5</v>
      </c>
      <c r="AC52" s="22"/>
      <c r="AD52" s="102">
        <v>29</v>
      </c>
      <c r="AE52" s="102" t="s">
        <v>8</v>
      </c>
      <c r="AF52" s="102">
        <v>241</v>
      </c>
      <c r="AG52" s="102">
        <v>154</v>
      </c>
      <c r="AI52" s="54">
        <f>+B52-W52</f>
        <v>2</v>
      </c>
      <c r="AJ52" s="54"/>
      <c r="AK52" s="54">
        <f t="shared" si="22"/>
        <v>5</v>
      </c>
      <c r="AL52" s="54">
        <f t="shared" si="22"/>
        <v>0</v>
      </c>
      <c r="AM52" s="54">
        <f t="shared" si="22"/>
        <v>0</v>
      </c>
      <c r="AN52" s="54">
        <f t="shared" si="22"/>
        <v>-3</v>
      </c>
      <c r="AO52" s="54"/>
      <c r="AP52" s="54">
        <f t="shared" si="23"/>
        <v>1</v>
      </c>
      <c r="AQ52" s="54" t="e">
        <f t="shared" si="23"/>
        <v>#VALUE!</v>
      </c>
      <c r="AR52" s="54">
        <f t="shared" si="23"/>
        <v>-4</v>
      </c>
      <c r="AS52" s="54">
        <f t="shared" si="23"/>
        <v>4</v>
      </c>
    </row>
    <row r="53" spans="1:45" x14ac:dyDescent="0.3">
      <c r="A53" s="6"/>
      <c r="B53" s="102"/>
      <c r="C53" s="22"/>
      <c r="D53" s="102"/>
      <c r="E53" s="102"/>
      <c r="F53" s="102"/>
      <c r="G53" s="102"/>
      <c r="H53" s="22"/>
      <c r="I53" s="102"/>
      <c r="J53" s="102"/>
      <c r="K53" s="102"/>
      <c r="L53" s="102"/>
      <c r="M53" s="273"/>
      <c r="N53" s="273"/>
      <c r="O53" s="273"/>
      <c r="P53" s="291"/>
      <c r="Q53" s="292"/>
      <c r="R53" s="300"/>
      <c r="S53" s="276"/>
      <c r="T53" s="58"/>
      <c r="V53" s="160"/>
      <c r="W53" s="102"/>
      <c r="X53" s="22"/>
      <c r="Y53" s="102"/>
      <c r="Z53" s="102"/>
      <c r="AA53" s="102"/>
      <c r="AB53" s="102"/>
      <c r="AC53" s="22"/>
      <c r="AD53" s="102"/>
      <c r="AE53" s="102"/>
      <c r="AF53" s="102"/>
      <c r="AG53" s="102"/>
    </row>
    <row r="54" spans="1:45" x14ac:dyDescent="0.3">
      <c r="A54" s="7" t="s">
        <v>87</v>
      </c>
      <c r="B54" s="102">
        <f>+'Table 3 raw'!B42</f>
        <v>1252</v>
      </c>
      <c r="C54" s="22"/>
      <c r="D54" s="102">
        <f>+'Table 3 raw'!C42</f>
        <v>1190</v>
      </c>
      <c r="E54" s="102">
        <f>+'Table 3 raw'!D42</f>
        <v>8</v>
      </c>
      <c r="F54" s="102">
        <f>+'Table 3 raw'!E42</f>
        <v>42</v>
      </c>
      <c r="G54" s="102">
        <f>+'Table 3 raw'!F42</f>
        <v>12</v>
      </c>
      <c r="H54" s="22"/>
      <c r="I54" s="102">
        <f>+'Table 3 raw'!G42</f>
        <v>70</v>
      </c>
      <c r="J54" s="102">
        <f>+'Table 3 raw'!H42</f>
        <v>122</v>
      </c>
      <c r="K54" s="147">
        <f>+'Table 3 raw'!I42</f>
        <v>606</v>
      </c>
      <c r="L54" s="147">
        <f>+'Table 3 raw'!J42</f>
        <v>606</v>
      </c>
      <c r="M54" s="276"/>
      <c r="N54" s="276"/>
      <c r="O54" s="276"/>
      <c r="P54" s="291">
        <v>606</v>
      </c>
      <c r="Q54" s="292">
        <v>606</v>
      </c>
      <c r="R54" s="300">
        <f t="shared" ref="R54:S58" si="24">+K54-P54</f>
        <v>0</v>
      </c>
      <c r="S54" s="300">
        <f t="shared" si="24"/>
        <v>0</v>
      </c>
      <c r="T54" s="58" t="str">
        <f>+'Table 3 raw'!L42</f>
        <v>SOUTH CAROLINA</v>
      </c>
      <c r="V54" s="2" t="s">
        <v>87</v>
      </c>
      <c r="W54" s="102">
        <v>1248</v>
      </c>
      <c r="X54" s="22"/>
      <c r="Y54" s="102">
        <v>1185</v>
      </c>
      <c r="Z54" s="102">
        <v>9</v>
      </c>
      <c r="AA54" s="102">
        <v>42</v>
      </c>
      <c r="AB54" s="102">
        <v>12</v>
      </c>
      <c r="AC54" s="22"/>
      <c r="AD54" s="102">
        <v>68</v>
      </c>
      <c r="AE54" s="102">
        <v>111</v>
      </c>
      <c r="AF54" s="147">
        <v>587</v>
      </c>
      <c r="AG54" s="147">
        <v>587</v>
      </c>
      <c r="AI54" s="54">
        <f>+B54-W54</f>
        <v>4</v>
      </c>
      <c r="AJ54" s="54"/>
      <c r="AK54" s="54">
        <f t="shared" ref="AK54:AN58" si="25">+D54-Y54</f>
        <v>5</v>
      </c>
      <c r="AL54" s="54">
        <f t="shared" si="25"/>
        <v>-1</v>
      </c>
      <c r="AM54" s="54">
        <f t="shared" si="25"/>
        <v>0</v>
      </c>
      <c r="AN54" s="54">
        <f t="shared" si="25"/>
        <v>0</v>
      </c>
      <c r="AO54" s="54"/>
      <c r="AP54" s="54">
        <f t="shared" ref="AP54:AS58" si="26">+I54-AD54</f>
        <v>2</v>
      </c>
      <c r="AQ54" s="54">
        <f t="shared" si="26"/>
        <v>11</v>
      </c>
      <c r="AR54" s="70">
        <f t="shared" si="26"/>
        <v>19</v>
      </c>
      <c r="AS54" s="70">
        <f t="shared" si="26"/>
        <v>19</v>
      </c>
    </row>
    <row r="55" spans="1:45" x14ac:dyDescent="0.3">
      <c r="A55" s="7" t="s">
        <v>88</v>
      </c>
      <c r="B55" s="102">
        <f>+'Table 3 raw'!B43</f>
        <v>697</v>
      </c>
      <c r="C55" s="22"/>
      <c r="D55" s="102">
        <f>+'Table 3 raw'!C43</f>
        <v>649</v>
      </c>
      <c r="E55" s="102">
        <f>+'Table 3 raw'!D43</f>
        <v>12</v>
      </c>
      <c r="F55" s="102">
        <f>+'Table 3 raw'!E43</f>
        <v>3</v>
      </c>
      <c r="G55" s="102">
        <f>+'Table 3 raw'!F43</f>
        <v>33</v>
      </c>
      <c r="H55" s="22"/>
      <c r="I55" s="147">
        <f>+'Table 3 raw'!G43</f>
        <v>0</v>
      </c>
      <c r="J55" s="102" t="s">
        <v>8</v>
      </c>
      <c r="K55" s="102">
        <f>+'Table 3 raw'!I43</f>
        <v>580</v>
      </c>
      <c r="L55" s="102">
        <f>+'Table 3 raw'!J43</f>
        <v>336</v>
      </c>
      <c r="M55" s="273"/>
      <c r="N55" s="273"/>
      <c r="O55" s="273"/>
      <c r="P55" s="291">
        <v>580</v>
      </c>
      <c r="Q55" s="292">
        <v>336</v>
      </c>
      <c r="R55" s="300">
        <f t="shared" si="24"/>
        <v>0</v>
      </c>
      <c r="S55" s="300">
        <f t="shared" si="24"/>
        <v>0</v>
      </c>
      <c r="T55" s="58" t="str">
        <f>+'Table 3 raw'!L43</f>
        <v>SOUTH DAKOTA</v>
      </c>
      <c r="V55" s="2" t="s">
        <v>88</v>
      </c>
      <c r="W55" s="102">
        <v>698</v>
      </c>
      <c r="X55" s="22"/>
      <c r="Y55" s="102">
        <v>651</v>
      </c>
      <c r="Z55" s="102">
        <v>12</v>
      </c>
      <c r="AA55" s="102">
        <v>3</v>
      </c>
      <c r="AB55" s="102">
        <v>32</v>
      </c>
      <c r="AC55" s="22"/>
      <c r="AD55" s="102">
        <v>0</v>
      </c>
      <c r="AE55" s="102" t="s">
        <v>8</v>
      </c>
      <c r="AF55" s="102">
        <v>588</v>
      </c>
      <c r="AG55" s="102">
        <v>329</v>
      </c>
      <c r="AI55" s="54">
        <f>+B55-W55</f>
        <v>-1</v>
      </c>
      <c r="AJ55" s="54"/>
      <c r="AK55" s="54">
        <f t="shared" si="25"/>
        <v>-2</v>
      </c>
      <c r="AL55" s="54">
        <f t="shared" si="25"/>
        <v>0</v>
      </c>
      <c r="AM55" s="54">
        <f t="shared" si="25"/>
        <v>0</v>
      </c>
      <c r="AN55" s="54">
        <f t="shared" si="25"/>
        <v>1</v>
      </c>
      <c r="AO55" s="54"/>
      <c r="AP55" s="54">
        <f t="shared" si="26"/>
        <v>0</v>
      </c>
      <c r="AQ55" s="54" t="e">
        <f t="shared" si="26"/>
        <v>#VALUE!</v>
      </c>
      <c r="AR55" s="54">
        <f t="shared" si="26"/>
        <v>-8</v>
      </c>
      <c r="AS55" s="54">
        <f t="shared" si="26"/>
        <v>7</v>
      </c>
    </row>
    <row r="56" spans="1:45" x14ac:dyDescent="0.3">
      <c r="A56" s="7" t="s">
        <v>89</v>
      </c>
      <c r="B56" s="102">
        <f>+'Table 3 raw'!B44</f>
        <v>1774</v>
      </c>
      <c r="C56" s="22"/>
      <c r="D56" s="102">
        <f>+'Table 3 raw'!C44</f>
        <v>1736</v>
      </c>
      <c r="E56" s="102">
        <f>+'Table 3 raw'!D44</f>
        <v>16</v>
      </c>
      <c r="F56" s="102">
        <f>+'Table 3 raw'!E44</f>
        <v>4</v>
      </c>
      <c r="G56" s="102">
        <f>+'Table 3 raw'!F44</f>
        <v>18</v>
      </c>
      <c r="H56" s="22"/>
      <c r="I56" s="102">
        <f>+'Table 3 raw'!G44</f>
        <v>104</v>
      </c>
      <c r="J56" s="102">
        <f>+'Table 3 raw'!H44</f>
        <v>127</v>
      </c>
      <c r="K56" s="102">
        <f>+'Table 3 raw'!I44</f>
        <v>1512</v>
      </c>
      <c r="L56" s="102">
        <f>+'Table 3 raw'!J44</f>
        <v>1443</v>
      </c>
      <c r="M56" s="273"/>
      <c r="N56" s="273"/>
      <c r="O56" s="273"/>
      <c r="P56" s="291">
        <v>1512</v>
      </c>
      <c r="Q56" s="292">
        <v>1443</v>
      </c>
      <c r="R56" s="300">
        <f t="shared" si="24"/>
        <v>0</v>
      </c>
      <c r="S56" s="300">
        <f t="shared" si="24"/>
        <v>0</v>
      </c>
      <c r="T56" s="58" t="str">
        <f>+'Table 3 raw'!L44</f>
        <v>TENNESSEE</v>
      </c>
      <c r="V56" s="2" t="s">
        <v>89</v>
      </c>
      <c r="W56" s="102">
        <v>1859</v>
      </c>
      <c r="X56" s="22"/>
      <c r="Y56" s="102">
        <v>1806</v>
      </c>
      <c r="Z56" s="102">
        <v>16</v>
      </c>
      <c r="AA56" s="102">
        <v>15</v>
      </c>
      <c r="AB56" s="102">
        <v>22</v>
      </c>
      <c r="AC56" s="22"/>
      <c r="AD56" s="102">
        <v>100</v>
      </c>
      <c r="AE56" s="102">
        <v>126</v>
      </c>
      <c r="AF56" s="102">
        <v>1575</v>
      </c>
      <c r="AG56" s="102">
        <v>1516</v>
      </c>
      <c r="AI56" s="54">
        <f>+B56-W56</f>
        <v>-85</v>
      </c>
      <c r="AJ56" s="54"/>
      <c r="AK56" s="54">
        <f t="shared" si="25"/>
        <v>-70</v>
      </c>
      <c r="AL56" s="54">
        <f t="shared" si="25"/>
        <v>0</v>
      </c>
      <c r="AM56" s="54">
        <f t="shared" si="25"/>
        <v>-11</v>
      </c>
      <c r="AN56" s="54">
        <f t="shared" si="25"/>
        <v>-4</v>
      </c>
      <c r="AO56" s="54"/>
      <c r="AP56" s="54">
        <f t="shared" si="26"/>
        <v>4</v>
      </c>
      <c r="AQ56" s="54">
        <f t="shared" si="26"/>
        <v>1</v>
      </c>
      <c r="AR56" s="54">
        <f t="shared" si="26"/>
        <v>-63</v>
      </c>
      <c r="AS56" s="54">
        <f t="shared" si="26"/>
        <v>-73</v>
      </c>
    </row>
    <row r="57" spans="1:45" x14ac:dyDescent="0.3">
      <c r="A57" s="7" t="s">
        <v>90</v>
      </c>
      <c r="B57" s="102">
        <f>+'Table 3 raw'!B45</f>
        <v>8912</v>
      </c>
      <c r="C57" s="22"/>
      <c r="D57" s="102">
        <f>+'Table 3 raw'!C45</f>
        <v>7966</v>
      </c>
      <c r="E57" s="102">
        <f>+'Table 3 raw'!D45</f>
        <v>11</v>
      </c>
      <c r="F57" s="102">
        <f>+'Table 3 raw'!E45</f>
        <v>0</v>
      </c>
      <c r="G57" s="102">
        <f>+'Table 3 raw'!F45</f>
        <v>935</v>
      </c>
      <c r="H57" s="22"/>
      <c r="I57" s="102">
        <f>+'Table 3 raw'!G45</f>
        <v>753</v>
      </c>
      <c r="J57" s="102">
        <f>+'Table 3 raw'!H45</f>
        <v>261</v>
      </c>
      <c r="K57" s="102">
        <f>+'Table 3 raw'!I45</f>
        <v>7154</v>
      </c>
      <c r="L57" s="102">
        <f>+'Table 3 raw'!J45</f>
        <v>6835</v>
      </c>
      <c r="M57" s="273"/>
      <c r="N57" s="273"/>
      <c r="O57" s="273"/>
      <c r="P57" s="291">
        <v>7155</v>
      </c>
      <c r="Q57" s="292">
        <v>6836</v>
      </c>
      <c r="R57" s="300">
        <f t="shared" si="24"/>
        <v>-1</v>
      </c>
      <c r="S57" s="300">
        <f t="shared" si="24"/>
        <v>-1</v>
      </c>
      <c r="T57" s="58" t="str">
        <f>+'Table 3 raw'!L45</f>
        <v>TEXAS</v>
      </c>
      <c r="V57" s="2" t="s">
        <v>90</v>
      </c>
      <c r="W57" s="102">
        <v>8826</v>
      </c>
      <c r="X57" s="22"/>
      <c r="Y57" s="102">
        <v>7872</v>
      </c>
      <c r="Z57" s="102">
        <v>14</v>
      </c>
      <c r="AA57" s="102">
        <v>0</v>
      </c>
      <c r="AB57" s="102">
        <v>940</v>
      </c>
      <c r="AC57" s="22"/>
      <c r="AD57" s="102">
        <v>702</v>
      </c>
      <c r="AE57" s="102">
        <v>258</v>
      </c>
      <c r="AF57" s="102">
        <v>7080</v>
      </c>
      <c r="AG57" s="102">
        <v>6770</v>
      </c>
      <c r="AI57" s="54">
        <f>+B57-W57</f>
        <v>86</v>
      </c>
      <c r="AJ57" s="54"/>
      <c r="AK57" s="54">
        <f t="shared" si="25"/>
        <v>94</v>
      </c>
      <c r="AL57" s="54">
        <f t="shared" si="25"/>
        <v>-3</v>
      </c>
      <c r="AM57" s="54">
        <f t="shared" si="25"/>
        <v>0</v>
      </c>
      <c r="AN57" s="54">
        <f t="shared" si="25"/>
        <v>-5</v>
      </c>
      <c r="AO57" s="54"/>
      <c r="AP57" s="54">
        <f t="shared" si="26"/>
        <v>51</v>
      </c>
      <c r="AQ57" s="54">
        <f t="shared" si="26"/>
        <v>3</v>
      </c>
      <c r="AR57" s="54">
        <f t="shared" si="26"/>
        <v>74</v>
      </c>
      <c r="AS57" s="54">
        <f t="shared" si="26"/>
        <v>65</v>
      </c>
    </row>
    <row r="58" spans="1:45" x14ac:dyDescent="0.3">
      <c r="A58" s="7" t="s">
        <v>91</v>
      </c>
      <c r="B58" s="102">
        <f>+'Table 3 raw'!B46</f>
        <v>1037</v>
      </c>
      <c r="C58" s="22"/>
      <c r="D58" s="102">
        <f>+'Table 3 raw'!C46</f>
        <v>944</v>
      </c>
      <c r="E58" s="102">
        <f>+'Table 3 raw'!D46</f>
        <v>59</v>
      </c>
      <c r="F58" s="102">
        <f>+'Table 3 raw'!E46</f>
        <v>6</v>
      </c>
      <c r="G58" s="102">
        <f>+'Table 3 raw'!F46</f>
        <v>28</v>
      </c>
      <c r="H58" s="22"/>
      <c r="I58" s="102">
        <f>+'Table 3 raw'!G46</f>
        <v>124</v>
      </c>
      <c r="J58" s="102">
        <f>+'Table 3 raw'!H46</f>
        <v>22</v>
      </c>
      <c r="K58" s="102">
        <f>+'Table 3 raw'!I46</f>
        <v>324</v>
      </c>
      <c r="L58" s="102">
        <f>+'Table 3 raw'!J46</f>
        <v>244</v>
      </c>
      <c r="M58" s="273"/>
      <c r="N58" s="273"/>
      <c r="O58" s="273"/>
      <c r="P58" s="291">
        <v>324</v>
      </c>
      <c r="Q58" s="292">
        <v>244</v>
      </c>
      <c r="R58" s="300">
        <f t="shared" si="24"/>
        <v>0</v>
      </c>
      <c r="S58" s="300">
        <f t="shared" si="24"/>
        <v>0</v>
      </c>
      <c r="T58" s="58" t="str">
        <f>+'Table 3 raw'!L46</f>
        <v>UTAH</v>
      </c>
      <c r="V58" s="2" t="s">
        <v>91</v>
      </c>
      <c r="W58" s="102">
        <v>1033</v>
      </c>
      <c r="X58" s="22"/>
      <c r="Y58" s="102">
        <v>935</v>
      </c>
      <c r="Z58" s="150">
        <v>64</v>
      </c>
      <c r="AA58" s="150">
        <v>6</v>
      </c>
      <c r="AB58" s="150">
        <v>28</v>
      </c>
      <c r="AC58" s="35"/>
      <c r="AD58" s="150">
        <v>117</v>
      </c>
      <c r="AE58" s="150">
        <v>22</v>
      </c>
      <c r="AF58" s="150">
        <v>321</v>
      </c>
      <c r="AG58" s="150">
        <v>250</v>
      </c>
      <c r="AI58" s="54">
        <f>+B58-W58</f>
        <v>4</v>
      </c>
      <c r="AJ58" s="54"/>
      <c r="AK58" s="54">
        <f t="shared" si="25"/>
        <v>9</v>
      </c>
      <c r="AL58" s="54">
        <f t="shared" si="25"/>
        <v>-5</v>
      </c>
      <c r="AM58" s="54">
        <f t="shared" si="25"/>
        <v>0</v>
      </c>
      <c r="AN58" s="54">
        <f t="shared" si="25"/>
        <v>0</v>
      </c>
      <c r="AO58" s="54"/>
      <c r="AP58" s="54">
        <f t="shared" si="26"/>
        <v>7</v>
      </c>
      <c r="AQ58" s="54">
        <f t="shared" si="26"/>
        <v>0</v>
      </c>
      <c r="AR58" s="54">
        <f t="shared" si="26"/>
        <v>3</v>
      </c>
      <c r="AS58" s="54">
        <f t="shared" si="26"/>
        <v>-6</v>
      </c>
    </row>
    <row r="59" spans="1:45" x14ac:dyDescent="0.3">
      <c r="A59" s="6"/>
      <c r="B59" s="102"/>
      <c r="C59" s="22"/>
      <c r="D59" s="102"/>
      <c r="E59" s="102"/>
      <c r="F59" s="102"/>
      <c r="G59" s="102"/>
      <c r="H59" s="22"/>
      <c r="I59" s="102"/>
      <c r="J59" s="102"/>
      <c r="K59" s="102"/>
      <c r="L59" s="102"/>
      <c r="M59" s="273"/>
      <c r="N59" s="273"/>
      <c r="O59" s="273"/>
      <c r="P59" s="291"/>
      <c r="Q59" s="292"/>
      <c r="R59" s="300"/>
      <c r="S59" s="276"/>
      <c r="T59" s="58"/>
      <c r="V59" s="160"/>
      <c r="W59" s="102"/>
      <c r="X59" s="22"/>
      <c r="Y59" s="102"/>
      <c r="Z59" s="102"/>
      <c r="AA59" s="102"/>
      <c r="AB59" s="102"/>
      <c r="AC59" s="22"/>
      <c r="AD59" s="102"/>
      <c r="AE59" s="102"/>
      <c r="AF59" s="102"/>
      <c r="AG59" s="102"/>
    </row>
    <row r="60" spans="1:45" x14ac:dyDescent="0.3">
      <c r="A60" s="7" t="s">
        <v>92</v>
      </c>
      <c r="B60" s="102">
        <f>+'Table 3 raw'!B47</f>
        <v>312</v>
      </c>
      <c r="C60" s="22"/>
      <c r="D60" s="102">
        <f>+'Table 3 raw'!C47</f>
        <v>296</v>
      </c>
      <c r="E60" s="102">
        <f>+'Table 3 raw'!D47</f>
        <v>0</v>
      </c>
      <c r="F60" s="102">
        <f>+'Table 3 raw'!E47</f>
        <v>15</v>
      </c>
      <c r="G60" s="102">
        <f>+'Table 3 raw'!F47</f>
        <v>1</v>
      </c>
      <c r="H60" s="22"/>
      <c r="I60" s="102" t="s">
        <v>8</v>
      </c>
      <c r="J60" s="102">
        <f>+'Table 3 raw'!H47</f>
        <v>2</v>
      </c>
      <c r="K60" s="102">
        <f>+'Table 3 raw'!I47</f>
        <v>255</v>
      </c>
      <c r="L60" s="102">
        <f>+'Table 3 raw'!J47</f>
        <v>221</v>
      </c>
      <c r="M60" s="273"/>
      <c r="N60" s="273"/>
      <c r="O60" s="273"/>
      <c r="P60" s="291">
        <v>255</v>
      </c>
      <c r="Q60" s="292">
        <v>221</v>
      </c>
      <c r="R60" s="300">
        <f t="shared" ref="R60:S64" si="27">+K60-P60</f>
        <v>0</v>
      </c>
      <c r="S60" s="300">
        <f t="shared" si="27"/>
        <v>0</v>
      </c>
      <c r="T60" s="58" t="str">
        <f>+'Table 3 raw'!L47</f>
        <v>VERMONT</v>
      </c>
      <c r="V60" s="2" t="s">
        <v>92</v>
      </c>
      <c r="W60" s="102">
        <v>314</v>
      </c>
      <c r="X60" s="22"/>
      <c r="Y60" s="102">
        <v>298</v>
      </c>
      <c r="Z60" s="102">
        <v>0</v>
      </c>
      <c r="AA60" s="102">
        <v>15</v>
      </c>
      <c r="AB60" s="102">
        <v>1</v>
      </c>
      <c r="AC60" s="22"/>
      <c r="AD60" s="102" t="s">
        <v>8</v>
      </c>
      <c r="AE60" s="102">
        <v>2</v>
      </c>
      <c r="AF60" s="102">
        <v>226</v>
      </c>
      <c r="AG60" s="102">
        <v>200</v>
      </c>
      <c r="AI60" s="54">
        <f t="shared" ref="AI60:AI65" si="28">+B60-W60</f>
        <v>-2</v>
      </c>
      <c r="AJ60" s="54"/>
      <c r="AK60" s="54">
        <f t="shared" ref="AK60:AN65" si="29">+D60-Y60</f>
        <v>-2</v>
      </c>
      <c r="AL60" s="54">
        <f t="shared" si="29"/>
        <v>0</v>
      </c>
      <c r="AM60" s="54">
        <f t="shared" si="29"/>
        <v>0</v>
      </c>
      <c r="AN60" s="54">
        <f t="shared" si="29"/>
        <v>0</v>
      </c>
      <c r="AO60" s="54"/>
      <c r="AP60" s="54" t="e">
        <f t="shared" ref="AP60:AS65" si="30">+I60-AD60</f>
        <v>#VALUE!</v>
      </c>
      <c r="AQ60" s="54">
        <f t="shared" si="30"/>
        <v>0</v>
      </c>
      <c r="AR60" s="54">
        <f t="shared" si="30"/>
        <v>29</v>
      </c>
      <c r="AS60" s="54">
        <f t="shared" si="30"/>
        <v>21</v>
      </c>
    </row>
    <row r="61" spans="1:45" x14ac:dyDescent="0.3">
      <c r="A61" s="7" t="s">
        <v>93</v>
      </c>
      <c r="B61" s="102">
        <f>+'Table 3 raw'!B48</f>
        <v>2134</v>
      </c>
      <c r="C61" s="22"/>
      <c r="D61" s="102">
        <f>+'Table 3 raw'!C48</f>
        <v>1867</v>
      </c>
      <c r="E61" s="102">
        <f>+'Table 3 raw'!D48</f>
        <v>53</v>
      </c>
      <c r="F61" s="102">
        <f>+'Table 3 raw'!E48</f>
        <v>89</v>
      </c>
      <c r="G61" s="102">
        <f>+'Table 3 raw'!F48</f>
        <v>125</v>
      </c>
      <c r="H61" s="22"/>
      <c r="I61" s="102">
        <f>+'Table 3 raw'!G48</f>
        <v>8</v>
      </c>
      <c r="J61" s="102">
        <f>+'Table 3 raw'!H48</f>
        <v>134</v>
      </c>
      <c r="K61" s="102">
        <f>+'Table 3 raw'!I48</f>
        <v>748</v>
      </c>
      <c r="L61" s="102">
        <f>+'Table 3 raw'!J48</f>
        <v>605</v>
      </c>
      <c r="M61" s="273"/>
      <c r="N61" s="273"/>
      <c r="O61" s="273"/>
      <c r="P61" s="291">
        <v>748</v>
      </c>
      <c r="Q61" s="292">
        <v>605</v>
      </c>
      <c r="R61" s="300">
        <f t="shared" si="27"/>
        <v>0</v>
      </c>
      <c r="S61" s="300">
        <f t="shared" si="27"/>
        <v>0</v>
      </c>
      <c r="T61" s="58" t="str">
        <f>+'Table 3 raw'!L48</f>
        <v>VIRGINIA</v>
      </c>
      <c r="V61" s="2" t="s">
        <v>93</v>
      </c>
      <c r="W61" s="102">
        <v>2133</v>
      </c>
      <c r="X61" s="22"/>
      <c r="Y61" s="102">
        <v>1864</v>
      </c>
      <c r="Z61" s="102">
        <v>53</v>
      </c>
      <c r="AA61" s="102">
        <v>89</v>
      </c>
      <c r="AB61" s="102">
        <v>127</v>
      </c>
      <c r="AC61" s="22"/>
      <c r="AD61" s="102">
        <v>7</v>
      </c>
      <c r="AE61" s="102">
        <v>140</v>
      </c>
      <c r="AF61" s="102">
        <v>737</v>
      </c>
      <c r="AG61" s="102">
        <v>584</v>
      </c>
      <c r="AI61" s="54">
        <f t="shared" si="28"/>
        <v>1</v>
      </c>
      <c r="AJ61" s="54"/>
      <c r="AK61" s="54">
        <f t="shared" si="29"/>
        <v>3</v>
      </c>
      <c r="AL61" s="54">
        <f t="shared" si="29"/>
        <v>0</v>
      </c>
      <c r="AM61" s="54">
        <f t="shared" si="29"/>
        <v>0</v>
      </c>
      <c r="AN61" s="54">
        <f t="shared" si="29"/>
        <v>-2</v>
      </c>
      <c r="AO61" s="54"/>
      <c r="AP61" s="54">
        <f t="shared" si="30"/>
        <v>1</v>
      </c>
      <c r="AQ61" s="54">
        <f t="shared" si="30"/>
        <v>-6</v>
      </c>
      <c r="AR61" s="54">
        <f t="shared" si="30"/>
        <v>11</v>
      </c>
      <c r="AS61" s="54">
        <f t="shared" si="30"/>
        <v>21</v>
      </c>
    </row>
    <row r="62" spans="1:45" x14ac:dyDescent="0.3">
      <c r="A62" s="7" t="s">
        <v>94</v>
      </c>
      <c r="B62" s="102">
        <f>+'Table 3 raw'!B49</f>
        <v>2436</v>
      </c>
      <c r="C62" s="22"/>
      <c r="D62" s="102">
        <f>+'Table 3 raw'!C49</f>
        <v>2008</v>
      </c>
      <c r="E62" s="102">
        <f>+'Table 3 raw'!D49</f>
        <v>95</v>
      </c>
      <c r="F62" s="102">
        <f>+'Table 3 raw'!E49</f>
        <v>19</v>
      </c>
      <c r="G62" s="102">
        <f>+'Table 3 raw'!F49</f>
        <v>314</v>
      </c>
      <c r="H62" s="22"/>
      <c r="I62" s="102">
        <f>+'Table 3 raw'!G49</f>
        <v>8</v>
      </c>
      <c r="J62" s="279" t="s">
        <v>100</v>
      </c>
      <c r="K62" s="102">
        <f>+'Table 3 raw'!I49</f>
        <v>1665</v>
      </c>
      <c r="L62" s="102">
        <f>+'Table 3 raw'!J49</f>
        <v>1277</v>
      </c>
      <c r="M62" s="273"/>
      <c r="N62" s="273"/>
      <c r="O62" s="273"/>
      <c r="P62" s="291">
        <v>1665</v>
      </c>
      <c r="Q62" s="292">
        <v>1277</v>
      </c>
      <c r="R62" s="300">
        <f t="shared" si="27"/>
        <v>0</v>
      </c>
      <c r="S62" s="300">
        <f t="shared" si="27"/>
        <v>0</v>
      </c>
      <c r="T62" s="58" t="str">
        <f>+'Table 3 raw'!L49</f>
        <v>WASHINGTON</v>
      </c>
      <c r="V62" s="2" t="s">
        <v>94</v>
      </c>
      <c r="W62" s="102">
        <v>2427</v>
      </c>
      <c r="X62" s="22"/>
      <c r="Y62" s="102">
        <v>1998</v>
      </c>
      <c r="Z62" s="102">
        <v>96</v>
      </c>
      <c r="AA62" s="102">
        <v>20</v>
      </c>
      <c r="AB62" s="102">
        <v>313</v>
      </c>
      <c r="AC62" s="22"/>
      <c r="AD62" s="102">
        <v>9</v>
      </c>
      <c r="AE62" s="102" t="s">
        <v>241</v>
      </c>
      <c r="AF62" s="102">
        <v>1535</v>
      </c>
      <c r="AG62" s="102">
        <v>1283</v>
      </c>
      <c r="AI62" s="54">
        <f t="shared" si="28"/>
        <v>9</v>
      </c>
      <c r="AJ62" s="54"/>
      <c r="AK62" s="54">
        <f t="shared" si="29"/>
        <v>10</v>
      </c>
      <c r="AL62" s="54">
        <f t="shared" si="29"/>
        <v>-1</v>
      </c>
      <c r="AM62" s="54">
        <f t="shared" si="29"/>
        <v>-1</v>
      </c>
      <c r="AN62" s="54">
        <f t="shared" si="29"/>
        <v>1</v>
      </c>
      <c r="AO62" s="54"/>
      <c r="AP62" s="54">
        <f t="shared" si="30"/>
        <v>-1</v>
      </c>
      <c r="AQ62" s="54" t="e">
        <f t="shared" si="30"/>
        <v>#VALUE!</v>
      </c>
      <c r="AR62" s="54">
        <f t="shared" si="30"/>
        <v>130</v>
      </c>
      <c r="AS62" s="54">
        <f t="shared" si="30"/>
        <v>-6</v>
      </c>
    </row>
    <row r="63" spans="1:45" x14ac:dyDescent="0.3">
      <c r="A63" s="7" t="s">
        <v>95</v>
      </c>
      <c r="B63" s="102">
        <f>+'Table 3 raw'!B50</f>
        <v>739</v>
      </c>
      <c r="C63" s="22"/>
      <c r="D63" s="102">
        <f>+'Table 3 raw'!C50</f>
        <v>670</v>
      </c>
      <c r="E63" s="102">
        <f>+'Table 3 raw'!D50</f>
        <v>3</v>
      </c>
      <c r="F63" s="102">
        <f>+'Table 3 raw'!E50</f>
        <v>33</v>
      </c>
      <c r="G63" s="102">
        <f>+'Table 3 raw'!F50</f>
        <v>33</v>
      </c>
      <c r="H63" s="22"/>
      <c r="I63" s="102" t="s">
        <v>8</v>
      </c>
      <c r="J63" s="279" t="s">
        <v>100</v>
      </c>
      <c r="K63" s="102">
        <f>+'Table 3 raw'!I50</f>
        <v>338</v>
      </c>
      <c r="L63" s="102">
        <f>+'Table 3 raw'!J50</f>
        <v>336</v>
      </c>
      <c r="M63" s="273"/>
      <c r="N63" s="273"/>
      <c r="O63" s="273"/>
      <c r="P63" s="282">
        <v>338</v>
      </c>
      <c r="Q63" s="282">
        <v>336</v>
      </c>
      <c r="R63" s="300">
        <f t="shared" si="27"/>
        <v>0</v>
      </c>
      <c r="S63" s="300">
        <f t="shared" si="27"/>
        <v>0</v>
      </c>
      <c r="T63" s="58" t="str">
        <f>+'Table 3 raw'!L50</f>
        <v>WEST VIRGINIA</v>
      </c>
      <c r="V63" s="2" t="s">
        <v>95</v>
      </c>
      <c r="W63" s="102">
        <v>744</v>
      </c>
      <c r="X63" s="22"/>
      <c r="Y63" s="102">
        <v>682</v>
      </c>
      <c r="Z63" s="102">
        <v>3</v>
      </c>
      <c r="AA63" s="102">
        <v>30</v>
      </c>
      <c r="AB63" s="102">
        <v>29</v>
      </c>
      <c r="AC63" s="22"/>
      <c r="AD63" s="102" t="s">
        <v>8</v>
      </c>
      <c r="AE63" s="102">
        <v>0</v>
      </c>
      <c r="AF63" s="102">
        <v>350</v>
      </c>
      <c r="AG63" s="102">
        <v>348</v>
      </c>
      <c r="AI63" s="54">
        <f t="shared" si="28"/>
        <v>-5</v>
      </c>
      <c r="AJ63" s="54"/>
      <c r="AK63" s="54">
        <f t="shared" si="29"/>
        <v>-12</v>
      </c>
      <c r="AL63" s="54">
        <f t="shared" si="29"/>
        <v>0</v>
      </c>
      <c r="AM63" s="54">
        <f t="shared" si="29"/>
        <v>3</v>
      </c>
      <c r="AN63" s="54">
        <f t="shared" si="29"/>
        <v>4</v>
      </c>
      <c r="AO63" s="54"/>
      <c r="AP63" s="54" t="e">
        <f t="shared" si="30"/>
        <v>#VALUE!</v>
      </c>
      <c r="AQ63" s="54" t="e">
        <f t="shared" si="30"/>
        <v>#VALUE!</v>
      </c>
      <c r="AR63" s="54">
        <f t="shared" si="30"/>
        <v>-12</v>
      </c>
      <c r="AS63" s="54">
        <f t="shared" si="30"/>
        <v>-12</v>
      </c>
    </row>
    <row r="64" spans="1:45" x14ac:dyDescent="0.3">
      <c r="A64" s="7" t="s">
        <v>96</v>
      </c>
      <c r="B64" s="102">
        <f>+'Table 3 raw'!B51</f>
        <v>2256</v>
      </c>
      <c r="C64" s="22"/>
      <c r="D64" s="102">
        <f>+'Table 3 raw'!C51</f>
        <v>2148</v>
      </c>
      <c r="E64" s="102">
        <f>+'Table 3 raw'!D51</f>
        <v>11</v>
      </c>
      <c r="F64" s="102">
        <f>+'Table 3 raw'!E51</f>
        <v>6</v>
      </c>
      <c r="G64" s="102">
        <f>+'Table 3 raw'!F51</f>
        <v>91</v>
      </c>
      <c r="H64" s="22"/>
      <c r="I64" s="102">
        <f>+'Table 3 raw'!G51</f>
        <v>237</v>
      </c>
      <c r="J64" s="102">
        <f>+'Table 3 raw'!H51</f>
        <v>8</v>
      </c>
      <c r="K64" s="147">
        <f>+'Table 3 raw'!I51</f>
        <v>1549</v>
      </c>
      <c r="L64" s="147">
        <f>+'Table 3 raw'!J51</f>
        <v>827</v>
      </c>
      <c r="M64" s="276"/>
      <c r="N64" s="276"/>
      <c r="O64" s="276"/>
      <c r="P64" s="291">
        <v>1549</v>
      </c>
      <c r="Q64" s="292">
        <v>827</v>
      </c>
      <c r="R64" s="300">
        <f t="shared" si="27"/>
        <v>0</v>
      </c>
      <c r="S64" s="300">
        <f t="shared" si="27"/>
        <v>0</v>
      </c>
      <c r="T64" s="58" t="str">
        <f>+'Table 3 raw'!L51</f>
        <v>WISCONSIN</v>
      </c>
      <c r="V64" s="2" t="s">
        <v>96</v>
      </c>
      <c r="W64" s="102">
        <v>2255</v>
      </c>
      <c r="X64" s="22"/>
      <c r="Y64" s="102">
        <v>2147</v>
      </c>
      <c r="Z64" s="150">
        <v>12</v>
      </c>
      <c r="AA64" s="150">
        <v>6</v>
      </c>
      <c r="AB64" s="150">
        <v>90</v>
      </c>
      <c r="AC64" s="35"/>
      <c r="AD64" s="102">
        <v>242</v>
      </c>
      <c r="AE64" s="102">
        <v>8</v>
      </c>
      <c r="AF64" s="102">
        <v>2205</v>
      </c>
      <c r="AG64" s="102">
        <v>833</v>
      </c>
      <c r="AI64" s="54">
        <f t="shared" si="28"/>
        <v>1</v>
      </c>
      <c r="AJ64" s="54"/>
      <c r="AK64" s="54">
        <f t="shared" si="29"/>
        <v>1</v>
      </c>
      <c r="AL64" s="54">
        <f t="shared" si="29"/>
        <v>-1</v>
      </c>
      <c r="AM64" s="54">
        <f t="shared" si="29"/>
        <v>0</v>
      </c>
      <c r="AN64" s="54">
        <f t="shared" si="29"/>
        <v>1</v>
      </c>
      <c r="AO64" s="54"/>
      <c r="AP64" s="54">
        <f t="shared" si="30"/>
        <v>-5</v>
      </c>
      <c r="AQ64" s="54">
        <f t="shared" si="30"/>
        <v>0</v>
      </c>
      <c r="AR64" s="70">
        <f t="shared" si="30"/>
        <v>-656</v>
      </c>
      <c r="AS64" s="70">
        <f t="shared" si="30"/>
        <v>-6</v>
      </c>
    </row>
    <row r="65" spans="1:45" x14ac:dyDescent="0.3">
      <c r="A65" s="7" t="s">
        <v>97</v>
      </c>
      <c r="B65" s="102">
        <f>+'Table 3 raw'!B52</f>
        <v>371</v>
      </c>
      <c r="C65" s="22"/>
      <c r="D65" s="102">
        <f>+'Table 3 raw'!C52</f>
        <v>362</v>
      </c>
      <c r="E65" s="102">
        <f>+'Table 3 raw'!D52</f>
        <v>3</v>
      </c>
      <c r="F65" s="102">
        <f>+'Table 3 raw'!E52</f>
        <v>0</v>
      </c>
      <c r="G65" s="102">
        <f>+'Table 3 raw'!F52</f>
        <v>6</v>
      </c>
      <c r="H65" s="22"/>
      <c r="I65" s="147">
        <f>+'Table 3 raw'!G52</f>
        <v>5</v>
      </c>
      <c r="J65" s="147">
        <f>+'Table 3 raw'!H52</f>
        <v>0</v>
      </c>
      <c r="K65" s="102">
        <f>+'Table 3 raw'!I52</f>
        <v>155</v>
      </c>
      <c r="L65" s="102">
        <f>+'Table 3 raw'!J52</f>
        <v>82</v>
      </c>
      <c r="M65" s="273"/>
      <c r="N65" s="273"/>
      <c r="O65" s="273"/>
      <c r="P65" s="291">
        <v>155</v>
      </c>
      <c r="Q65" s="292">
        <v>82</v>
      </c>
      <c r="R65" s="300"/>
      <c r="S65" s="276"/>
      <c r="T65" s="58" t="str">
        <f>+'Table 3 raw'!L52</f>
        <v>WYOMING</v>
      </c>
      <c r="V65" s="2" t="s">
        <v>97</v>
      </c>
      <c r="W65" s="102">
        <v>370</v>
      </c>
      <c r="X65" s="22"/>
      <c r="Y65" s="102">
        <v>361</v>
      </c>
      <c r="Z65" s="102">
        <v>3</v>
      </c>
      <c r="AA65" s="102">
        <v>0</v>
      </c>
      <c r="AB65" s="102">
        <v>6</v>
      </c>
      <c r="AC65" s="22"/>
      <c r="AD65" s="102">
        <v>0</v>
      </c>
      <c r="AE65" s="102">
        <v>0</v>
      </c>
      <c r="AF65" s="102">
        <v>162</v>
      </c>
      <c r="AG65" s="102">
        <v>87</v>
      </c>
      <c r="AI65" s="54">
        <f t="shared" si="28"/>
        <v>1</v>
      </c>
      <c r="AJ65" s="54"/>
      <c r="AK65" s="54">
        <f t="shared" si="29"/>
        <v>1</v>
      </c>
      <c r="AL65" s="54">
        <f t="shared" si="29"/>
        <v>0</v>
      </c>
      <c r="AM65" s="54">
        <f t="shared" si="29"/>
        <v>0</v>
      </c>
      <c r="AN65" s="54">
        <f t="shared" si="29"/>
        <v>0</v>
      </c>
      <c r="AO65" s="54"/>
      <c r="AP65" s="54">
        <f t="shared" si="30"/>
        <v>5</v>
      </c>
      <c r="AQ65" s="54">
        <f t="shared" si="30"/>
        <v>0</v>
      </c>
      <c r="AR65" s="54">
        <f t="shared" si="30"/>
        <v>-7</v>
      </c>
      <c r="AS65" s="54">
        <f t="shared" si="30"/>
        <v>-5</v>
      </c>
    </row>
    <row r="66" spans="1:45" x14ac:dyDescent="0.3">
      <c r="A66" s="7"/>
      <c r="B66" s="102"/>
      <c r="C66" s="22"/>
      <c r="D66" s="102"/>
      <c r="E66" s="102"/>
      <c r="F66" s="102"/>
      <c r="G66" s="102"/>
      <c r="H66" s="22"/>
      <c r="I66" s="102"/>
      <c r="J66" s="102"/>
      <c r="K66" s="102"/>
      <c r="L66" s="102"/>
      <c r="M66" s="273"/>
      <c r="N66" s="273"/>
      <c r="O66" s="273"/>
      <c r="P66" s="280"/>
      <c r="Q66" s="293"/>
      <c r="R66" s="286"/>
      <c r="S66" s="276"/>
      <c r="T66" s="58"/>
      <c r="V66" s="2"/>
      <c r="W66" s="102"/>
      <c r="X66" s="22"/>
      <c r="Y66" s="102"/>
      <c r="Z66" s="102"/>
      <c r="AA66" s="102"/>
      <c r="AB66" s="102"/>
      <c r="AC66" s="22"/>
      <c r="AD66" s="102"/>
      <c r="AE66" s="102"/>
      <c r="AF66" s="102"/>
      <c r="AG66" s="102"/>
    </row>
    <row r="67" spans="1:45" ht="15" customHeight="1" x14ac:dyDescent="0.3">
      <c r="A67" s="3" t="s">
        <v>98</v>
      </c>
      <c r="B67" s="102"/>
      <c r="C67" s="22"/>
      <c r="D67" s="102"/>
      <c r="E67" s="102"/>
      <c r="F67" s="102"/>
      <c r="G67" s="102"/>
      <c r="H67" s="22"/>
      <c r="I67" s="102"/>
      <c r="J67" s="102"/>
      <c r="K67" s="102"/>
      <c r="L67" s="102"/>
      <c r="M67" s="273"/>
      <c r="N67" s="273"/>
      <c r="O67" s="273"/>
      <c r="P67" s="280"/>
      <c r="Q67" s="293"/>
      <c r="R67" s="286"/>
      <c r="S67" s="276"/>
      <c r="T67" s="58"/>
      <c r="V67" s="2" t="s">
        <v>98</v>
      </c>
      <c r="W67" s="162"/>
      <c r="X67" s="36"/>
      <c r="Y67" s="162"/>
      <c r="Z67" s="162"/>
      <c r="AA67" s="162"/>
      <c r="AB67" s="162"/>
      <c r="AC67" s="36"/>
      <c r="AD67" s="162"/>
      <c r="AE67" s="162"/>
      <c r="AF67" s="162"/>
      <c r="AG67" s="162"/>
    </row>
    <row r="68" spans="1:45" x14ac:dyDescent="0.3">
      <c r="A68" s="7"/>
      <c r="B68" s="102"/>
      <c r="C68" s="22"/>
      <c r="D68" s="102"/>
      <c r="E68" s="102"/>
      <c r="F68" s="102"/>
      <c r="G68" s="102"/>
      <c r="H68" s="22"/>
      <c r="I68" s="102"/>
      <c r="J68" s="102"/>
      <c r="K68" s="102"/>
      <c r="L68" s="102"/>
      <c r="M68" s="273"/>
      <c r="N68" s="273"/>
      <c r="O68" s="273"/>
      <c r="P68" s="280"/>
      <c r="Q68" s="280"/>
      <c r="R68" s="286"/>
      <c r="S68" s="276"/>
      <c r="T68" s="58"/>
      <c r="V68" s="2"/>
      <c r="W68" s="102"/>
      <c r="X68" s="22"/>
      <c r="Y68" s="102"/>
      <c r="Z68" s="102"/>
      <c r="AA68" s="102"/>
      <c r="AB68" s="102"/>
      <c r="AC68" s="22"/>
      <c r="AD68" s="102"/>
      <c r="AE68" s="102"/>
      <c r="AF68" s="102"/>
      <c r="AG68" s="102"/>
    </row>
    <row r="69" spans="1:45" ht="28.5" customHeight="1" x14ac:dyDescent="0.3">
      <c r="A69" s="7" t="s">
        <v>99</v>
      </c>
      <c r="B69" s="102">
        <f>+'Table 3 raw'!B53</f>
        <v>166</v>
      </c>
      <c r="C69" s="22"/>
      <c r="D69" s="102">
        <f>+'Table 3 raw'!C53</f>
        <v>166</v>
      </c>
      <c r="E69" s="102">
        <f>+'Table 3 raw'!D53</f>
        <v>0</v>
      </c>
      <c r="F69" s="102">
        <f>+'Table 3 raw'!E53</f>
        <v>0</v>
      </c>
      <c r="G69" s="102">
        <f>+'Table 3 raw'!F53</f>
        <v>0</v>
      </c>
      <c r="H69" s="22"/>
      <c r="I69" s="278" t="s">
        <v>100</v>
      </c>
      <c r="J69" s="278" t="s">
        <v>100</v>
      </c>
      <c r="K69" s="278" t="s">
        <v>100</v>
      </c>
      <c r="L69" s="278" t="s">
        <v>100</v>
      </c>
      <c r="M69" s="273"/>
      <c r="N69" s="273"/>
      <c r="O69" s="273"/>
      <c r="P69" s="288" t="s">
        <v>115</v>
      </c>
      <c r="Q69" s="288" t="s">
        <v>115</v>
      </c>
      <c r="R69" s="300" t="e">
        <f t="shared" ref="R69:S75" si="31">+K69-P69</f>
        <v>#VALUE!</v>
      </c>
      <c r="S69" s="300" t="e">
        <f t="shared" si="31"/>
        <v>#VALUE!</v>
      </c>
      <c r="T69" s="58" t="str">
        <f>+'Table 3 raw'!L55</f>
        <v>AMERICAN SAMOA</v>
      </c>
      <c r="V69" s="2" t="s">
        <v>99</v>
      </c>
      <c r="W69" s="102">
        <v>173</v>
      </c>
      <c r="X69" s="22"/>
      <c r="Y69" s="102">
        <v>173</v>
      </c>
      <c r="Z69" s="102">
        <v>0</v>
      </c>
      <c r="AA69" s="102">
        <v>0</v>
      </c>
      <c r="AB69" s="102">
        <v>0</v>
      </c>
      <c r="AC69" s="22"/>
      <c r="AD69" s="102" t="s">
        <v>8</v>
      </c>
      <c r="AE69" s="102">
        <v>0</v>
      </c>
      <c r="AF69" s="102" t="s">
        <v>8</v>
      </c>
      <c r="AG69" s="102" t="s">
        <v>8</v>
      </c>
      <c r="AI69" s="54">
        <f>+B69-W69</f>
        <v>-7</v>
      </c>
      <c r="AJ69" s="54"/>
      <c r="AK69" s="54">
        <f t="shared" ref="AK69:AN72" si="32">+D69-Y69</f>
        <v>-7</v>
      </c>
      <c r="AL69" s="54">
        <f t="shared" si="32"/>
        <v>0</v>
      </c>
      <c r="AM69" s="54">
        <f t="shared" si="32"/>
        <v>0</v>
      </c>
      <c r="AN69" s="54">
        <f t="shared" si="32"/>
        <v>0</v>
      </c>
      <c r="AO69" s="54"/>
      <c r="AP69" s="54" t="e">
        <f t="shared" ref="AP69:AS72" si="33">+I69-AD69</f>
        <v>#VALUE!</v>
      </c>
      <c r="AQ69" s="54" t="e">
        <f t="shared" si="33"/>
        <v>#VALUE!</v>
      </c>
      <c r="AR69" s="54" t="e">
        <f t="shared" si="33"/>
        <v>#VALUE!</v>
      </c>
      <c r="AS69" s="54" t="e">
        <f t="shared" si="33"/>
        <v>#VALUE!</v>
      </c>
    </row>
    <row r="70" spans="1:45" x14ac:dyDescent="0.3">
      <c r="A70" s="7" t="s">
        <v>101</v>
      </c>
      <c r="B70" s="102">
        <f>+'Table 3 raw'!B54</f>
        <v>174</v>
      </c>
      <c r="C70" s="22"/>
      <c r="D70" s="102">
        <f>+'Table 3 raw'!C54</f>
        <v>174</v>
      </c>
      <c r="E70" s="102">
        <f>+'Table 3 raw'!D54</f>
        <v>0</v>
      </c>
      <c r="F70" s="102">
        <f>+'Table 3 raw'!E54</f>
        <v>0</v>
      </c>
      <c r="G70" s="102">
        <f>+'Table 3 raw'!F54</f>
        <v>0</v>
      </c>
      <c r="H70" s="22"/>
      <c r="I70" s="299" t="s">
        <v>8</v>
      </c>
      <c r="J70" s="299">
        <f>+'Table 3 raw'!H54</f>
        <v>0</v>
      </c>
      <c r="K70" s="273">
        <f>+'Table 3 raw'!I54</f>
        <v>172</v>
      </c>
      <c r="L70" s="273">
        <f>+'Table 3 raw'!J54</f>
        <v>172</v>
      </c>
      <c r="M70" s="279"/>
      <c r="N70" s="279"/>
      <c r="O70" s="279"/>
      <c r="P70" s="294">
        <v>172</v>
      </c>
      <c r="Q70" s="295">
        <v>172</v>
      </c>
      <c r="R70" s="300">
        <f t="shared" si="31"/>
        <v>0</v>
      </c>
      <c r="S70" s="300">
        <f t="shared" si="31"/>
        <v>0</v>
      </c>
      <c r="T70" s="58" t="str">
        <f>+'Table 3 raw'!L53</f>
        <v>AMERICAN SAMOA</v>
      </c>
      <c r="V70" s="2" t="s">
        <v>101</v>
      </c>
      <c r="W70" s="102">
        <v>174</v>
      </c>
      <c r="X70" s="22"/>
      <c r="Y70" s="102">
        <v>174</v>
      </c>
      <c r="Z70" s="102">
        <v>0</v>
      </c>
      <c r="AA70" s="102">
        <v>0</v>
      </c>
      <c r="AB70" s="102">
        <v>0</v>
      </c>
      <c r="AC70" s="22"/>
      <c r="AD70" s="102" t="s">
        <v>8</v>
      </c>
      <c r="AE70" s="102">
        <v>0</v>
      </c>
      <c r="AF70" s="102" t="s">
        <v>241</v>
      </c>
      <c r="AG70" s="102" t="s">
        <v>241</v>
      </c>
      <c r="AI70" s="54">
        <f>+B70-W70</f>
        <v>0</v>
      </c>
      <c r="AJ70" s="54"/>
      <c r="AK70" s="54">
        <f t="shared" si="32"/>
        <v>0</v>
      </c>
      <c r="AL70" s="54">
        <f t="shared" si="32"/>
        <v>0</v>
      </c>
      <c r="AM70" s="54">
        <f t="shared" si="32"/>
        <v>0</v>
      </c>
      <c r="AN70" s="54">
        <f t="shared" si="32"/>
        <v>0</v>
      </c>
      <c r="AO70" s="54"/>
      <c r="AP70" s="54" t="e">
        <f t="shared" si="33"/>
        <v>#VALUE!</v>
      </c>
      <c r="AQ70" s="54">
        <f t="shared" si="33"/>
        <v>0</v>
      </c>
      <c r="AR70" s="54" t="e">
        <f t="shared" si="33"/>
        <v>#VALUE!</v>
      </c>
      <c r="AS70" s="54" t="e">
        <f t="shared" si="33"/>
        <v>#VALUE!</v>
      </c>
    </row>
    <row r="71" spans="1:45" x14ac:dyDescent="0.3">
      <c r="A71" s="7" t="s">
        <v>102</v>
      </c>
      <c r="B71" s="102">
        <f>+'Table 3 raw'!B55</f>
        <v>28</v>
      </c>
      <c r="C71" s="22"/>
      <c r="D71" s="102">
        <f>+'Table 3 raw'!C55</f>
        <v>27</v>
      </c>
      <c r="E71" s="102">
        <f>+'Table 3 raw'!D55</f>
        <v>0</v>
      </c>
      <c r="F71" s="102">
        <f>+'Table 3 raw'!E55</f>
        <v>1</v>
      </c>
      <c r="G71" s="102">
        <f>+'Table 3 raw'!F55</f>
        <v>0</v>
      </c>
      <c r="H71" s="22"/>
      <c r="I71" s="299">
        <f>+'Table 3 raw'!G55</f>
        <v>0</v>
      </c>
      <c r="J71" s="279" t="s">
        <v>100</v>
      </c>
      <c r="K71" s="193" t="s">
        <v>100</v>
      </c>
      <c r="L71" s="193" t="s">
        <v>100</v>
      </c>
      <c r="M71" s="279"/>
      <c r="N71" s="279"/>
      <c r="O71" s="279"/>
      <c r="P71" s="283">
        <v>0</v>
      </c>
      <c r="Q71" s="283">
        <v>0</v>
      </c>
      <c r="R71" s="300" t="e">
        <f t="shared" si="31"/>
        <v>#VALUE!</v>
      </c>
      <c r="S71" s="300" t="e">
        <f t="shared" si="31"/>
        <v>#VALUE!</v>
      </c>
      <c r="T71" s="58" t="str">
        <f>+'Table 3 raw'!L54</f>
        <v>WYOMING</v>
      </c>
      <c r="V71" s="2" t="s">
        <v>102</v>
      </c>
      <c r="W71" s="102">
        <v>28</v>
      </c>
      <c r="X71" s="22"/>
      <c r="Y71" s="102">
        <v>27</v>
      </c>
      <c r="Z71" s="102">
        <v>0</v>
      </c>
      <c r="AA71" s="102">
        <v>1</v>
      </c>
      <c r="AB71" s="102">
        <v>0</v>
      </c>
      <c r="AC71" s="22"/>
      <c r="AD71" s="102">
        <v>0</v>
      </c>
      <c r="AE71" s="102" t="s">
        <v>241</v>
      </c>
      <c r="AF71" s="102" t="s">
        <v>241</v>
      </c>
      <c r="AG71" s="102" t="s">
        <v>241</v>
      </c>
      <c r="AI71" s="54">
        <f>+B71-W71</f>
        <v>0</v>
      </c>
      <c r="AJ71" s="54"/>
      <c r="AK71" s="54">
        <f t="shared" si="32"/>
        <v>0</v>
      </c>
      <c r="AL71" s="54">
        <f t="shared" si="32"/>
        <v>0</v>
      </c>
      <c r="AM71" s="54">
        <f t="shared" si="32"/>
        <v>0</v>
      </c>
      <c r="AN71" s="54">
        <f t="shared" si="32"/>
        <v>0</v>
      </c>
      <c r="AO71" s="54"/>
      <c r="AP71" s="54">
        <f t="shared" si="33"/>
        <v>0</v>
      </c>
      <c r="AQ71" s="54" t="e">
        <f t="shared" si="33"/>
        <v>#VALUE!</v>
      </c>
      <c r="AR71" s="54" t="e">
        <f t="shared" si="33"/>
        <v>#VALUE!</v>
      </c>
      <c r="AS71" s="54" t="e">
        <f t="shared" si="33"/>
        <v>#VALUE!</v>
      </c>
    </row>
    <row r="72" spans="1:45" x14ac:dyDescent="0.3">
      <c r="A72" s="7" t="s">
        <v>103</v>
      </c>
      <c r="B72" s="102">
        <f>+'Table 3 raw'!B56</f>
        <v>41</v>
      </c>
      <c r="C72" s="22"/>
      <c r="D72" s="102">
        <f>+'Table 3 raw'!C56</f>
        <v>40</v>
      </c>
      <c r="E72" s="102">
        <f>+'Table 3 raw'!D56</f>
        <v>0</v>
      </c>
      <c r="F72" s="102">
        <f>+'Table 3 raw'!E56</f>
        <v>0</v>
      </c>
      <c r="G72" s="102">
        <f>+'Table 3 raw'!F56</f>
        <v>1</v>
      </c>
      <c r="H72" s="22"/>
      <c r="I72" s="273" t="s">
        <v>8</v>
      </c>
      <c r="J72" s="273" t="s">
        <v>8</v>
      </c>
      <c r="K72" s="193">
        <f>+'Table 3 raw'!I56</f>
        <v>0</v>
      </c>
      <c r="L72" s="273" t="s">
        <v>8</v>
      </c>
      <c r="M72" s="279"/>
      <c r="N72" s="279"/>
      <c r="O72" s="279"/>
      <c r="P72" s="294">
        <v>0</v>
      </c>
      <c r="Q72" s="288" t="s">
        <v>8</v>
      </c>
      <c r="R72" s="300">
        <f t="shared" si="31"/>
        <v>0</v>
      </c>
      <c r="S72" s="300" t="e">
        <f t="shared" si="31"/>
        <v>#VALUE!</v>
      </c>
      <c r="T72" s="58" t="str">
        <f>+'Table 3 raw'!L56</f>
        <v>GUAM</v>
      </c>
      <c r="V72" s="2" t="s">
        <v>103</v>
      </c>
      <c r="W72" s="102">
        <v>41</v>
      </c>
      <c r="X72" s="22"/>
      <c r="Y72" s="102">
        <v>40</v>
      </c>
      <c r="Z72" s="102">
        <v>0</v>
      </c>
      <c r="AA72" s="102">
        <v>0</v>
      </c>
      <c r="AB72" s="102">
        <v>1</v>
      </c>
      <c r="AC72" s="22"/>
      <c r="AD72" s="102" t="s">
        <v>8</v>
      </c>
      <c r="AE72" s="102" t="s">
        <v>8</v>
      </c>
      <c r="AF72" s="102">
        <v>0</v>
      </c>
      <c r="AG72" s="102" t="s">
        <v>8</v>
      </c>
      <c r="AI72" s="54">
        <f>+B72-W72</f>
        <v>0</v>
      </c>
      <c r="AJ72" s="54"/>
      <c r="AK72" s="54">
        <f t="shared" si="32"/>
        <v>0</v>
      </c>
      <c r="AL72" s="54">
        <f t="shared" si="32"/>
        <v>0</v>
      </c>
      <c r="AM72" s="54">
        <f t="shared" si="32"/>
        <v>0</v>
      </c>
      <c r="AN72" s="54">
        <f t="shared" si="32"/>
        <v>0</v>
      </c>
      <c r="AO72" s="54"/>
      <c r="AP72" s="54" t="e">
        <f t="shared" si="33"/>
        <v>#VALUE!</v>
      </c>
      <c r="AQ72" s="54" t="e">
        <f t="shared" si="33"/>
        <v>#VALUE!</v>
      </c>
      <c r="AR72" s="54">
        <f t="shared" si="33"/>
        <v>0</v>
      </c>
      <c r="AS72" s="54" t="e">
        <f t="shared" si="33"/>
        <v>#VALUE!</v>
      </c>
    </row>
    <row r="73" spans="1:45" ht="20.399999999999999" x14ac:dyDescent="0.3">
      <c r="A73" s="7" t="s">
        <v>112</v>
      </c>
      <c r="B73" s="193" t="s">
        <v>100</v>
      </c>
      <c r="D73" s="193" t="s">
        <v>100</v>
      </c>
      <c r="E73" s="193" t="s">
        <v>100</v>
      </c>
      <c r="F73" s="193" t="s">
        <v>100</v>
      </c>
      <c r="G73" s="193" t="s">
        <v>100</v>
      </c>
      <c r="I73" s="279" t="s">
        <v>100</v>
      </c>
      <c r="J73" s="279" t="s">
        <v>100</v>
      </c>
      <c r="K73" s="193" t="s">
        <v>100</v>
      </c>
      <c r="L73" s="193" t="s">
        <v>100</v>
      </c>
      <c r="M73" s="279"/>
      <c r="N73" s="279"/>
      <c r="O73" s="279"/>
      <c r="P73" s="296">
        <v>0</v>
      </c>
      <c r="Q73" s="296">
        <v>0</v>
      </c>
      <c r="R73" s="300" t="e">
        <f t="shared" si="31"/>
        <v>#VALUE!</v>
      </c>
      <c r="S73" s="300" t="e">
        <f t="shared" si="31"/>
        <v>#VALUE!</v>
      </c>
      <c r="V73" s="2" t="s">
        <v>112</v>
      </c>
      <c r="W73" s="102" t="s">
        <v>241</v>
      </c>
      <c r="X73" s="22"/>
      <c r="Y73" s="102" t="s">
        <v>241</v>
      </c>
      <c r="Z73" s="102" t="s">
        <v>241</v>
      </c>
      <c r="AA73" s="102" t="s">
        <v>241</v>
      </c>
      <c r="AB73" s="102" t="s">
        <v>241</v>
      </c>
      <c r="AC73" s="22"/>
      <c r="AD73" s="102" t="s">
        <v>241</v>
      </c>
      <c r="AE73" s="102" t="s">
        <v>241</v>
      </c>
      <c r="AF73" s="102" t="s">
        <v>241</v>
      </c>
      <c r="AG73" s="102" t="s">
        <v>241</v>
      </c>
      <c r="AI73" s="54" t="e">
        <f>+B75-W73</f>
        <v>#VALUE!</v>
      </c>
      <c r="AJ73" s="54"/>
      <c r="AK73" s="54" t="e">
        <f>+D75-Y73</f>
        <v>#VALUE!</v>
      </c>
      <c r="AL73" s="54" t="e">
        <f>+E75-Z73</f>
        <v>#VALUE!</v>
      </c>
      <c r="AM73" s="54" t="e">
        <f>+F75-AA73</f>
        <v>#VALUE!</v>
      </c>
      <c r="AN73" s="54" t="e">
        <f>+G75-AB73</f>
        <v>#VALUE!</v>
      </c>
      <c r="AO73" s="54"/>
      <c r="AP73" s="54" t="e">
        <f>+I75-AD73</f>
        <v>#VALUE!</v>
      </c>
      <c r="AQ73" s="54" t="e">
        <f>+J75-AE73</f>
        <v>#VALUE!</v>
      </c>
      <c r="AR73" s="54" t="e">
        <f>+K75-AF73</f>
        <v>#VALUE!</v>
      </c>
      <c r="AS73" s="54" t="e">
        <f>+L75-AG73</f>
        <v>#VALUE!</v>
      </c>
    </row>
    <row r="74" spans="1:45" x14ac:dyDescent="0.3">
      <c r="A74" s="7" t="s">
        <v>104</v>
      </c>
      <c r="B74" s="102">
        <f>+'Table 3 raw'!B57</f>
        <v>1283</v>
      </c>
      <c r="C74" s="22"/>
      <c r="D74" s="102">
        <f>+'Table 3 raw'!C57</f>
        <v>1222</v>
      </c>
      <c r="E74" s="102">
        <f>+'Table 3 raw'!D57</f>
        <v>19</v>
      </c>
      <c r="F74" s="102">
        <f>+'Table 3 raw'!E57</f>
        <v>32</v>
      </c>
      <c r="G74" s="102">
        <f>+'Table 3 raw'!F57</f>
        <v>10</v>
      </c>
      <c r="H74" s="22"/>
      <c r="I74" s="299" t="s">
        <v>8</v>
      </c>
      <c r="J74" s="299" t="s">
        <v>8</v>
      </c>
      <c r="K74" s="102">
        <f>+'Table 3 raw'!I57</f>
        <v>1266</v>
      </c>
      <c r="L74" s="102">
        <f>+'Table 3 raw'!J57</f>
        <v>1201</v>
      </c>
      <c r="M74" s="273"/>
      <c r="N74" s="273"/>
      <c r="O74" s="273"/>
      <c r="P74" s="291">
        <v>1266</v>
      </c>
      <c r="Q74" s="292">
        <v>1201</v>
      </c>
      <c r="R74" s="300">
        <f t="shared" si="31"/>
        <v>0</v>
      </c>
      <c r="S74" s="300">
        <f t="shared" si="31"/>
        <v>0</v>
      </c>
      <c r="T74" s="58" t="str">
        <f>+'Table 3 raw'!L57</f>
        <v>PUERTO RICO</v>
      </c>
      <c r="V74" s="2" t="s">
        <v>104</v>
      </c>
      <c r="W74" s="102">
        <v>1322</v>
      </c>
      <c r="X74" s="22"/>
      <c r="Y74" s="102">
        <v>1262</v>
      </c>
      <c r="Z74" s="102">
        <v>18</v>
      </c>
      <c r="AA74" s="102">
        <v>32</v>
      </c>
      <c r="AB74" s="102">
        <v>10</v>
      </c>
      <c r="AC74" s="22"/>
      <c r="AD74" s="102" t="s">
        <v>8</v>
      </c>
      <c r="AE74" s="102" t="s">
        <v>8</v>
      </c>
      <c r="AF74" s="102">
        <v>1303</v>
      </c>
      <c r="AG74" s="102">
        <v>1235</v>
      </c>
      <c r="AI74" s="54">
        <f>+B74-W74</f>
        <v>-39</v>
      </c>
      <c r="AJ74" s="54"/>
      <c r="AK74" s="54">
        <f>+D74-Y74</f>
        <v>-40</v>
      </c>
      <c r="AL74" s="54">
        <f>+E74-Z74</f>
        <v>1</v>
      </c>
      <c r="AM74" s="54">
        <f>+F74-AA74</f>
        <v>0</v>
      </c>
      <c r="AN74" s="54">
        <f>+G74-AB74</f>
        <v>0</v>
      </c>
      <c r="AO74" s="54"/>
      <c r="AP74" s="54" t="e">
        <f>+I74-AD74</f>
        <v>#VALUE!</v>
      </c>
      <c r="AQ74" s="54" t="e">
        <f>+J74-AE74</f>
        <v>#VALUE!</v>
      </c>
      <c r="AR74" s="54">
        <f>+K74-AF74</f>
        <v>-37</v>
      </c>
      <c r="AS74" s="54">
        <f>+L74-AG74</f>
        <v>-34</v>
      </c>
    </row>
    <row r="75" spans="1:45" x14ac:dyDescent="0.3">
      <c r="A75" s="7" t="s">
        <v>105</v>
      </c>
      <c r="B75" s="102">
        <f>+'Table 3 raw'!B58</f>
        <v>28</v>
      </c>
      <c r="C75" s="22"/>
      <c r="D75" s="102">
        <f>+'Table 3 raw'!C58</f>
        <v>27</v>
      </c>
      <c r="E75" s="102">
        <f>+'Table 3 raw'!D58</f>
        <v>0</v>
      </c>
      <c r="F75" s="102">
        <f>+'Table 3 raw'!E58</f>
        <v>1</v>
      </c>
      <c r="G75" s="102">
        <f>+'Table 3 raw'!F58</f>
        <v>0</v>
      </c>
      <c r="H75" s="22"/>
      <c r="I75" s="102" t="s">
        <v>8</v>
      </c>
      <c r="J75" s="102">
        <f>+'Table 3 raw'!H58</f>
        <v>1</v>
      </c>
      <c r="K75" s="279" t="s">
        <v>100</v>
      </c>
      <c r="L75" s="279" t="s">
        <v>100</v>
      </c>
      <c r="M75" s="299"/>
      <c r="N75" s="299"/>
      <c r="O75" s="299"/>
      <c r="P75" s="297" t="s">
        <v>100</v>
      </c>
      <c r="Q75" s="297" t="s">
        <v>100</v>
      </c>
      <c r="R75" s="300" t="e">
        <f t="shared" si="31"/>
        <v>#VALUE!</v>
      </c>
      <c r="S75" s="300" t="e">
        <f t="shared" si="31"/>
        <v>#VALUE!</v>
      </c>
      <c r="T75" s="58" t="str">
        <f>+'Table 3 raw'!L58</f>
        <v>U.S. VIRGIN ISLANDS</v>
      </c>
      <c r="V75" s="161" t="s">
        <v>105</v>
      </c>
      <c r="W75" s="103">
        <v>28</v>
      </c>
      <c r="Y75" s="103">
        <v>27</v>
      </c>
      <c r="Z75" s="103">
        <v>0</v>
      </c>
      <c r="AA75" s="103">
        <v>1</v>
      </c>
      <c r="AB75" s="103">
        <v>0</v>
      </c>
      <c r="AD75" s="103" t="s">
        <v>8</v>
      </c>
      <c r="AE75" s="103">
        <v>1</v>
      </c>
      <c r="AF75" s="103" t="s">
        <v>8</v>
      </c>
      <c r="AG75" s="103" t="s">
        <v>8</v>
      </c>
      <c r="AI75" s="54" t="e">
        <f>+#REF!-W75</f>
        <v>#REF!</v>
      </c>
      <c r="AJ75" s="54"/>
      <c r="AK75" s="54" t="e">
        <f>+#REF!-Y75</f>
        <v>#REF!</v>
      </c>
      <c r="AL75" s="54" t="e">
        <f>+#REF!-Z75</f>
        <v>#REF!</v>
      </c>
      <c r="AM75" s="54" t="e">
        <f>+#REF!-AA75</f>
        <v>#REF!</v>
      </c>
      <c r="AN75" s="54" t="e">
        <f>+#REF!-AB75</f>
        <v>#REF!</v>
      </c>
      <c r="AO75" s="54"/>
      <c r="AP75" s="54" t="e">
        <f>+#REF!-AD75</f>
        <v>#REF!</v>
      </c>
      <c r="AQ75" s="54" t="e">
        <f>+#REF!-AE75</f>
        <v>#REF!</v>
      </c>
      <c r="AR75" s="54" t="e">
        <f>+#REF!-AF75</f>
        <v>#REF!</v>
      </c>
      <c r="AS75" s="54" t="e">
        <f>+#REF!-AG75</f>
        <v>#REF!</v>
      </c>
    </row>
    <row r="76" spans="1:45" ht="15" customHeight="1" x14ac:dyDescent="0.3">
      <c r="A76" s="7" t="s">
        <v>116</v>
      </c>
      <c r="P76" s="273"/>
      <c r="Q76" s="273"/>
      <c r="R76" s="276"/>
      <c r="V76" s="161" t="s">
        <v>116</v>
      </c>
    </row>
    <row r="77" spans="1:45" x14ac:dyDescent="0.3">
      <c r="A77" s="7" t="s">
        <v>9</v>
      </c>
      <c r="B77" s="102"/>
      <c r="C77" s="22"/>
      <c r="D77" s="102"/>
      <c r="E77" s="102"/>
      <c r="F77" s="102"/>
      <c r="G77" s="102"/>
      <c r="H77" s="22"/>
      <c r="I77" s="102"/>
      <c r="J77" s="102"/>
      <c r="K77" s="102"/>
      <c r="L77" s="102"/>
      <c r="M77" s="273"/>
      <c r="N77" s="273"/>
      <c r="O77" s="273"/>
      <c r="P77" s="273"/>
      <c r="Q77" s="273"/>
      <c r="R77" s="276"/>
      <c r="S77" s="276"/>
      <c r="T77" s="58"/>
    </row>
    <row r="78" spans="1:45" x14ac:dyDescent="0.3">
      <c r="A78" s="2" t="s">
        <v>242</v>
      </c>
      <c r="B78" s="102"/>
      <c r="C78" s="22"/>
      <c r="D78" s="102"/>
      <c r="E78" s="102"/>
      <c r="F78" s="102"/>
      <c r="G78" s="102"/>
      <c r="H78" s="22"/>
      <c r="I78" s="102"/>
      <c r="J78" s="102"/>
      <c r="K78" s="102"/>
      <c r="L78" s="102"/>
      <c r="M78" s="273"/>
      <c r="N78" s="273"/>
      <c r="O78" s="273"/>
      <c r="P78" s="273"/>
      <c r="Q78" s="273"/>
      <c r="R78" s="276"/>
      <c r="S78" s="276"/>
      <c r="T78" s="58"/>
    </row>
    <row r="79" spans="1:45" x14ac:dyDescent="0.3">
      <c r="B79" s="102"/>
      <c r="C79" s="22"/>
      <c r="D79" s="102"/>
      <c r="E79" s="102"/>
      <c r="F79" s="102"/>
      <c r="G79" s="102"/>
      <c r="H79" s="22"/>
      <c r="I79" s="102"/>
      <c r="J79" s="102"/>
      <c r="K79" s="102"/>
      <c r="L79" s="102"/>
      <c r="M79" s="273"/>
      <c r="N79" s="273"/>
      <c r="O79" s="273"/>
      <c r="P79" s="273"/>
      <c r="Q79" s="273"/>
      <c r="R79" s="276"/>
      <c r="S79" s="276"/>
      <c r="T79" s="58"/>
    </row>
    <row r="80" spans="1:45" x14ac:dyDescent="0.3">
      <c r="B80" s="102"/>
      <c r="C80" s="22"/>
      <c r="D80" s="102"/>
      <c r="E80" s="102"/>
      <c r="F80" s="102"/>
      <c r="G80" s="102"/>
      <c r="H80" s="22"/>
      <c r="I80" s="102"/>
      <c r="J80" s="102"/>
      <c r="K80" s="102"/>
      <c r="L80" s="102"/>
      <c r="M80" s="273"/>
      <c r="N80" s="273"/>
      <c r="O80" s="273"/>
      <c r="P80" s="273"/>
      <c r="Q80" s="273"/>
      <c r="R80" s="276"/>
      <c r="S80" s="276"/>
      <c r="T80" s="58"/>
    </row>
    <row r="81" spans="2:20" x14ac:dyDescent="0.3">
      <c r="B81" s="102"/>
      <c r="C81" s="22"/>
      <c r="D81" s="102"/>
      <c r="E81" s="102"/>
      <c r="F81" s="102"/>
      <c r="G81" s="102"/>
      <c r="H81" s="22"/>
      <c r="I81" s="102"/>
      <c r="J81" s="102"/>
      <c r="K81" s="102"/>
      <c r="L81" s="102"/>
      <c r="M81" s="273"/>
      <c r="N81" s="273"/>
      <c r="O81" s="273"/>
      <c r="P81" s="279"/>
      <c r="Q81" s="279"/>
      <c r="R81" s="279"/>
      <c r="S81" s="276"/>
      <c r="T81" s="58"/>
    </row>
    <row r="82" spans="2:20" x14ac:dyDescent="0.3">
      <c r="B82" s="102"/>
      <c r="C82" s="22"/>
      <c r="D82" s="102"/>
      <c r="E82" s="102"/>
      <c r="F82" s="102"/>
      <c r="G82" s="102"/>
      <c r="H82" s="22"/>
      <c r="I82" s="102"/>
      <c r="J82" s="102"/>
      <c r="K82" s="102"/>
      <c r="L82" s="102"/>
      <c r="M82" s="273"/>
      <c r="N82" s="273"/>
      <c r="O82" s="273"/>
      <c r="P82" s="279"/>
      <c r="Q82" s="279"/>
      <c r="R82" s="279"/>
      <c r="S82" s="276"/>
      <c r="T82" s="58"/>
    </row>
    <row r="83" spans="2:20" x14ac:dyDescent="0.3">
      <c r="B83" s="102"/>
      <c r="C83" s="22"/>
      <c r="D83" s="102"/>
      <c r="E83" s="102"/>
      <c r="F83" s="102"/>
      <c r="G83" s="102"/>
      <c r="H83" s="22"/>
      <c r="I83" s="102"/>
      <c r="J83" s="102"/>
      <c r="K83" s="102"/>
      <c r="L83" s="102"/>
      <c r="M83" s="273"/>
      <c r="N83" s="273"/>
      <c r="O83" s="273"/>
      <c r="P83" s="279"/>
      <c r="Q83" s="279"/>
      <c r="R83" s="279"/>
      <c r="S83" s="276"/>
      <c r="T83" s="58"/>
    </row>
    <row r="84" spans="2:20" x14ac:dyDescent="0.3">
      <c r="B84" s="102"/>
      <c r="C84" s="22"/>
      <c r="D84" s="102"/>
      <c r="E84" s="102"/>
      <c r="F84" s="102"/>
      <c r="G84" s="102"/>
      <c r="H84" s="22"/>
      <c r="I84" s="102"/>
      <c r="J84" s="102"/>
      <c r="K84" s="102"/>
      <c r="L84" s="102"/>
      <c r="M84" s="273"/>
      <c r="N84" s="273"/>
      <c r="O84" s="273"/>
      <c r="P84" s="279"/>
      <c r="Q84" s="279"/>
      <c r="R84" s="279"/>
      <c r="S84" s="276"/>
      <c r="T84" s="58"/>
    </row>
    <row r="85" spans="2:20" x14ac:dyDescent="0.3">
      <c r="B85" s="102"/>
      <c r="C85" s="22"/>
      <c r="D85" s="102"/>
      <c r="E85" s="102"/>
      <c r="F85" s="102"/>
      <c r="G85" s="102"/>
      <c r="H85" s="22"/>
      <c r="I85" s="102"/>
      <c r="J85" s="102"/>
      <c r="K85" s="102"/>
      <c r="L85" s="102"/>
      <c r="M85" s="273"/>
      <c r="N85" s="273"/>
      <c r="O85" s="273"/>
      <c r="P85" s="273"/>
      <c r="Q85" s="273"/>
      <c r="R85" s="276"/>
      <c r="S85" s="276"/>
      <c r="T85" s="58"/>
    </row>
    <row r="86" spans="2:20" x14ac:dyDescent="0.3">
      <c r="B86" s="102"/>
      <c r="C86" s="22"/>
      <c r="D86" s="102"/>
      <c r="E86" s="102"/>
      <c r="F86" s="102"/>
      <c r="G86" s="102"/>
      <c r="H86" s="22"/>
      <c r="I86" s="102"/>
      <c r="J86" s="102"/>
      <c r="K86" s="102"/>
      <c r="L86" s="102"/>
      <c r="M86" s="273"/>
      <c r="N86" s="273"/>
      <c r="O86" s="273"/>
      <c r="P86" s="299"/>
      <c r="Q86" s="299"/>
      <c r="R86" s="301"/>
      <c r="S86" s="276"/>
      <c r="T86" s="58"/>
    </row>
    <row r="87" spans="2:20" x14ac:dyDescent="0.3">
      <c r="B87" s="102"/>
      <c r="C87" s="22"/>
      <c r="D87" s="102"/>
      <c r="E87" s="102"/>
      <c r="F87" s="102"/>
      <c r="G87" s="102"/>
      <c r="H87" s="22"/>
      <c r="I87" s="102"/>
      <c r="J87" s="102"/>
      <c r="K87" s="102"/>
      <c r="L87" s="102"/>
      <c r="M87" s="273"/>
      <c r="N87" s="273"/>
      <c r="O87" s="273"/>
      <c r="S87" s="276"/>
      <c r="T87" s="58"/>
    </row>
    <row r="88" spans="2:20" x14ac:dyDescent="0.3">
      <c r="B88" s="102"/>
      <c r="C88" s="22"/>
      <c r="D88" s="102"/>
      <c r="E88" s="102"/>
      <c r="F88" s="102"/>
      <c r="G88" s="102"/>
      <c r="H88" s="22"/>
      <c r="I88" s="102"/>
      <c r="J88" s="102"/>
      <c r="K88" s="102"/>
      <c r="L88" s="102"/>
      <c r="M88" s="273"/>
      <c r="N88" s="273"/>
      <c r="O88" s="273"/>
      <c r="P88" s="273"/>
      <c r="Q88" s="273"/>
      <c r="R88" s="276"/>
      <c r="S88" s="276"/>
      <c r="T88" s="58"/>
    </row>
    <row r="89" spans="2:20" x14ac:dyDescent="0.3">
      <c r="P89" s="273"/>
      <c r="Q89" s="273"/>
      <c r="R89" s="276"/>
    </row>
    <row r="90" spans="2:20" x14ac:dyDescent="0.3">
      <c r="P90" s="273"/>
      <c r="Q90" s="273"/>
      <c r="R90" s="276"/>
    </row>
    <row r="91" spans="2:20" x14ac:dyDescent="0.3">
      <c r="P91" s="273"/>
      <c r="Q91" s="273"/>
      <c r="R91" s="276"/>
    </row>
    <row r="92" spans="2:20" x14ac:dyDescent="0.3">
      <c r="P92" s="273"/>
      <c r="Q92" s="273"/>
      <c r="R92" s="276"/>
    </row>
    <row r="93" spans="2:20" x14ac:dyDescent="0.3">
      <c r="P93" s="273"/>
      <c r="Q93" s="273"/>
      <c r="R93" s="276"/>
    </row>
    <row r="94" spans="2:20" x14ac:dyDescent="0.3">
      <c r="P94" s="273"/>
      <c r="Q94" s="273"/>
      <c r="R94" s="276"/>
    </row>
    <row r="95" spans="2:20" x14ac:dyDescent="0.3">
      <c r="P95" s="273"/>
      <c r="Q95" s="273"/>
      <c r="R95" s="276"/>
    </row>
    <row r="96" spans="2:20" x14ac:dyDescent="0.3">
      <c r="P96" s="273"/>
      <c r="Q96" s="273"/>
      <c r="R96" s="276"/>
    </row>
    <row r="97" spans="16:18" x14ac:dyDescent="0.3">
      <c r="P97" s="273"/>
      <c r="Q97" s="273"/>
      <c r="R97" s="276"/>
    </row>
    <row r="98" spans="16:18" x14ac:dyDescent="0.3">
      <c r="P98" s="273"/>
      <c r="Q98" s="273"/>
      <c r="R98" s="276"/>
    </row>
    <row r="99" spans="16:18" x14ac:dyDescent="0.3">
      <c r="P99" s="273"/>
      <c r="Q99" s="273"/>
      <c r="R99" s="276"/>
    </row>
  </sheetData>
  <autoFilter ref="R3:S95" xr:uid="{00000000-0009-0000-0000-000005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8"/>
  <sheetViews>
    <sheetView workbookViewId="0">
      <pane xSplit="1" ySplit="1" topLeftCell="B2" activePane="bottomRight" state="frozen"/>
      <selection activeCell="B4" sqref="B4"/>
      <selection pane="topRight" activeCell="B4" sqref="B4"/>
      <selection pane="bottomLeft" activeCell="B4" sqref="B4"/>
      <selection pane="bottomRight" activeCell="B4" sqref="B4"/>
    </sheetView>
  </sheetViews>
  <sheetFormatPr defaultRowHeight="14.4" x14ac:dyDescent="0.3"/>
  <cols>
    <col min="1" max="1" width="6" style="165" customWidth="1"/>
    <col min="2" max="11" width="13" style="165" customWidth="1"/>
  </cols>
  <sheetData>
    <row r="1" spans="1:22" x14ac:dyDescent="0.3">
      <c r="A1" s="267" t="s">
        <v>128</v>
      </c>
      <c r="B1" s="267" t="s">
        <v>197</v>
      </c>
      <c r="C1" s="267" t="s">
        <v>198</v>
      </c>
      <c r="D1" s="267" t="s">
        <v>199</v>
      </c>
      <c r="E1" s="267" t="s">
        <v>200</v>
      </c>
      <c r="F1" s="267" t="s">
        <v>201</v>
      </c>
      <c r="G1" s="267" t="s">
        <v>202</v>
      </c>
      <c r="H1" s="267" t="s">
        <v>203</v>
      </c>
      <c r="I1" s="267" t="s">
        <v>204</v>
      </c>
      <c r="J1" s="267" t="s">
        <v>205</v>
      </c>
      <c r="K1" s="165" t="s">
        <v>206</v>
      </c>
    </row>
    <row r="2" spans="1:22" x14ac:dyDescent="0.3">
      <c r="A2" s="267" t="s">
        <v>247</v>
      </c>
      <c r="B2" s="267">
        <v>1513</v>
      </c>
      <c r="C2" s="267">
        <v>1328</v>
      </c>
      <c r="D2" s="267">
        <v>34</v>
      </c>
      <c r="E2" s="267">
        <v>68</v>
      </c>
      <c r="F2" s="267">
        <v>83</v>
      </c>
      <c r="G2" s="267">
        <v>1</v>
      </c>
      <c r="H2" s="267">
        <v>40</v>
      </c>
      <c r="I2" s="267">
        <v>937</v>
      </c>
      <c r="J2" s="267">
        <v>921</v>
      </c>
      <c r="L2" t="str">
        <f>VLOOKUP(A2,'Table 2 Raw'!A:G,7)</f>
        <v>ALABAMA</v>
      </c>
    </row>
    <row r="3" spans="1:22" x14ac:dyDescent="0.3">
      <c r="A3" s="267" t="s">
        <v>248</v>
      </c>
      <c r="B3" s="267">
        <v>507</v>
      </c>
      <c r="C3" s="267">
        <v>478</v>
      </c>
      <c r="D3" s="267">
        <v>3</v>
      </c>
      <c r="E3" s="267">
        <v>3</v>
      </c>
      <c r="F3" s="267">
        <v>23</v>
      </c>
      <c r="G3" s="267">
        <v>28</v>
      </c>
      <c r="H3" s="267">
        <v>32</v>
      </c>
      <c r="I3" s="267">
        <v>367</v>
      </c>
      <c r="J3" s="267">
        <v>335</v>
      </c>
      <c r="L3" s="165" t="str">
        <f>VLOOKUP(A3,'Table 2 Raw'!A:G,7)</f>
        <v>ALASKA</v>
      </c>
      <c r="N3" t="s">
        <v>218</v>
      </c>
    </row>
    <row r="4" spans="1:22" x14ac:dyDescent="0.3">
      <c r="A4" s="267" t="s">
        <v>249</v>
      </c>
      <c r="B4" s="267">
        <v>2308</v>
      </c>
      <c r="C4" s="267">
        <v>1983</v>
      </c>
      <c r="D4" s="267">
        <v>20</v>
      </c>
      <c r="E4" s="267">
        <v>246</v>
      </c>
      <c r="F4" s="267">
        <v>59</v>
      </c>
      <c r="G4" s="267">
        <v>550</v>
      </c>
      <c r="H4" s="267">
        <v>-1</v>
      </c>
      <c r="I4" s="267">
        <v>1384</v>
      </c>
      <c r="J4" s="267">
        <v>1079</v>
      </c>
      <c r="L4" s="165" t="str">
        <f>VLOOKUP(A4,'Table 2 Raw'!A:G,7)</f>
        <v>ARIZONA</v>
      </c>
    </row>
    <row r="5" spans="1:22" x14ac:dyDescent="0.3">
      <c r="A5" s="267" t="s">
        <v>250</v>
      </c>
      <c r="B5" s="267">
        <v>1090</v>
      </c>
      <c r="C5" s="267">
        <v>1056</v>
      </c>
      <c r="D5" s="267">
        <v>4</v>
      </c>
      <c r="E5" s="267">
        <v>25</v>
      </c>
      <c r="F5" s="267">
        <v>5</v>
      </c>
      <c r="G5" s="267">
        <v>75</v>
      </c>
      <c r="H5" s="267">
        <v>30</v>
      </c>
      <c r="I5" s="267">
        <v>1044</v>
      </c>
      <c r="J5" s="267">
        <v>938</v>
      </c>
      <c r="L5" s="165" t="str">
        <f>VLOOKUP(A5,'Table 2 Raw'!A:G,7)</f>
        <v>ARKANSAS</v>
      </c>
      <c r="N5" s="298" t="s">
        <v>197</v>
      </c>
      <c r="O5" s="298" t="s">
        <v>198</v>
      </c>
      <c r="P5" s="298" t="s">
        <v>199</v>
      </c>
      <c r="Q5" s="298" t="s">
        <v>200</v>
      </c>
      <c r="R5" s="298" t="s">
        <v>201</v>
      </c>
      <c r="S5" s="298" t="s">
        <v>202</v>
      </c>
      <c r="T5" s="298" t="s">
        <v>203</v>
      </c>
      <c r="U5" s="298" t="s">
        <v>204</v>
      </c>
      <c r="V5" s="298" t="s">
        <v>205</v>
      </c>
    </row>
    <row r="6" spans="1:22" x14ac:dyDescent="0.3">
      <c r="A6" s="267" t="s">
        <v>251</v>
      </c>
      <c r="B6" s="267">
        <v>10291</v>
      </c>
      <c r="C6" s="267">
        <v>8965</v>
      </c>
      <c r="D6" s="267">
        <v>152</v>
      </c>
      <c r="E6" s="267">
        <v>71</v>
      </c>
      <c r="F6" s="267">
        <v>1103</v>
      </c>
      <c r="G6" s="267">
        <v>1248</v>
      </c>
      <c r="H6" s="267">
        <v>512</v>
      </c>
      <c r="I6" s="267">
        <v>7349</v>
      </c>
      <c r="J6" s="267">
        <v>5792</v>
      </c>
      <c r="L6" s="165" t="str">
        <f>VLOOKUP(A6,'Table 2 Raw'!A:G,7)</f>
        <v>CALIFORNIA</v>
      </c>
      <c r="N6" s="298">
        <v>98331</v>
      </c>
      <c r="O6" s="298">
        <v>89667</v>
      </c>
      <c r="P6" s="298">
        <v>1994</v>
      </c>
      <c r="Q6" s="298">
        <v>1412</v>
      </c>
      <c r="R6" s="298">
        <v>5258</v>
      </c>
      <c r="S6" s="298">
        <v>7011</v>
      </c>
      <c r="T6" s="298">
        <v>3164</v>
      </c>
      <c r="U6" s="298">
        <v>69766</v>
      </c>
      <c r="V6" s="298">
        <v>55241</v>
      </c>
    </row>
    <row r="7" spans="1:22" x14ac:dyDescent="0.3">
      <c r="A7" s="267" t="s">
        <v>252</v>
      </c>
      <c r="B7" s="267">
        <v>1888</v>
      </c>
      <c r="C7" s="267">
        <v>1775</v>
      </c>
      <c r="D7" s="267">
        <v>7</v>
      </c>
      <c r="E7" s="267">
        <v>8</v>
      </c>
      <c r="F7" s="267">
        <v>98</v>
      </c>
      <c r="G7" s="267">
        <v>238</v>
      </c>
      <c r="H7" s="267">
        <v>29</v>
      </c>
      <c r="I7" s="267">
        <v>703</v>
      </c>
      <c r="J7" s="267">
        <v>559</v>
      </c>
      <c r="L7" s="165" t="str">
        <f>VLOOKUP(A7,'Table 2 Raw'!A:G,7)</f>
        <v>COLORADO</v>
      </c>
    </row>
    <row r="8" spans="1:22" x14ac:dyDescent="0.3">
      <c r="A8" s="267" t="s">
        <v>253</v>
      </c>
      <c r="B8" s="267">
        <v>1250</v>
      </c>
      <c r="C8" s="267">
        <v>1056</v>
      </c>
      <c r="D8" s="267">
        <v>156</v>
      </c>
      <c r="E8" s="267">
        <v>17</v>
      </c>
      <c r="F8" s="267">
        <v>21</v>
      </c>
      <c r="G8" s="267">
        <v>24</v>
      </c>
      <c r="H8" s="267">
        <v>87</v>
      </c>
      <c r="I8" s="267">
        <v>637</v>
      </c>
      <c r="J8" s="267">
        <v>283</v>
      </c>
      <c r="L8" s="165" t="str">
        <f>VLOOKUP(A8,'Table 2 Raw'!A:G,7)</f>
        <v>CONNECTICUT</v>
      </c>
      <c r="N8" s="165">
        <f>SUM(B2:B52)</f>
        <v>98331</v>
      </c>
      <c r="O8" s="165">
        <f>SUM(C2:C52)</f>
        <v>89667</v>
      </c>
      <c r="P8" s="165">
        <f t="shared" ref="P8:V8" si="0">SUM(D2:D52)</f>
        <v>1994</v>
      </c>
      <c r="Q8" s="165">
        <f t="shared" si="0"/>
        <v>1412</v>
      </c>
      <c r="R8" s="165">
        <f t="shared" si="0"/>
        <v>5258</v>
      </c>
      <c r="S8" s="165">
        <f t="shared" si="0"/>
        <v>6999</v>
      </c>
      <c r="T8" s="165">
        <f t="shared" si="0"/>
        <v>3145</v>
      </c>
      <c r="U8" s="165">
        <f t="shared" si="0"/>
        <v>69766</v>
      </c>
      <c r="V8" s="165">
        <f t="shared" si="0"/>
        <v>55241</v>
      </c>
    </row>
    <row r="9" spans="1:22" x14ac:dyDescent="0.3">
      <c r="A9" s="267" t="s">
        <v>254</v>
      </c>
      <c r="B9" s="267">
        <v>228</v>
      </c>
      <c r="C9" s="267">
        <v>198</v>
      </c>
      <c r="D9" s="267">
        <v>18</v>
      </c>
      <c r="E9" s="267">
        <v>6</v>
      </c>
      <c r="F9" s="267">
        <v>6</v>
      </c>
      <c r="G9" s="267">
        <v>27</v>
      </c>
      <c r="H9" s="267">
        <v>3</v>
      </c>
      <c r="I9" s="267">
        <v>139</v>
      </c>
      <c r="J9" s="267">
        <v>139</v>
      </c>
      <c r="L9" s="165" t="str">
        <f>VLOOKUP(A9,'Table 2 Raw'!A:G,7)</f>
        <v>DELAWARE</v>
      </c>
    </row>
    <row r="10" spans="1:22" x14ac:dyDescent="0.3">
      <c r="A10" s="267" t="s">
        <v>255</v>
      </c>
      <c r="B10" s="267">
        <v>223</v>
      </c>
      <c r="C10" s="267">
        <v>217</v>
      </c>
      <c r="D10" s="267">
        <v>2</v>
      </c>
      <c r="E10" s="267">
        <v>0</v>
      </c>
      <c r="F10" s="267">
        <v>4</v>
      </c>
      <c r="G10" s="267">
        <v>110</v>
      </c>
      <c r="H10" s="267">
        <v>6</v>
      </c>
      <c r="I10" s="267">
        <v>183</v>
      </c>
      <c r="J10" s="267">
        <v>179</v>
      </c>
      <c r="L10" s="165" t="str">
        <f>VLOOKUP(A10,'Table 2 Raw'!A:G,7)</f>
        <v>DISTRICT OF COLUMBIA</v>
      </c>
      <c r="N10">
        <f>+N8-N6</f>
        <v>0</v>
      </c>
      <c r="O10" s="165">
        <f t="shared" ref="O10:V10" si="1">+O8-O6</f>
        <v>0</v>
      </c>
      <c r="P10" s="165">
        <f t="shared" si="1"/>
        <v>0</v>
      </c>
      <c r="Q10" s="165">
        <f t="shared" si="1"/>
        <v>0</v>
      </c>
      <c r="R10" s="165">
        <f t="shared" si="1"/>
        <v>0</v>
      </c>
      <c r="S10" s="165">
        <f>+S8-S6</f>
        <v>-12</v>
      </c>
      <c r="T10" s="165">
        <f t="shared" si="1"/>
        <v>-19</v>
      </c>
      <c r="U10" s="165">
        <f t="shared" si="1"/>
        <v>0</v>
      </c>
      <c r="V10" s="165">
        <f t="shared" si="1"/>
        <v>0</v>
      </c>
    </row>
    <row r="11" spans="1:22" x14ac:dyDescent="0.3">
      <c r="A11" s="267" t="s">
        <v>256</v>
      </c>
      <c r="B11" s="267">
        <v>4336</v>
      </c>
      <c r="C11" s="267">
        <v>3720</v>
      </c>
      <c r="D11" s="267">
        <v>172</v>
      </c>
      <c r="E11" s="267">
        <v>52</v>
      </c>
      <c r="F11" s="267">
        <v>392</v>
      </c>
      <c r="G11" s="267">
        <v>655</v>
      </c>
      <c r="H11" s="267">
        <v>564</v>
      </c>
      <c r="I11" s="267">
        <v>3067</v>
      </c>
      <c r="J11" s="267">
        <v>2908</v>
      </c>
      <c r="L11" s="165" t="str">
        <f>VLOOKUP(A11,'Table 2 Raw'!A:G,7)</f>
        <v>FLORIDA</v>
      </c>
    </row>
    <row r="12" spans="1:22" x14ac:dyDescent="0.3">
      <c r="A12" s="267" t="s">
        <v>257</v>
      </c>
      <c r="B12" s="267">
        <v>2300</v>
      </c>
      <c r="C12" s="267">
        <v>2240</v>
      </c>
      <c r="D12" s="267">
        <v>19</v>
      </c>
      <c r="E12" s="267">
        <v>0</v>
      </c>
      <c r="F12" s="267">
        <v>41</v>
      </c>
      <c r="G12" s="267">
        <v>84</v>
      </c>
      <c r="H12" s="267">
        <v>15</v>
      </c>
      <c r="I12" s="267">
        <v>1649</v>
      </c>
      <c r="J12" s="267">
        <v>1583</v>
      </c>
      <c r="L12" s="165" t="str">
        <f>VLOOKUP(A12,'Table 2 Raw'!A:G,7)</f>
        <v>GEORGIA</v>
      </c>
    </row>
    <row r="13" spans="1:22" x14ac:dyDescent="0.3">
      <c r="A13" s="267" t="s">
        <v>258</v>
      </c>
      <c r="B13" s="267">
        <v>290</v>
      </c>
      <c r="C13" s="267">
        <v>288</v>
      </c>
      <c r="D13" s="267">
        <v>1</v>
      </c>
      <c r="E13" s="267">
        <v>0</v>
      </c>
      <c r="F13" s="267">
        <v>1</v>
      </c>
      <c r="G13" s="267">
        <v>34</v>
      </c>
      <c r="H13" s="267">
        <v>-2</v>
      </c>
      <c r="I13" s="267">
        <v>186</v>
      </c>
      <c r="J13" s="267">
        <v>186</v>
      </c>
      <c r="L13" s="165" t="str">
        <f>VLOOKUP(A13,'Table 2 Raw'!A:G,7)</f>
        <v>HAWAII</v>
      </c>
    </row>
    <row r="14" spans="1:22" x14ac:dyDescent="0.3">
      <c r="A14" s="267" t="s">
        <v>259</v>
      </c>
      <c r="B14" s="267">
        <v>745</v>
      </c>
      <c r="C14" s="267">
        <v>646</v>
      </c>
      <c r="D14" s="267">
        <v>11</v>
      </c>
      <c r="E14" s="267">
        <v>14</v>
      </c>
      <c r="F14" s="267">
        <v>74</v>
      </c>
      <c r="G14" s="267">
        <v>57</v>
      </c>
      <c r="H14" s="267">
        <v>19</v>
      </c>
      <c r="I14" s="267">
        <v>568</v>
      </c>
      <c r="J14" s="267">
        <v>499</v>
      </c>
      <c r="L14" s="165" t="str">
        <f>VLOOKUP(A14,'Table 2 Raw'!A:G,7)</f>
        <v>IDAHO</v>
      </c>
    </row>
    <row r="15" spans="1:22" x14ac:dyDescent="0.3">
      <c r="A15" s="267" t="s">
        <v>260</v>
      </c>
      <c r="B15" s="267">
        <v>4173</v>
      </c>
      <c r="C15" s="267">
        <v>3922</v>
      </c>
      <c r="D15" s="267">
        <v>110</v>
      </c>
      <c r="E15" s="267">
        <v>0</v>
      </c>
      <c r="F15" s="267">
        <v>141</v>
      </c>
      <c r="G15" s="267">
        <v>63</v>
      </c>
      <c r="H15" s="267">
        <v>-1</v>
      </c>
      <c r="I15" s="267">
        <v>3279</v>
      </c>
      <c r="J15" s="267">
        <v>2069</v>
      </c>
      <c r="L15" s="165" t="str">
        <f>VLOOKUP(A15,'Table 2 Raw'!A:G,7)</f>
        <v>ILLINOIS</v>
      </c>
    </row>
    <row r="16" spans="1:22" x14ac:dyDescent="0.3">
      <c r="A16" s="267" t="s">
        <v>261</v>
      </c>
      <c r="B16" s="267">
        <v>1921</v>
      </c>
      <c r="C16" s="267">
        <v>1863</v>
      </c>
      <c r="D16" s="267">
        <v>22</v>
      </c>
      <c r="E16" s="267">
        <v>28</v>
      </c>
      <c r="F16" s="267">
        <v>8</v>
      </c>
      <c r="G16" s="267">
        <v>93</v>
      </c>
      <c r="H16" s="267">
        <v>29</v>
      </c>
      <c r="I16" s="267">
        <v>1483</v>
      </c>
      <c r="J16" s="267">
        <v>1193</v>
      </c>
      <c r="L16" s="165" t="str">
        <f>VLOOKUP(A16,'Table 2 Raw'!A:G,7)</f>
        <v>INDIANA</v>
      </c>
    </row>
    <row r="17" spans="1:12" x14ac:dyDescent="0.3">
      <c r="A17" s="267" t="s">
        <v>262</v>
      </c>
      <c r="B17" s="267">
        <v>1328</v>
      </c>
      <c r="C17" s="267">
        <v>1307</v>
      </c>
      <c r="D17" s="267">
        <v>3</v>
      </c>
      <c r="E17" s="267">
        <v>0</v>
      </c>
      <c r="F17" s="267">
        <v>18</v>
      </c>
      <c r="G17" s="267">
        <v>3</v>
      </c>
      <c r="H17" s="267">
        <v>-2</v>
      </c>
      <c r="I17" s="267">
        <v>911</v>
      </c>
      <c r="J17" s="267">
        <v>524</v>
      </c>
      <c r="L17" s="165" t="str">
        <f>VLOOKUP(A17,'Table 2 Raw'!A:G,7)</f>
        <v>IOWA</v>
      </c>
    </row>
    <row r="18" spans="1:12" x14ac:dyDescent="0.3">
      <c r="A18" s="267" t="s">
        <v>263</v>
      </c>
      <c r="B18" s="267">
        <v>1318</v>
      </c>
      <c r="C18" s="267">
        <v>1313</v>
      </c>
      <c r="D18" s="267">
        <v>4</v>
      </c>
      <c r="E18" s="267">
        <v>0</v>
      </c>
      <c r="F18" s="267">
        <v>1</v>
      </c>
      <c r="G18" s="267">
        <v>10</v>
      </c>
      <c r="H18" s="267">
        <v>30</v>
      </c>
      <c r="I18" s="267">
        <v>1149</v>
      </c>
      <c r="J18" s="267">
        <v>882</v>
      </c>
      <c r="L18" s="165" t="str">
        <f>VLOOKUP(A18,'Table 2 Raw'!A:G,7)</f>
        <v>KANSAS</v>
      </c>
    </row>
    <row r="19" spans="1:12" x14ac:dyDescent="0.3">
      <c r="A19" s="267" t="s">
        <v>264</v>
      </c>
      <c r="B19" s="267">
        <v>1539</v>
      </c>
      <c r="C19" s="267">
        <v>1226</v>
      </c>
      <c r="D19" s="267">
        <v>8</v>
      </c>
      <c r="E19" s="267">
        <v>121</v>
      </c>
      <c r="F19" s="267">
        <v>184</v>
      </c>
      <c r="G19" s="267">
        <v>-2</v>
      </c>
      <c r="H19" s="267">
        <v>66</v>
      </c>
      <c r="I19" s="267">
        <v>1180</v>
      </c>
      <c r="J19" s="267">
        <v>1145</v>
      </c>
      <c r="L19" s="165" t="str">
        <f>VLOOKUP(A19,'Table 2 Raw'!A:G,7)</f>
        <v>KENTUCKY</v>
      </c>
    </row>
    <row r="20" spans="1:12" x14ac:dyDescent="0.3">
      <c r="A20" s="267" t="s">
        <v>265</v>
      </c>
      <c r="B20" s="267">
        <v>1404</v>
      </c>
      <c r="C20" s="267">
        <v>1355</v>
      </c>
      <c r="D20" s="267">
        <v>32</v>
      </c>
      <c r="E20" s="267">
        <v>12</v>
      </c>
      <c r="F20" s="267">
        <v>5</v>
      </c>
      <c r="G20" s="267">
        <v>151</v>
      </c>
      <c r="H20" s="267">
        <v>44</v>
      </c>
      <c r="I20" s="267">
        <v>1239</v>
      </c>
      <c r="J20" s="267">
        <v>1220</v>
      </c>
      <c r="L20" s="165" t="str">
        <f>VLOOKUP(A20,'Table 2 Raw'!A:G,7)</f>
        <v>LOUISIANA</v>
      </c>
    </row>
    <row r="21" spans="1:12" x14ac:dyDescent="0.3">
      <c r="A21" s="267" t="s">
        <v>266</v>
      </c>
      <c r="B21" s="267">
        <v>605</v>
      </c>
      <c r="C21" s="267">
        <v>577</v>
      </c>
      <c r="D21" s="267">
        <v>1</v>
      </c>
      <c r="E21" s="267">
        <v>27</v>
      </c>
      <c r="F21" s="267">
        <v>0</v>
      </c>
      <c r="G21" s="267">
        <v>9</v>
      </c>
      <c r="H21" s="267">
        <v>1</v>
      </c>
      <c r="I21" s="267">
        <v>522</v>
      </c>
      <c r="J21" s="267">
        <v>395</v>
      </c>
      <c r="L21" s="165" t="str">
        <f>VLOOKUP(A21,'Table 2 Raw'!A:G,7)</f>
        <v>MAINE</v>
      </c>
    </row>
    <row r="22" spans="1:12" x14ac:dyDescent="0.3">
      <c r="A22" s="267" t="s">
        <v>267</v>
      </c>
      <c r="B22" s="267">
        <v>1424</v>
      </c>
      <c r="C22" s="267">
        <v>1318</v>
      </c>
      <c r="D22" s="267">
        <v>37</v>
      </c>
      <c r="E22" s="267">
        <v>25</v>
      </c>
      <c r="F22" s="267">
        <v>44</v>
      </c>
      <c r="G22" s="267">
        <v>49</v>
      </c>
      <c r="H22" s="267">
        <v>96</v>
      </c>
      <c r="I22" s="267">
        <v>767</v>
      </c>
      <c r="J22" s="267">
        <v>678</v>
      </c>
      <c r="L22" s="165" t="str">
        <f>VLOOKUP(A22,'Table 2 Raw'!A:G,7)</f>
        <v>MARYLAND</v>
      </c>
    </row>
    <row r="23" spans="1:12" x14ac:dyDescent="0.3">
      <c r="A23" s="267" t="s">
        <v>268</v>
      </c>
      <c r="B23" s="267">
        <v>1856</v>
      </c>
      <c r="C23" s="267">
        <v>1789</v>
      </c>
      <c r="D23" s="267">
        <v>8</v>
      </c>
      <c r="E23" s="267">
        <v>38</v>
      </c>
      <c r="F23" s="267">
        <v>21</v>
      </c>
      <c r="G23" s="267">
        <v>78</v>
      </c>
      <c r="H23" s="267">
        <v>0</v>
      </c>
      <c r="I23" s="267">
        <v>1092</v>
      </c>
      <c r="J23" s="267">
        <v>642</v>
      </c>
      <c r="L23" s="165" t="str">
        <f>VLOOKUP(A23,'Table 2 Raw'!A:G,7)</f>
        <v>MASSACHUSETTS</v>
      </c>
    </row>
    <row r="24" spans="1:12" x14ac:dyDescent="0.3">
      <c r="A24" s="267" t="s">
        <v>269</v>
      </c>
      <c r="B24" s="267">
        <v>3458</v>
      </c>
      <c r="C24" s="267">
        <v>2951</v>
      </c>
      <c r="D24" s="267">
        <v>180</v>
      </c>
      <c r="E24" s="267">
        <v>4</v>
      </c>
      <c r="F24" s="267">
        <v>323</v>
      </c>
      <c r="G24" s="267">
        <v>376</v>
      </c>
      <c r="H24" s="267">
        <v>378</v>
      </c>
      <c r="I24" s="267">
        <v>2307</v>
      </c>
      <c r="J24" s="267">
        <v>1535</v>
      </c>
      <c r="L24" s="165" t="str">
        <f>VLOOKUP(A24,'Table 2 Raw'!A:G,7)</f>
        <v>MICHIGAN</v>
      </c>
    </row>
    <row r="25" spans="1:12" x14ac:dyDescent="0.3">
      <c r="A25" s="267" t="s">
        <v>270</v>
      </c>
      <c r="B25" s="267">
        <v>2513</v>
      </c>
      <c r="C25" s="267">
        <v>1699</v>
      </c>
      <c r="D25" s="267">
        <v>306</v>
      </c>
      <c r="E25" s="267">
        <v>8</v>
      </c>
      <c r="F25" s="267">
        <v>500</v>
      </c>
      <c r="G25" s="267">
        <v>220</v>
      </c>
      <c r="H25" s="267">
        <v>82</v>
      </c>
      <c r="I25" s="267">
        <v>2078</v>
      </c>
      <c r="J25" s="267">
        <v>1064</v>
      </c>
      <c r="L25" s="165" t="str">
        <f>VLOOKUP(A25,'Table 2 Raw'!A:G,7)</f>
        <v>MINNESOTA</v>
      </c>
    </row>
    <row r="26" spans="1:12" x14ac:dyDescent="0.3">
      <c r="A26" s="267" t="s">
        <v>271</v>
      </c>
      <c r="B26" s="267">
        <v>1066</v>
      </c>
      <c r="C26" s="267">
        <v>908</v>
      </c>
      <c r="D26" s="267">
        <v>1</v>
      </c>
      <c r="E26" s="267">
        <v>91</v>
      </c>
      <c r="F26" s="267">
        <v>66</v>
      </c>
      <c r="G26" s="267">
        <v>3</v>
      </c>
      <c r="H26" s="267">
        <v>17</v>
      </c>
      <c r="I26" s="267">
        <v>714</v>
      </c>
      <c r="J26" s="267">
        <v>713</v>
      </c>
      <c r="L26" s="165" t="str">
        <f>VLOOKUP(A26,'Table 2 Raw'!A:G,7)</f>
        <v>MISSISSIPPI</v>
      </c>
    </row>
    <row r="27" spans="1:12" x14ac:dyDescent="0.3">
      <c r="A27" s="267" t="s">
        <v>272</v>
      </c>
      <c r="B27" s="267">
        <v>2424</v>
      </c>
      <c r="C27" s="267">
        <v>2249</v>
      </c>
      <c r="D27" s="267">
        <v>53</v>
      </c>
      <c r="E27" s="267">
        <v>63</v>
      </c>
      <c r="F27" s="267">
        <v>59</v>
      </c>
      <c r="G27" s="267">
        <v>72</v>
      </c>
      <c r="H27" s="267">
        <v>30</v>
      </c>
      <c r="I27" s="267">
        <v>1873</v>
      </c>
      <c r="J27" s="267">
        <v>1574</v>
      </c>
      <c r="L27" s="165" t="str">
        <f>VLOOKUP(A27,'Table 2 Raw'!A:G,7)</f>
        <v>MISSOURI</v>
      </c>
    </row>
    <row r="28" spans="1:12" x14ac:dyDescent="0.3">
      <c r="A28" s="267" t="s">
        <v>273</v>
      </c>
      <c r="B28" s="267">
        <v>820</v>
      </c>
      <c r="C28" s="267">
        <v>814</v>
      </c>
      <c r="D28" s="267">
        <v>2</v>
      </c>
      <c r="E28" s="267">
        <v>0</v>
      </c>
      <c r="F28" s="267">
        <v>4</v>
      </c>
      <c r="G28" s="267">
        <v>-2</v>
      </c>
      <c r="H28" s="267">
        <v>0</v>
      </c>
      <c r="I28" s="267">
        <v>718</v>
      </c>
      <c r="J28" s="267">
        <v>434</v>
      </c>
      <c r="L28" s="165" t="str">
        <f>VLOOKUP(A28,'Table 2 Raw'!A:G,7)</f>
        <v>MONTANA</v>
      </c>
    </row>
    <row r="29" spans="1:12" x14ac:dyDescent="0.3">
      <c r="A29" s="267" t="s">
        <v>274</v>
      </c>
      <c r="B29" s="267">
        <v>1095</v>
      </c>
      <c r="C29" s="267">
        <v>1019</v>
      </c>
      <c r="D29" s="267">
        <v>27</v>
      </c>
      <c r="E29" s="267">
        <v>0</v>
      </c>
      <c r="F29" s="267">
        <v>49</v>
      </c>
      <c r="G29" s="267">
        <v>-2</v>
      </c>
      <c r="H29" s="267">
        <v>-2</v>
      </c>
      <c r="I29" s="267">
        <v>458</v>
      </c>
      <c r="J29" s="267">
        <v>358</v>
      </c>
      <c r="L29" s="165" t="str">
        <f>VLOOKUP(A29,'Table 2 Raw'!A:G,7)</f>
        <v>NEBRASKA</v>
      </c>
    </row>
    <row r="30" spans="1:12" x14ac:dyDescent="0.3">
      <c r="A30" s="267" t="s">
        <v>275</v>
      </c>
      <c r="B30" s="267">
        <v>663</v>
      </c>
      <c r="C30" s="267">
        <v>611</v>
      </c>
      <c r="D30" s="267">
        <v>13</v>
      </c>
      <c r="E30" s="267">
        <v>0</v>
      </c>
      <c r="F30" s="267">
        <v>39</v>
      </c>
      <c r="G30" s="267">
        <v>49</v>
      </c>
      <c r="H30" s="267">
        <v>48</v>
      </c>
      <c r="I30" s="267">
        <v>375</v>
      </c>
      <c r="J30" s="267">
        <v>374</v>
      </c>
      <c r="L30" s="165" t="str">
        <f>VLOOKUP(A30,'Table 2 Raw'!A:G,7)</f>
        <v>NEVADA</v>
      </c>
    </row>
    <row r="31" spans="1:12" x14ac:dyDescent="0.3">
      <c r="A31" s="267" t="s">
        <v>276</v>
      </c>
      <c r="B31" s="267">
        <v>490</v>
      </c>
      <c r="C31" s="267">
        <v>490</v>
      </c>
      <c r="D31" s="267">
        <v>0</v>
      </c>
      <c r="E31" s="267">
        <v>0</v>
      </c>
      <c r="F31" s="267">
        <v>0</v>
      </c>
      <c r="G31" s="267">
        <v>31</v>
      </c>
      <c r="H31" s="267">
        <v>1</v>
      </c>
      <c r="I31" s="267">
        <v>423</v>
      </c>
      <c r="J31" s="267">
        <v>162</v>
      </c>
      <c r="L31" s="165" t="str">
        <f>VLOOKUP(A31,'Table 2 Raw'!A:G,7)</f>
        <v>NEW HAMPSHIRE</v>
      </c>
    </row>
    <row r="32" spans="1:12" x14ac:dyDescent="0.3">
      <c r="A32" s="267" t="s">
        <v>277</v>
      </c>
      <c r="B32" s="267">
        <v>2590</v>
      </c>
      <c r="C32" s="267">
        <v>2379</v>
      </c>
      <c r="D32" s="267">
        <v>63</v>
      </c>
      <c r="E32" s="267">
        <v>58</v>
      </c>
      <c r="F32" s="267">
        <v>90</v>
      </c>
      <c r="G32" s="267">
        <v>88</v>
      </c>
      <c r="H32" s="267">
        <v>0</v>
      </c>
      <c r="I32" s="267">
        <v>1753</v>
      </c>
      <c r="J32" s="267">
        <v>550</v>
      </c>
      <c r="L32" s="165" t="str">
        <f>VLOOKUP(A32,'Table 2 Raw'!A:G,7)</f>
        <v>NEW JERSEY</v>
      </c>
    </row>
    <row r="33" spans="1:12" x14ac:dyDescent="0.3">
      <c r="A33" s="267" t="s">
        <v>278</v>
      </c>
      <c r="B33" s="267">
        <v>869</v>
      </c>
      <c r="C33" s="267">
        <v>838</v>
      </c>
      <c r="D33" s="267">
        <v>5</v>
      </c>
      <c r="E33" s="267">
        <v>0</v>
      </c>
      <c r="F33" s="267">
        <v>26</v>
      </c>
      <c r="G33" s="267">
        <v>99</v>
      </c>
      <c r="H33" s="267">
        <v>0</v>
      </c>
      <c r="I33" s="267">
        <v>795</v>
      </c>
      <c r="J33" s="267">
        <v>768</v>
      </c>
      <c r="L33" s="165" t="str">
        <f>VLOOKUP(A33,'Table 2 Raw'!A:G,7)</f>
        <v>NEW MEXICO</v>
      </c>
    </row>
    <row r="34" spans="1:12" s="164" customFormat="1" x14ac:dyDescent="0.3">
      <c r="A34" s="267" t="s">
        <v>279</v>
      </c>
      <c r="B34" s="267">
        <v>4798</v>
      </c>
      <c r="C34" s="267">
        <v>4590</v>
      </c>
      <c r="D34" s="267">
        <v>131</v>
      </c>
      <c r="E34" s="267">
        <v>21</v>
      </c>
      <c r="F34" s="267">
        <v>56</v>
      </c>
      <c r="G34" s="267">
        <v>267</v>
      </c>
      <c r="H34" s="267">
        <v>121</v>
      </c>
      <c r="I34" s="267">
        <v>3582</v>
      </c>
      <c r="J34" s="267">
        <v>3020</v>
      </c>
      <c r="K34" s="165"/>
      <c r="L34" s="165" t="str">
        <f>VLOOKUP(A34,'Table 2 Raw'!A:G,7)</f>
        <v>NEW YORK</v>
      </c>
    </row>
    <row r="35" spans="1:12" x14ac:dyDescent="0.3">
      <c r="A35" s="267" t="s">
        <v>280</v>
      </c>
      <c r="B35" s="267">
        <v>2624</v>
      </c>
      <c r="C35" s="267">
        <v>2518</v>
      </c>
      <c r="D35" s="267">
        <v>25</v>
      </c>
      <c r="E35" s="267">
        <v>8</v>
      </c>
      <c r="F35" s="267">
        <v>73</v>
      </c>
      <c r="G35" s="267">
        <v>167</v>
      </c>
      <c r="H35" s="267">
        <v>157</v>
      </c>
      <c r="I35" s="267">
        <v>2121</v>
      </c>
      <c r="J35" s="267">
        <v>1970</v>
      </c>
      <c r="L35" s="165" t="str">
        <f>VLOOKUP(A35,'Table 2 Raw'!A:G,7)</f>
        <v>NORTH CAROLINA</v>
      </c>
    </row>
    <row r="36" spans="1:12" x14ac:dyDescent="0.3">
      <c r="A36" s="267" t="s">
        <v>281</v>
      </c>
      <c r="B36" s="267">
        <v>519</v>
      </c>
      <c r="C36" s="267">
        <v>474</v>
      </c>
      <c r="D36" s="267">
        <v>32</v>
      </c>
      <c r="E36" s="267">
        <v>13</v>
      </c>
      <c r="F36" s="267">
        <v>0</v>
      </c>
      <c r="G36" s="267">
        <v>-2</v>
      </c>
      <c r="H36" s="267">
        <v>-2</v>
      </c>
      <c r="I36" s="267">
        <v>255</v>
      </c>
      <c r="J36" s="267">
        <v>111</v>
      </c>
      <c r="L36" s="165" t="str">
        <f>VLOOKUP(A36,'Table 2 Raw'!A:G,7)</f>
        <v>NORTH DAKOTA</v>
      </c>
    </row>
    <row r="37" spans="1:12" x14ac:dyDescent="0.3">
      <c r="A37" s="267" t="s">
        <v>282</v>
      </c>
      <c r="B37" s="267">
        <v>3591</v>
      </c>
      <c r="C37" s="267">
        <v>3466</v>
      </c>
      <c r="D37" s="267">
        <v>51</v>
      </c>
      <c r="E37" s="267">
        <v>74</v>
      </c>
      <c r="F37" s="267">
        <v>0</v>
      </c>
      <c r="G37" s="267">
        <v>362</v>
      </c>
      <c r="H37" s="267">
        <v>-1</v>
      </c>
      <c r="I37" s="267">
        <v>2838</v>
      </c>
      <c r="J37" s="267">
        <v>2169</v>
      </c>
      <c r="L37" s="165" t="str">
        <f>VLOOKUP(A37,'Table 2 Raw'!A:G,7)</f>
        <v>OHIO</v>
      </c>
    </row>
    <row r="38" spans="1:12" x14ac:dyDescent="0.3">
      <c r="A38" s="267" t="s">
        <v>283</v>
      </c>
      <c r="B38" s="267">
        <v>1792</v>
      </c>
      <c r="C38" s="267">
        <v>1783</v>
      </c>
      <c r="D38" s="267">
        <v>4</v>
      </c>
      <c r="E38" s="267">
        <v>0</v>
      </c>
      <c r="F38" s="267">
        <v>5</v>
      </c>
      <c r="G38" s="267">
        <v>48</v>
      </c>
      <c r="H38" s="267">
        <v>-2</v>
      </c>
      <c r="I38" s="267">
        <v>1546</v>
      </c>
      <c r="J38" s="267">
        <v>1107</v>
      </c>
      <c r="L38" s="165" t="str">
        <f>VLOOKUP(A38,'Table 2 Raw'!A:G,7)</f>
        <v>OKLAHOMA</v>
      </c>
    </row>
    <row r="39" spans="1:12" x14ac:dyDescent="0.3">
      <c r="A39" s="267" t="s">
        <v>284</v>
      </c>
      <c r="B39" s="267">
        <v>1243</v>
      </c>
      <c r="C39" s="267">
        <v>1210</v>
      </c>
      <c r="D39" s="267">
        <v>1</v>
      </c>
      <c r="E39" s="267">
        <v>0</v>
      </c>
      <c r="F39" s="267">
        <v>32</v>
      </c>
      <c r="G39" s="267">
        <v>124</v>
      </c>
      <c r="H39" s="267">
        <v>-2</v>
      </c>
      <c r="I39" s="267">
        <v>569</v>
      </c>
      <c r="J39" s="267">
        <v>483</v>
      </c>
      <c r="L39" s="165" t="str">
        <f>VLOOKUP(A39,'Table 2 Raw'!A:G,7)</f>
        <v>OREGON</v>
      </c>
    </row>
    <row r="40" spans="1:12" x14ac:dyDescent="0.3">
      <c r="A40" s="267" t="s">
        <v>285</v>
      </c>
      <c r="B40" s="267">
        <v>3004</v>
      </c>
      <c r="C40" s="267">
        <v>2910</v>
      </c>
      <c r="D40" s="267">
        <v>4</v>
      </c>
      <c r="E40" s="267">
        <v>84</v>
      </c>
      <c r="F40" s="267">
        <v>6</v>
      </c>
      <c r="G40" s="267">
        <v>179</v>
      </c>
      <c r="H40" s="267">
        <v>51</v>
      </c>
      <c r="I40" s="267">
        <v>2403</v>
      </c>
      <c r="J40" s="267">
        <v>1730</v>
      </c>
      <c r="L40" s="165" t="str">
        <f>VLOOKUP(A40,'Table 2 Raw'!A:G,7)</f>
        <v>PENNSYLVANIA</v>
      </c>
    </row>
    <row r="41" spans="1:12" x14ac:dyDescent="0.3">
      <c r="A41" s="267" t="s">
        <v>286</v>
      </c>
      <c r="B41" s="267">
        <v>315</v>
      </c>
      <c r="C41" s="267">
        <v>302</v>
      </c>
      <c r="D41" s="267">
        <v>1</v>
      </c>
      <c r="E41" s="267">
        <v>10</v>
      </c>
      <c r="F41" s="267">
        <v>2</v>
      </c>
      <c r="G41" s="267">
        <v>30</v>
      </c>
      <c r="H41" s="267">
        <v>0</v>
      </c>
      <c r="I41" s="267">
        <v>237</v>
      </c>
      <c r="J41" s="267">
        <v>158</v>
      </c>
      <c r="L41" s="165" t="str">
        <f>VLOOKUP(A41,'Table 2 Raw'!A:G,7)</f>
        <v>RHODE ISLAND</v>
      </c>
    </row>
    <row r="42" spans="1:12" x14ac:dyDescent="0.3">
      <c r="A42" s="267" t="s">
        <v>287</v>
      </c>
      <c r="B42" s="267">
        <v>1252</v>
      </c>
      <c r="C42" s="267">
        <v>1190</v>
      </c>
      <c r="D42" s="267">
        <v>8</v>
      </c>
      <c r="E42" s="267">
        <v>42</v>
      </c>
      <c r="F42" s="267">
        <v>12</v>
      </c>
      <c r="G42" s="267">
        <v>70</v>
      </c>
      <c r="H42" s="267">
        <v>122</v>
      </c>
      <c r="I42" s="267">
        <v>606</v>
      </c>
      <c r="J42" s="267">
        <v>606</v>
      </c>
      <c r="L42" s="165" t="str">
        <f>VLOOKUP(A42,'Table 2 Raw'!A:G,7)</f>
        <v>SOUTH CAROLINA</v>
      </c>
    </row>
    <row r="43" spans="1:12" x14ac:dyDescent="0.3">
      <c r="A43" s="267" t="s">
        <v>288</v>
      </c>
      <c r="B43" s="267">
        <v>697</v>
      </c>
      <c r="C43" s="267">
        <v>649</v>
      </c>
      <c r="D43" s="267">
        <v>12</v>
      </c>
      <c r="E43" s="267">
        <v>3</v>
      </c>
      <c r="F43" s="267">
        <v>33</v>
      </c>
      <c r="G43" s="267">
        <v>0</v>
      </c>
      <c r="H43" s="267">
        <v>-2</v>
      </c>
      <c r="I43" s="267">
        <v>580</v>
      </c>
      <c r="J43" s="267">
        <v>336</v>
      </c>
      <c r="L43" s="165" t="str">
        <f>VLOOKUP(A43,'Table 2 Raw'!A:G,7)</f>
        <v>SOUTH DAKOTA</v>
      </c>
    </row>
    <row r="44" spans="1:12" x14ac:dyDescent="0.3">
      <c r="A44" s="267" t="s">
        <v>289</v>
      </c>
      <c r="B44" s="267">
        <v>1774</v>
      </c>
      <c r="C44" s="267">
        <v>1736</v>
      </c>
      <c r="D44" s="267">
        <v>16</v>
      </c>
      <c r="E44" s="267">
        <v>4</v>
      </c>
      <c r="F44" s="267">
        <v>18</v>
      </c>
      <c r="G44" s="267">
        <v>104</v>
      </c>
      <c r="H44" s="267">
        <v>127</v>
      </c>
      <c r="I44" s="267">
        <v>1512</v>
      </c>
      <c r="J44" s="267">
        <v>1443</v>
      </c>
      <c r="L44" s="165" t="str">
        <f>VLOOKUP(A44,'Table 2 Raw'!A:G,7)</f>
        <v>TENNESSEE</v>
      </c>
    </row>
    <row r="45" spans="1:12" x14ac:dyDescent="0.3">
      <c r="A45" s="267" t="s">
        <v>290</v>
      </c>
      <c r="B45" s="267">
        <v>8912</v>
      </c>
      <c r="C45" s="267">
        <v>7966</v>
      </c>
      <c r="D45" s="267">
        <v>11</v>
      </c>
      <c r="E45" s="267">
        <v>0</v>
      </c>
      <c r="F45" s="267">
        <v>935</v>
      </c>
      <c r="G45" s="267">
        <v>753</v>
      </c>
      <c r="H45" s="267">
        <v>261</v>
      </c>
      <c r="I45" s="267">
        <v>7154</v>
      </c>
      <c r="J45" s="267">
        <v>6835</v>
      </c>
      <c r="L45" s="165" t="str">
        <f>VLOOKUP(A45,'Table 2 Raw'!A:G,7)</f>
        <v>TEXAS</v>
      </c>
    </row>
    <row r="46" spans="1:12" x14ac:dyDescent="0.3">
      <c r="A46" s="267" t="s">
        <v>291</v>
      </c>
      <c r="B46" s="267">
        <v>1037</v>
      </c>
      <c r="C46" s="267">
        <v>944</v>
      </c>
      <c r="D46" s="267">
        <v>59</v>
      </c>
      <c r="E46" s="267">
        <v>6</v>
      </c>
      <c r="F46" s="267">
        <v>28</v>
      </c>
      <c r="G46" s="267">
        <v>124</v>
      </c>
      <c r="H46" s="267">
        <v>22</v>
      </c>
      <c r="I46" s="267">
        <v>324</v>
      </c>
      <c r="J46" s="267">
        <v>244</v>
      </c>
      <c r="L46" s="165" t="str">
        <f>VLOOKUP(A46,'Table 2 Raw'!A:G,7)</f>
        <v>UTAH</v>
      </c>
    </row>
    <row r="47" spans="1:12" x14ac:dyDescent="0.3">
      <c r="A47" s="267" t="s">
        <v>292</v>
      </c>
      <c r="B47" s="267">
        <v>312</v>
      </c>
      <c r="C47" s="267">
        <v>296</v>
      </c>
      <c r="D47" s="267">
        <v>0</v>
      </c>
      <c r="E47" s="267">
        <v>15</v>
      </c>
      <c r="F47" s="267">
        <v>1</v>
      </c>
      <c r="G47" s="267">
        <v>-2</v>
      </c>
      <c r="H47" s="267">
        <v>2</v>
      </c>
      <c r="I47" s="267">
        <v>255</v>
      </c>
      <c r="J47" s="267">
        <v>221</v>
      </c>
      <c r="L47" s="165" t="str">
        <f>VLOOKUP(A47,'Table 2 Raw'!A:G,7)</f>
        <v>VERMONT</v>
      </c>
    </row>
    <row r="48" spans="1:12" x14ac:dyDescent="0.3">
      <c r="A48" s="267" t="s">
        <v>293</v>
      </c>
      <c r="B48" s="267">
        <v>2134</v>
      </c>
      <c r="C48" s="267">
        <v>1867</v>
      </c>
      <c r="D48" s="267">
        <v>53</v>
      </c>
      <c r="E48" s="267">
        <v>89</v>
      </c>
      <c r="F48" s="267">
        <v>125</v>
      </c>
      <c r="G48" s="267">
        <v>8</v>
      </c>
      <c r="H48" s="267">
        <v>134</v>
      </c>
      <c r="I48" s="267">
        <v>748</v>
      </c>
      <c r="J48" s="267">
        <v>605</v>
      </c>
      <c r="L48" s="165" t="str">
        <f>VLOOKUP(A48,'Table 2 Raw'!A:G,7)</f>
        <v>VIRGINIA</v>
      </c>
    </row>
    <row r="49" spans="1:12" x14ac:dyDescent="0.3">
      <c r="A49" s="267" t="s">
        <v>294</v>
      </c>
      <c r="B49" s="267">
        <v>2436</v>
      </c>
      <c r="C49" s="267">
        <v>2008</v>
      </c>
      <c r="D49" s="267">
        <v>95</v>
      </c>
      <c r="E49" s="267">
        <v>19</v>
      </c>
      <c r="F49" s="267">
        <v>314</v>
      </c>
      <c r="G49" s="267">
        <v>8</v>
      </c>
      <c r="H49" s="267">
        <v>-1</v>
      </c>
      <c r="I49" s="267">
        <v>1665</v>
      </c>
      <c r="J49" s="267">
        <v>1277</v>
      </c>
      <c r="L49" s="165" t="str">
        <f>VLOOKUP(A49,'Table 2 Raw'!A:G,7)</f>
        <v>WASHINGTON</v>
      </c>
    </row>
    <row r="50" spans="1:12" x14ac:dyDescent="0.3">
      <c r="A50" s="267" t="s">
        <v>295</v>
      </c>
      <c r="B50" s="267">
        <v>739</v>
      </c>
      <c r="C50" s="267">
        <v>670</v>
      </c>
      <c r="D50" s="267">
        <v>3</v>
      </c>
      <c r="E50" s="267">
        <v>33</v>
      </c>
      <c r="F50" s="267">
        <v>33</v>
      </c>
      <c r="G50" s="267">
        <v>-2</v>
      </c>
      <c r="H50" s="267">
        <v>-1</v>
      </c>
      <c r="I50" s="267">
        <v>338</v>
      </c>
      <c r="J50" s="267">
        <v>336</v>
      </c>
      <c r="L50" s="165" t="str">
        <f>VLOOKUP(A50,'Table 2 Raw'!A:G,7)</f>
        <v>WEST VIRGINIA</v>
      </c>
    </row>
    <row r="51" spans="1:12" x14ac:dyDescent="0.3">
      <c r="A51" s="267" t="s">
        <v>296</v>
      </c>
      <c r="B51" s="267">
        <v>2256</v>
      </c>
      <c r="C51" s="267">
        <v>2148</v>
      </c>
      <c r="D51" s="267">
        <v>11</v>
      </c>
      <c r="E51" s="267">
        <v>6</v>
      </c>
      <c r="F51" s="267">
        <v>91</v>
      </c>
      <c r="G51" s="267">
        <v>237</v>
      </c>
      <c r="H51" s="267">
        <v>8</v>
      </c>
      <c r="I51" s="267">
        <v>1549</v>
      </c>
      <c r="J51" s="267">
        <v>827</v>
      </c>
      <c r="L51" s="165" t="str">
        <f>VLOOKUP(A51,'Table 2 Raw'!A:G,7)</f>
        <v>WISCONSIN</v>
      </c>
    </row>
    <row r="52" spans="1:12" x14ac:dyDescent="0.3">
      <c r="A52" s="267" t="s">
        <v>297</v>
      </c>
      <c r="B52" s="267">
        <v>371</v>
      </c>
      <c r="C52" s="267">
        <v>362</v>
      </c>
      <c r="D52" s="267">
        <v>3</v>
      </c>
      <c r="E52" s="267">
        <v>0</v>
      </c>
      <c r="F52" s="267">
        <v>6</v>
      </c>
      <c r="G52" s="267">
        <v>5</v>
      </c>
      <c r="H52" s="267">
        <v>0</v>
      </c>
      <c r="I52" s="267">
        <v>155</v>
      </c>
      <c r="J52" s="267">
        <v>82</v>
      </c>
      <c r="L52" s="165" t="str">
        <f>VLOOKUP(A52,'Table 2 Raw'!A:G,7)</f>
        <v>WYOMING</v>
      </c>
    </row>
    <row r="53" spans="1:12" x14ac:dyDescent="0.3">
      <c r="A53" s="267" t="s">
        <v>300</v>
      </c>
      <c r="B53" s="267">
        <v>166</v>
      </c>
      <c r="C53" s="267">
        <v>166</v>
      </c>
      <c r="D53" s="267">
        <v>0</v>
      </c>
      <c r="E53" s="267">
        <v>0</v>
      </c>
      <c r="F53" s="267">
        <v>0</v>
      </c>
      <c r="G53" s="267">
        <v>-2</v>
      </c>
      <c r="H53" s="267">
        <v>-1</v>
      </c>
      <c r="I53" s="267">
        <v>-2</v>
      </c>
      <c r="J53" s="267">
        <v>-2</v>
      </c>
      <c r="L53" s="165" t="str">
        <f>VLOOKUP(A53,'Table 2 Raw'!A:G,7)</f>
        <v>AMERICAN SAMOA</v>
      </c>
    </row>
    <row r="54" spans="1:12" x14ac:dyDescent="0.3">
      <c r="A54" s="267" t="s">
        <v>298</v>
      </c>
      <c r="B54" s="267">
        <v>174</v>
      </c>
      <c r="C54" s="267">
        <v>174</v>
      </c>
      <c r="D54" s="267">
        <v>0</v>
      </c>
      <c r="E54" s="267">
        <v>0</v>
      </c>
      <c r="F54" s="267">
        <v>0</v>
      </c>
      <c r="G54" s="267">
        <v>-2</v>
      </c>
      <c r="H54" s="267">
        <v>0</v>
      </c>
      <c r="I54" s="267">
        <v>172</v>
      </c>
      <c r="J54" s="267">
        <v>172</v>
      </c>
      <c r="L54" s="165" t="str">
        <f>VLOOKUP(A54,'Table 2 Raw'!A:G,7)</f>
        <v>WYOMING</v>
      </c>
    </row>
    <row r="55" spans="1:12" x14ac:dyDescent="0.3">
      <c r="A55" s="267" t="s">
        <v>299</v>
      </c>
      <c r="B55" s="267">
        <v>28</v>
      </c>
      <c r="C55" s="267">
        <v>27</v>
      </c>
      <c r="D55" s="267">
        <v>0</v>
      </c>
      <c r="E55" s="267">
        <v>1</v>
      </c>
      <c r="F55" s="267">
        <v>0</v>
      </c>
      <c r="G55" s="267">
        <v>0</v>
      </c>
      <c r="H55" s="267">
        <v>-1</v>
      </c>
      <c r="I55" s="267">
        <v>-2</v>
      </c>
      <c r="J55" s="267">
        <v>-2</v>
      </c>
      <c r="L55" s="165" t="str">
        <f>VLOOKUP(A55,'Table 2 Raw'!A:G,7)</f>
        <v>AMERICAN SAMOA</v>
      </c>
    </row>
    <row r="56" spans="1:12" x14ac:dyDescent="0.3">
      <c r="A56" s="267" t="s">
        <v>301</v>
      </c>
      <c r="B56" s="267">
        <v>41</v>
      </c>
      <c r="C56" s="267">
        <v>40</v>
      </c>
      <c r="D56" s="267">
        <v>0</v>
      </c>
      <c r="E56" s="267">
        <v>0</v>
      </c>
      <c r="F56" s="267">
        <v>1</v>
      </c>
      <c r="G56" s="267">
        <v>-2</v>
      </c>
      <c r="H56" s="267">
        <v>-2</v>
      </c>
      <c r="I56" s="267">
        <v>0</v>
      </c>
      <c r="J56" s="267">
        <v>-2</v>
      </c>
      <c r="L56" s="165" t="str">
        <f>VLOOKUP(A56,'Table 2 Raw'!A:G,7)</f>
        <v>GUAM</v>
      </c>
    </row>
    <row r="57" spans="1:12" x14ac:dyDescent="0.3">
      <c r="A57" s="267" t="s">
        <v>302</v>
      </c>
      <c r="B57" s="267">
        <v>1283</v>
      </c>
      <c r="C57" s="267">
        <v>1222</v>
      </c>
      <c r="D57" s="267">
        <v>19</v>
      </c>
      <c r="E57" s="267">
        <v>32</v>
      </c>
      <c r="F57" s="267">
        <v>10</v>
      </c>
      <c r="G57" s="267">
        <v>-2</v>
      </c>
      <c r="H57" s="267">
        <v>0</v>
      </c>
      <c r="I57" s="267">
        <v>1266</v>
      </c>
      <c r="J57" s="267">
        <v>1201</v>
      </c>
      <c r="L57" s="165" t="str">
        <f>VLOOKUP(A57,'Table 2 Raw'!A:G,7)</f>
        <v>PUERTO RICO</v>
      </c>
    </row>
    <row r="58" spans="1:12" x14ac:dyDescent="0.3">
      <c r="A58" s="267" t="s">
        <v>303</v>
      </c>
      <c r="B58" s="267">
        <v>28</v>
      </c>
      <c r="C58" s="267">
        <v>27</v>
      </c>
      <c r="D58" s="267">
        <v>0</v>
      </c>
      <c r="E58" s="267">
        <v>1</v>
      </c>
      <c r="F58" s="267">
        <v>0</v>
      </c>
      <c r="G58" s="267">
        <v>-2</v>
      </c>
      <c r="H58" s="267">
        <v>1</v>
      </c>
      <c r="I58" s="267">
        <v>-9</v>
      </c>
      <c r="J58" s="267">
        <v>-9</v>
      </c>
      <c r="L58" s="165" t="str">
        <f>VLOOKUP(A58,'Table 2 Raw'!A:G,7)</f>
        <v>U.S. VIRGIN ISLANDS</v>
      </c>
    </row>
  </sheetData>
  <autoFilter ref="A1:V58"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8"/>
  <sheetViews>
    <sheetView workbookViewId="0">
      <selection activeCell="B4" sqref="B4"/>
    </sheetView>
  </sheetViews>
  <sheetFormatPr defaultRowHeight="14.4" x14ac:dyDescent="0.3"/>
  <cols>
    <col min="1" max="1" width="6" style="165" customWidth="1"/>
    <col min="2" max="22" width="13" style="165" customWidth="1"/>
  </cols>
  <sheetData>
    <row r="1" spans="1:22" x14ac:dyDescent="0.3">
      <c r="A1" s="268" t="s">
        <v>128</v>
      </c>
      <c r="B1" s="268" t="s">
        <v>197</v>
      </c>
      <c r="C1" s="268" t="s">
        <v>198</v>
      </c>
      <c r="D1" s="268" t="s">
        <v>199</v>
      </c>
      <c r="E1" s="268" t="s">
        <v>200</v>
      </c>
      <c r="F1" s="268" t="s">
        <v>201</v>
      </c>
      <c r="G1" s="268" t="s">
        <v>202</v>
      </c>
      <c r="H1" s="268" t="s">
        <v>203</v>
      </c>
      <c r="I1" s="268" t="s">
        <v>204</v>
      </c>
      <c r="J1" s="268" t="s">
        <v>205</v>
      </c>
      <c r="K1" s="268" t="s">
        <v>206</v>
      </c>
      <c r="L1" s="268" t="s">
        <v>207</v>
      </c>
      <c r="M1" s="268" t="s">
        <v>208</v>
      </c>
      <c r="N1" s="268" t="s">
        <v>209</v>
      </c>
      <c r="O1" s="268" t="s">
        <v>210</v>
      </c>
      <c r="P1" s="268" t="s">
        <v>211</v>
      </c>
      <c r="Q1" s="268" t="s">
        <v>212</v>
      </c>
      <c r="R1" s="268" t="s">
        <v>213</v>
      </c>
      <c r="S1" s="268" t="s">
        <v>214</v>
      </c>
      <c r="T1" s="268" t="s">
        <v>215</v>
      </c>
      <c r="U1" s="268" t="s">
        <v>216</v>
      </c>
      <c r="V1" s="268" t="s">
        <v>217</v>
      </c>
    </row>
    <row r="2" spans="1:22" x14ac:dyDescent="0.3">
      <c r="A2" s="268" t="s">
        <v>247</v>
      </c>
      <c r="B2" s="268">
        <v>1513</v>
      </c>
      <c r="C2" s="268">
        <v>1328</v>
      </c>
      <c r="D2" s="268">
        <v>34</v>
      </c>
      <c r="E2" s="268">
        <v>68</v>
      </c>
      <c r="F2" s="268">
        <v>83</v>
      </c>
      <c r="G2" s="268">
        <v>1</v>
      </c>
      <c r="H2" s="268">
        <v>40</v>
      </c>
      <c r="I2" s="268">
        <v>937</v>
      </c>
      <c r="J2" s="268">
        <v>921</v>
      </c>
      <c r="K2" s="268"/>
      <c r="L2" s="268">
        <v>1</v>
      </c>
      <c r="M2" s="268"/>
      <c r="N2" s="268"/>
      <c r="O2" s="268"/>
      <c r="P2" s="268"/>
      <c r="Q2" s="268">
        <v>178</v>
      </c>
      <c r="R2" s="268">
        <v>576</v>
      </c>
      <c r="S2" s="268"/>
      <c r="T2" s="268"/>
      <c r="U2" s="268"/>
      <c r="V2" s="268"/>
    </row>
    <row r="3" spans="1:22" x14ac:dyDescent="0.3">
      <c r="A3" s="268" t="s">
        <v>248</v>
      </c>
      <c r="B3" s="268">
        <v>507</v>
      </c>
      <c r="C3" s="268">
        <v>478</v>
      </c>
      <c r="D3" s="268">
        <v>3</v>
      </c>
      <c r="E3" s="268">
        <v>3</v>
      </c>
      <c r="F3" s="268">
        <v>23</v>
      </c>
      <c r="G3" s="268">
        <v>28</v>
      </c>
      <c r="H3" s="268">
        <v>32</v>
      </c>
      <c r="I3" s="268">
        <v>367</v>
      </c>
      <c r="J3" s="268">
        <v>335</v>
      </c>
      <c r="K3" s="268"/>
      <c r="L3" s="268"/>
      <c r="M3" s="268"/>
      <c r="N3" s="268"/>
      <c r="O3" s="268"/>
      <c r="P3" s="268"/>
      <c r="Q3" s="268">
        <v>5</v>
      </c>
      <c r="R3" s="268">
        <v>140</v>
      </c>
      <c r="S3" s="268"/>
      <c r="T3" s="268"/>
      <c r="U3" s="268"/>
      <c r="V3" s="268"/>
    </row>
    <row r="4" spans="1:22" x14ac:dyDescent="0.3">
      <c r="A4" s="268" t="s">
        <v>249</v>
      </c>
      <c r="B4" s="268">
        <v>2308</v>
      </c>
      <c r="C4" s="268">
        <v>1983</v>
      </c>
      <c r="D4" s="268">
        <v>20</v>
      </c>
      <c r="E4" s="268">
        <v>246</v>
      </c>
      <c r="F4" s="268">
        <v>59</v>
      </c>
      <c r="G4" s="268">
        <v>550</v>
      </c>
      <c r="H4" s="268">
        <v>0</v>
      </c>
      <c r="I4" s="268">
        <v>1384</v>
      </c>
      <c r="J4" s="268">
        <v>1079</v>
      </c>
      <c r="K4" s="268"/>
      <c r="L4" s="268">
        <v>2308</v>
      </c>
      <c r="M4" s="268">
        <v>20</v>
      </c>
      <c r="N4" s="268">
        <v>20</v>
      </c>
      <c r="O4" s="268"/>
      <c r="P4" s="268"/>
      <c r="Q4" s="268">
        <v>281</v>
      </c>
      <c r="R4" s="268">
        <v>904</v>
      </c>
      <c r="S4" s="268"/>
      <c r="T4" s="268">
        <v>-1</v>
      </c>
      <c r="U4" s="268"/>
      <c r="V4" s="268"/>
    </row>
    <row r="5" spans="1:22" x14ac:dyDescent="0.3">
      <c r="A5" s="268" t="s">
        <v>250</v>
      </c>
      <c r="B5" s="268">
        <v>1090</v>
      </c>
      <c r="C5" s="268">
        <v>1056</v>
      </c>
      <c r="D5" s="268">
        <v>4</v>
      </c>
      <c r="E5" s="268">
        <v>25</v>
      </c>
      <c r="F5" s="268">
        <v>5</v>
      </c>
      <c r="G5" s="268">
        <v>75</v>
      </c>
      <c r="H5" s="268">
        <v>30</v>
      </c>
      <c r="I5" s="268">
        <v>1044</v>
      </c>
      <c r="J5" s="268">
        <v>938</v>
      </c>
      <c r="K5" s="268"/>
      <c r="L5" s="268"/>
      <c r="M5" s="268"/>
      <c r="N5" s="268"/>
      <c r="O5" s="268"/>
      <c r="P5" s="268"/>
      <c r="Q5" s="268">
        <v>26</v>
      </c>
      <c r="R5" s="268">
        <v>46</v>
      </c>
      <c r="S5" s="268"/>
      <c r="T5" s="268"/>
      <c r="U5" s="268"/>
      <c r="V5" s="268"/>
    </row>
    <row r="6" spans="1:22" x14ac:dyDescent="0.3">
      <c r="A6" s="268" t="s">
        <v>251</v>
      </c>
      <c r="B6" s="268">
        <v>10291</v>
      </c>
      <c r="C6" s="268">
        <v>8965</v>
      </c>
      <c r="D6" s="268">
        <v>152</v>
      </c>
      <c r="E6" s="268">
        <v>71</v>
      </c>
      <c r="F6" s="268">
        <v>1103</v>
      </c>
      <c r="G6" s="268">
        <v>1248</v>
      </c>
      <c r="H6" s="268">
        <v>512</v>
      </c>
      <c r="I6" s="268">
        <v>7349</v>
      </c>
      <c r="J6" s="268">
        <v>5792</v>
      </c>
      <c r="K6" s="268"/>
      <c r="L6" s="268">
        <v>194</v>
      </c>
      <c r="M6" s="268">
        <v>455</v>
      </c>
      <c r="N6" s="268">
        <v>455</v>
      </c>
      <c r="O6" s="268"/>
      <c r="P6" s="268"/>
      <c r="Q6" s="268">
        <v>256</v>
      </c>
      <c r="R6" s="268">
        <v>2487</v>
      </c>
      <c r="S6" s="268"/>
      <c r="T6" s="268"/>
      <c r="U6" s="268"/>
      <c r="V6" s="268"/>
    </row>
    <row r="7" spans="1:22" x14ac:dyDescent="0.3">
      <c r="A7" s="268" t="s">
        <v>252</v>
      </c>
      <c r="B7" s="268">
        <v>1888</v>
      </c>
      <c r="C7" s="268">
        <v>1775</v>
      </c>
      <c r="D7" s="268">
        <v>7</v>
      </c>
      <c r="E7" s="268">
        <v>8</v>
      </c>
      <c r="F7" s="268">
        <v>98</v>
      </c>
      <c r="G7" s="268">
        <v>238</v>
      </c>
      <c r="H7" s="268">
        <v>29</v>
      </c>
      <c r="I7" s="268">
        <v>703</v>
      </c>
      <c r="J7" s="268">
        <v>559</v>
      </c>
      <c r="K7" s="268"/>
      <c r="L7" s="268"/>
      <c r="M7" s="268"/>
      <c r="N7" s="268"/>
      <c r="O7" s="268"/>
      <c r="P7" s="268"/>
      <c r="Q7" s="268">
        <v>10</v>
      </c>
      <c r="R7" s="268">
        <v>1185</v>
      </c>
      <c r="S7" s="268"/>
      <c r="T7" s="268"/>
      <c r="U7" s="268"/>
      <c r="V7" s="268"/>
    </row>
    <row r="8" spans="1:22" x14ac:dyDescent="0.3">
      <c r="A8" s="268" t="s">
        <v>253</v>
      </c>
      <c r="B8" s="268">
        <v>1250</v>
      </c>
      <c r="C8" s="268">
        <v>1056</v>
      </c>
      <c r="D8" s="268">
        <v>156</v>
      </c>
      <c r="E8" s="268">
        <v>17</v>
      </c>
      <c r="F8" s="268">
        <v>21</v>
      </c>
      <c r="G8" s="268">
        <v>24</v>
      </c>
      <c r="H8" s="268">
        <v>87</v>
      </c>
      <c r="I8" s="268">
        <v>637</v>
      </c>
      <c r="J8" s="268">
        <v>283</v>
      </c>
      <c r="K8" s="268"/>
      <c r="L8" s="268"/>
      <c r="M8" s="268"/>
      <c r="N8" s="268"/>
      <c r="O8" s="268"/>
      <c r="P8" s="268"/>
      <c r="Q8" s="268"/>
      <c r="R8" s="268">
        <v>613</v>
      </c>
      <c r="S8" s="268"/>
      <c r="T8" s="268"/>
      <c r="U8" s="268"/>
      <c r="V8" s="268"/>
    </row>
    <row r="9" spans="1:22" x14ac:dyDescent="0.3">
      <c r="A9" s="268" t="s">
        <v>254</v>
      </c>
      <c r="B9" s="268">
        <v>228</v>
      </c>
      <c r="C9" s="268">
        <v>198</v>
      </c>
      <c r="D9" s="268">
        <v>18</v>
      </c>
      <c r="E9" s="268">
        <v>6</v>
      </c>
      <c r="F9" s="268">
        <v>6</v>
      </c>
      <c r="G9" s="268">
        <v>27</v>
      </c>
      <c r="H9" s="268">
        <v>3</v>
      </c>
      <c r="I9" s="268">
        <v>139</v>
      </c>
      <c r="J9" s="268">
        <v>139</v>
      </c>
      <c r="K9" s="268"/>
      <c r="L9" s="268">
        <v>1</v>
      </c>
      <c r="M9" s="268">
        <v>1</v>
      </c>
      <c r="N9" s="268">
        <v>1</v>
      </c>
      <c r="O9" s="268"/>
      <c r="P9" s="268"/>
      <c r="Q9" s="268">
        <v>10</v>
      </c>
      <c r="R9" s="268">
        <v>88</v>
      </c>
      <c r="S9" s="268"/>
      <c r="T9" s="268"/>
      <c r="U9" s="268"/>
      <c r="V9" s="268"/>
    </row>
    <row r="10" spans="1:22" x14ac:dyDescent="0.3">
      <c r="A10" s="268" t="s">
        <v>255</v>
      </c>
      <c r="B10" s="268">
        <v>223</v>
      </c>
      <c r="C10" s="268">
        <v>217</v>
      </c>
      <c r="D10" s="268">
        <v>2</v>
      </c>
      <c r="E10" s="268">
        <v>0</v>
      </c>
      <c r="F10" s="268">
        <v>4</v>
      </c>
      <c r="G10" s="268">
        <v>110</v>
      </c>
      <c r="H10" s="268">
        <v>6</v>
      </c>
      <c r="I10" s="268">
        <v>183</v>
      </c>
      <c r="J10" s="268">
        <v>179</v>
      </c>
      <c r="K10" s="268"/>
      <c r="L10" s="268"/>
      <c r="M10" s="268"/>
      <c r="N10" s="268"/>
      <c r="O10" s="268"/>
      <c r="P10" s="268"/>
      <c r="Q10" s="268"/>
      <c r="R10" s="268">
        <v>40</v>
      </c>
      <c r="S10" s="268"/>
      <c r="T10" s="268"/>
      <c r="U10" s="268"/>
      <c r="V10" s="268"/>
    </row>
    <row r="11" spans="1:22" x14ac:dyDescent="0.3">
      <c r="A11" s="268" t="s">
        <v>256</v>
      </c>
      <c r="B11" s="268">
        <v>4336</v>
      </c>
      <c r="C11" s="268">
        <v>3720</v>
      </c>
      <c r="D11" s="268">
        <v>172</v>
      </c>
      <c r="E11" s="268">
        <v>52</v>
      </c>
      <c r="F11" s="268">
        <v>392</v>
      </c>
      <c r="G11" s="268">
        <v>655</v>
      </c>
      <c r="H11" s="268">
        <v>564</v>
      </c>
      <c r="I11" s="268">
        <v>3067</v>
      </c>
      <c r="J11" s="268">
        <v>2908</v>
      </c>
      <c r="K11" s="268"/>
      <c r="L11" s="268">
        <v>2</v>
      </c>
      <c r="M11" s="268">
        <v>1</v>
      </c>
      <c r="N11" s="268">
        <v>1</v>
      </c>
      <c r="O11" s="268"/>
      <c r="P11" s="268"/>
      <c r="Q11" s="268">
        <v>333</v>
      </c>
      <c r="R11" s="268">
        <v>1268</v>
      </c>
      <c r="S11" s="268"/>
      <c r="T11" s="268"/>
      <c r="U11" s="268"/>
      <c r="V11" s="268"/>
    </row>
    <row r="12" spans="1:22" x14ac:dyDescent="0.3">
      <c r="A12" s="268" t="s">
        <v>257</v>
      </c>
      <c r="B12" s="268">
        <v>2300</v>
      </c>
      <c r="C12" s="268">
        <v>2240</v>
      </c>
      <c r="D12" s="268">
        <v>19</v>
      </c>
      <c r="E12" s="268">
        <v>0</v>
      </c>
      <c r="F12" s="268">
        <v>41</v>
      </c>
      <c r="G12" s="268">
        <v>84</v>
      </c>
      <c r="H12" s="268">
        <v>15</v>
      </c>
      <c r="I12" s="268">
        <v>1649</v>
      </c>
      <c r="J12" s="268">
        <v>1583</v>
      </c>
      <c r="K12" s="268"/>
      <c r="L12" s="268"/>
      <c r="M12" s="268"/>
      <c r="N12" s="268"/>
      <c r="O12" s="268"/>
      <c r="P12" s="268"/>
      <c r="Q12" s="268">
        <v>6</v>
      </c>
      <c r="R12" s="268">
        <v>651</v>
      </c>
      <c r="S12" s="268"/>
      <c r="T12" s="268"/>
      <c r="U12" s="268"/>
      <c r="V12" s="268"/>
    </row>
    <row r="13" spans="1:22" x14ac:dyDescent="0.3">
      <c r="A13" s="268" t="s">
        <v>258</v>
      </c>
      <c r="B13" s="268">
        <v>290</v>
      </c>
      <c r="C13" s="268">
        <v>288</v>
      </c>
      <c r="D13" s="268">
        <v>1</v>
      </c>
      <c r="E13" s="268">
        <v>0</v>
      </c>
      <c r="F13" s="268">
        <v>1</v>
      </c>
      <c r="G13" s="268">
        <v>34</v>
      </c>
      <c r="H13" s="268">
        <v>0</v>
      </c>
      <c r="I13" s="268">
        <v>186</v>
      </c>
      <c r="J13" s="268">
        <v>186</v>
      </c>
      <c r="K13" s="268"/>
      <c r="L13" s="268"/>
      <c r="M13" s="268"/>
      <c r="N13" s="268"/>
      <c r="O13" s="268"/>
      <c r="P13" s="268">
        <v>290</v>
      </c>
      <c r="Q13" s="268"/>
      <c r="R13" s="268">
        <v>104</v>
      </c>
      <c r="S13" s="268"/>
      <c r="T13" s="268">
        <v>-2</v>
      </c>
      <c r="U13" s="268"/>
      <c r="V13" s="268"/>
    </row>
    <row r="14" spans="1:22" x14ac:dyDescent="0.3">
      <c r="A14" s="268" t="s">
        <v>259</v>
      </c>
      <c r="B14" s="268">
        <v>745</v>
      </c>
      <c r="C14" s="268">
        <v>646</v>
      </c>
      <c r="D14" s="268">
        <v>11</v>
      </c>
      <c r="E14" s="268">
        <v>14</v>
      </c>
      <c r="F14" s="268">
        <v>74</v>
      </c>
      <c r="G14" s="268">
        <v>57</v>
      </c>
      <c r="H14" s="268">
        <v>19</v>
      </c>
      <c r="I14" s="268">
        <v>568</v>
      </c>
      <c r="J14" s="268">
        <v>499</v>
      </c>
      <c r="K14" s="268"/>
      <c r="L14" s="268"/>
      <c r="M14" s="268"/>
      <c r="N14" s="268"/>
      <c r="O14" s="268"/>
      <c r="P14" s="268"/>
      <c r="Q14" s="268">
        <v>21</v>
      </c>
      <c r="R14" s="268">
        <v>177</v>
      </c>
      <c r="S14" s="268"/>
      <c r="T14" s="268"/>
      <c r="U14" s="268"/>
      <c r="V14" s="268"/>
    </row>
    <row r="15" spans="1:22" x14ac:dyDescent="0.3">
      <c r="A15" s="268" t="s">
        <v>260</v>
      </c>
      <c r="B15" s="268">
        <v>4173</v>
      </c>
      <c r="C15" s="268">
        <v>3922</v>
      </c>
      <c r="D15" s="268">
        <v>110</v>
      </c>
      <c r="E15" s="268">
        <v>0</v>
      </c>
      <c r="F15" s="268">
        <v>141</v>
      </c>
      <c r="G15" s="268">
        <v>63</v>
      </c>
      <c r="H15" s="268">
        <v>0</v>
      </c>
      <c r="I15" s="268">
        <v>3279</v>
      </c>
      <c r="J15" s="268">
        <v>2069</v>
      </c>
      <c r="K15" s="268"/>
      <c r="L15" s="268">
        <v>4173</v>
      </c>
      <c r="M15" s="268">
        <v>71</v>
      </c>
      <c r="N15" s="268">
        <v>71</v>
      </c>
      <c r="O15" s="268"/>
      <c r="P15" s="268"/>
      <c r="Q15" s="268">
        <v>48</v>
      </c>
      <c r="R15" s="268">
        <v>823</v>
      </c>
      <c r="S15" s="268"/>
      <c r="T15" s="268">
        <v>-1</v>
      </c>
      <c r="U15" s="268"/>
      <c r="V15" s="268"/>
    </row>
    <row r="16" spans="1:22" x14ac:dyDescent="0.3">
      <c r="A16" s="268" t="s">
        <v>261</v>
      </c>
      <c r="B16" s="268">
        <v>1921</v>
      </c>
      <c r="C16" s="268">
        <v>1863</v>
      </c>
      <c r="D16" s="268">
        <v>22</v>
      </c>
      <c r="E16" s="268">
        <v>28</v>
      </c>
      <c r="F16" s="268">
        <v>8</v>
      </c>
      <c r="G16" s="268">
        <v>93</v>
      </c>
      <c r="H16" s="268">
        <v>29</v>
      </c>
      <c r="I16" s="268">
        <v>1483</v>
      </c>
      <c r="J16" s="268">
        <v>1193</v>
      </c>
      <c r="K16" s="268"/>
      <c r="L16" s="268"/>
      <c r="M16" s="268"/>
      <c r="N16" s="268"/>
      <c r="O16" s="268"/>
      <c r="P16" s="268"/>
      <c r="Q16" s="268">
        <v>48</v>
      </c>
      <c r="R16" s="268">
        <v>438</v>
      </c>
      <c r="S16" s="268"/>
      <c r="T16" s="268"/>
      <c r="U16" s="268"/>
      <c r="V16" s="268"/>
    </row>
    <row r="17" spans="1:20" x14ac:dyDescent="0.3">
      <c r="A17" s="268" t="s">
        <v>262</v>
      </c>
      <c r="B17" s="268">
        <v>1328</v>
      </c>
      <c r="C17" s="268">
        <v>1307</v>
      </c>
      <c r="D17" s="268">
        <v>3</v>
      </c>
      <c r="E17" s="268">
        <v>0</v>
      </c>
      <c r="F17" s="268">
        <v>18</v>
      </c>
      <c r="G17" s="268">
        <v>3</v>
      </c>
      <c r="H17" s="268">
        <v>0</v>
      </c>
      <c r="I17" s="268">
        <v>911</v>
      </c>
      <c r="J17" s="268">
        <v>524</v>
      </c>
      <c r="K17" s="268"/>
      <c r="L17" s="268"/>
      <c r="M17" s="268"/>
      <c r="N17" s="268"/>
      <c r="O17" s="268"/>
      <c r="P17" s="268">
        <v>1328</v>
      </c>
      <c r="Q17" s="268">
        <v>1</v>
      </c>
      <c r="R17" s="268">
        <v>417</v>
      </c>
      <c r="S17" s="268"/>
      <c r="T17" s="268">
        <v>-2</v>
      </c>
    </row>
    <row r="18" spans="1:20" x14ac:dyDescent="0.3">
      <c r="A18" s="268" t="s">
        <v>263</v>
      </c>
      <c r="B18" s="268">
        <v>1318</v>
      </c>
      <c r="C18" s="268">
        <v>1313</v>
      </c>
      <c r="D18" s="268">
        <v>4</v>
      </c>
      <c r="E18" s="268">
        <v>0</v>
      </c>
      <c r="F18" s="268">
        <v>1</v>
      </c>
      <c r="G18" s="268">
        <v>10</v>
      </c>
      <c r="H18" s="268">
        <v>30</v>
      </c>
      <c r="I18" s="268">
        <v>1149</v>
      </c>
      <c r="J18" s="268">
        <v>882</v>
      </c>
      <c r="K18" s="268"/>
      <c r="L18" s="268"/>
      <c r="M18" s="268"/>
      <c r="N18" s="268"/>
      <c r="O18" s="268"/>
      <c r="P18" s="268"/>
      <c r="Q18" s="268">
        <v>4</v>
      </c>
      <c r="R18" s="268">
        <v>169</v>
      </c>
      <c r="S18" s="268"/>
      <c r="T18" s="268"/>
    </row>
    <row r="19" spans="1:20" x14ac:dyDescent="0.3">
      <c r="A19" s="268" t="s">
        <v>264</v>
      </c>
      <c r="B19" s="268">
        <v>1539</v>
      </c>
      <c r="C19" s="268">
        <v>1226</v>
      </c>
      <c r="D19" s="268">
        <v>8</v>
      </c>
      <c r="E19" s="268">
        <v>121</v>
      </c>
      <c r="F19" s="268">
        <v>184</v>
      </c>
      <c r="G19" s="268">
        <v>0</v>
      </c>
      <c r="H19" s="268">
        <v>66</v>
      </c>
      <c r="I19" s="268">
        <v>1180</v>
      </c>
      <c r="J19" s="268">
        <v>1145</v>
      </c>
      <c r="K19" s="268"/>
      <c r="L19" s="268"/>
      <c r="M19" s="268"/>
      <c r="N19" s="268"/>
      <c r="O19" s="268">
        <v>1539</v>
      </c>
      <c r="P19" s="268"/>
      <c r="Q19" s="268">
        <v>136</v>
      </c>
      <c r="R19" s="268">
        <v>359</v>
      </c>
      <c r="S19" s="268">
        <v>-2</v>
      </c>
      <c r="T19" s="268"/>
    </row>
    <row r="20" spans="1:20" x14ac:dyDescent="0.3">
      <c r="A20" s="268" t="s">
        <v>265</v>
      </c>
      <c r="B20" s="268">
        <v>1404</v>
      </c>
      <c r="C20" s="268">
        <v>1355</v>
      </c>
      <c r="D20" s="268">
        <v>32</v>
      </c>
      <c r="E20" s="268">
        <v>12</v>
      </c>
      <c r="F20" s="268">
        <v>5</v>
      </c>
      <c r="G20" s="268">
        <v>151</v>
      </c>
      <c r="H20" s="268">
        <v>44</v>
      </c>
      <c r="I20" s="268">
        <v>1239</v>
      </c>
      <c r="J20" s="268">
        <v>1220</v>
      </c>
      <c r="K20" s="268"/>
      <c r="L20" s="268">
        <v>18</v>
      </c>
      <c r="M20" s="268">
        <v>5</v>
      </c>
      <c r="N20" s="268">
        <v>5</v>
      </c>
      <c r="O20" s="268">
        <v>18</v>
      </c>
      <c r="P20" s="268"/>
      <c r="Q20" s="268">
        <v>37</v>
      </c>
      <c r="R20" s="268">
        <v>160</v>
      </c>
      <c r="S20" s="268"/>
      <c r="T20" s="268"/>
    </row>
    <row r="21" spans="1:20" x14ac:dyDescent="0.3">
      <c r="A21" s="268" t="s">
        <v>266</v>
      </c>
      <c r="B21" s="268">
        <v>605</v>
      </c>
      <c r="C21" s="268">
        <v>577</v>
      </c>
      <c r="D21" s="268">
        <v>1</v>
      </c>
      <c r="E21" s="268">
        <v>27</v>
      </c>
      <c r="F21" s="268">
        <v>0</v>
      </c>
      <c r="G21" s="268">
        <v>9</v>
      </c>
      <c r="H21" s="268">
        <v>1</v>
      </c>
      <c r="I21" s="268">
        <v>522</v>
      </c>
      <c r="J21" s="268">
        <v>395</v>
      </c>
      <c r="K21" s="268"/>
      <c r="L21" s="268"/>
      <c r="M21" s="268"/>
      <c r="N21" s="268"/>
      <c r="O21" s="268"/>
      <c r="P21" s="268"/>
      <c r="Q21" s="268">
        <v>28</v>
      </c>
      <c r="R21" s="268">
        <v>83</v>
      </c>
      <c r="S21" s="268"/>
      <c r="T21" s="268"/>
    </row>
    <row r="22" spans="1:20" x14ac:dyDescent="0.3">
      <c r="A22" s="268" t="s">
        <v>267</v>
      </c>
      <c r="B22" s="268">
        <v>1424</v>
      </c>
      <c r="C22" s="268">
        <v>1318</v>
      </c>
      <c r="D22" s="268">
        <v>37</v>
      </c>
      <c r="E22" s="268">
        <v>25</v>
      </c>
      <c r="F22" s="268">
        <v>44</v>
      </c>
      <c r="G22" s="268">
        <v>49</v>
      </c>
      <c r="H22" s="268">
        <v>96</v>
      </c>
      <c r="I22" s="268">
        <v>767</v>
      </c>
      <c r="J22" s="268">
        <v>678</v>
      </c>
      <c r="K22" s="268"/>
      <c r="L22" s="268"/>
      <c r="M22" s="268"/>
      <c r="N22" s="268"/>
      <c r="O22" s="268"/>
      <c r="P22" s="268"/>
      <c r="Q22" s="268">
        <v>26</v>
      </c>
      <c r="R22" s="268">
        <v>657</v>
      </c>
      <c r="S22" s="268"/>
      <c r="T22" s="268"/>
    </row>
    <row r="23" spans="1:20" x14ac:dyDescent="0.3">
      <c r="A23" s="268" t="s">
        <v>268</v>
      </c>
      <c r="B23" s="268">
        <v>1856</v>
      </c>
      <c r="C23" s="268">
        <v>1789</v>
      </c>
      <c r="D23" s="268">
        <v>8</v>
      </c>
      <c r="E23" s="268">
        <v>38</v>
      </c>
      <c r="F23" s="268">
        <v>21</v>
      </c>
      <c r="G23" s="268">
        <v>78</v>
      </c>
      <c r="H23" s="268">
        <v>0</v>
      </c>
      <c r="I23" s="268">
        <v>1092</v>
      </c>
      <c r="J23" s="268">
        <v>642</v>
      </c>
      <c r="K23" s="268"/>
      <c r="L23" s="268">
        <v>5</v>
      </c>
      <c r="M23" s="268"/>
      <c r="N23" s="268"/>
      <c r="O23" s="268"/>
      <c r="P23" s="268"/>
      <c r="Q23" s="268">
        <v>6</v>
      </c>
      <c r="R23" s="268">
        <v>764</v>
      </c>
      <c r="S23" s="268"/>
      <c r="T23" s="268"/>
    </row>
    <row r="24" spans="1:20" x14ac:dyDescent="0.3">
      <c r="A24" s="268" t="s">
        <v>269</v>
      </c>
      <c r="B24" s="268">
        <v>3458</v>
      </c>
      <c r="C24" s="268">
        <v>2951</v>
      </c>
      <c r="D24" s="268">
        <v>180</v>
      </c>
      <c r="E24" s="268">
        <v>4</v>
      </c>
      <c r="F24" s="268">
        <v>323</v>
      </c>
      <c r="G24" s="268">
        <v>376</v>
      </c>
      <c r="H24" s="268">
        <v>378</v>
      </c>
      <c r="I24" s="268">
        <v>2307</v>
      </c>
      <c r="J24" s="268">
        <v>1535</v>
      </c>
      <c r="K24" s="268"/>
      <c r="L24" s="268"/>
      <c r="M24" s="268"/>
      <c r="N24" s="268"/>
      <c r="O24" s="268"/>
      <c r="P24" s="268"/>
      <c r="Q24" s="268">
        <v>42</v>
      </c>
      <c r="R24" s="268">
        <v>1151</v>
      </c>
      <c r="S24" s="268"/>
      <c r="T24" s="268"/>
    </row>
    <row r="25" spans="1:20" x14ac:dyDescent="0.3">
      <c r="A25" s="268" t="s">
        <v>270</v>
      </c>
      <c r="B25" s="268">
        <v>2513</v>
      </c>
      <c r="C25" s="268">
        <v>1699</v>
      </c>
      <c r="D25" s="268">
        <v>306</v>
      </c>
      <c r="E25" s="268">
        <v>8</v>
      </c>
      <c r="F25" s="268">
        <v>500</v>
      </c>
      <c r="G25" s="268">
        <v>220</v>
      </c>
      <c r="H25" s="268">
        <v>82</v>
      </c>
      <c r="I25" s="268">
        <v>2078</v>
      </c>
      <c r="J25" s="268">
        <v>1064</v>
      </c>
      <c r="K25" s="268"/>
      <c r="L25" s="268">
        <v>2</v>
      </c>
      <c r="M25" s="268"/>
      <c r="N25" s="268"/>
      <c r="O25" s="268"/>
      <c r="P25" s="268"/>
      <c r="Q25" s="268">
        <v>219</v>
      </c>
      <c r="R25" s="268">
        <v>435</v>
      </c>
      <c r="S25" s="268"/>
      <c r="T25" s="268"/>
    </row>
    <row r="26" spans="1:20" x14ac:dyDescent="0.3">
      <c r="A26" s="268" t="s">
        <v>271</v>
      </c>
      <c r="B26" s="268">
        <v>1066</v>
      </c>
      <c r="C26" s="268">
        <v>908</v>
      </c>
      <c r="D26" s="268">
        <v>1</v>
      </c>
      <c r="E26" s="268">
        <v>91</v>
      </c>
      <c r="F26" s="268">
        <v>66</v>
      </c>
      <c r="G26" s="268">
        <v>3</v>
      </c>
      <c r="H26" s="268">
        <v>17</v>
      </c>
      <c r="I26" s="268">
        <v>714</v>
      </c>
      <c r="J26" s="268">
        <v>713</v>
      </c>
      <c r="K26" s="268"/>
      <c r="L26" s="268"/>
      <c r="M26" s="268"/>
      <c r="N26" s="268"/>
      <c r="O26" s="268"/>
      <c r="P26" s="268"/>
      <c r="Q26" s="268">
        <v>157</v>
      </c>
      <c r="R26" s="268">
        <v>352</v>
      </c>
      <c r="S26" s="268"/>
      <c r="T26" s="268"/>
    </row>
    <row r="27" spans="1:20" x14ac:dyDescent="0.3">
      <c r="A27" s="268" t="s">
        <v>272</v>
      </c>
      <c r="B27" s="268">
        <v>2424</v>
      </c>
      <c r="C27" s="268">
        <v>2249</v>
      </c>
      <c r="D27" s="268">
        <v>53</v>
      </c>
      <c r="E27" s="268">
        <v>63</v>
      </c>
      <c r="F27" s="268">
        <v>59</v>
      </c>
      <c r="G27" s="268">
        <v>72</v>
      </c>
      <c r="H27" s="268">
        <v>30</v>
      </c>
      <c r="I27" s="268">
        <v>1873</v>
      </c>
      <c r="J27" s="268">
        <v>1574</v>
      </c>
      <c r="K27" s="268"/>
      <c r="L27" s="268"/>
      <c r="M27" s="268"/>
      <c r="N27" s="268"/>
      <c r="O27" s="268"/>
      <c r="P27" s="268"/>
      <c r="Q27" s="268">
        <v>136</v>
      </c>
      <c r="R27" s="268">
        <v>551</v>
      </c>
      <c r="S27" s="268"/>
      <c r="T27" s="268"/>
    </row>
    <row r="28" spans="1:20" x14ac:dyDescent="0.3">
      <c r="A28" s="268" t="s">
        <v>273</v>
      </c>
      <c r="B28" s="268">
        <v>820</v>
      </c>
      <c r="C28" s="268">
        <v>814</v>
      </c>
      <c r="D28" s="268">
        <v>2</v>
      </c>
      <c r="E28" s="268">
        <v>0</v>
      </c>
      <c r="F28" s="268">
        <v>4</v>
      </c>
      <c r="G28" s="268">
        <v>0</v>
      </c>
      <c r="H28" s="268">
        <v>0</v>
      </c>
      <c r="I28" s="268">
        <v>718</v>
      </c>
      <c r="J28" s="268">
        <v>434</v>
      </c>
      <c r="K28" s="268"/>
      <c r="L28" s="268">
        <v>1</v>
      </c>
      <c r="M28" s="268"/>
      <c r="N28" s="268"/>
      <c r="O28" s="268">
        <v>820</v>
      </c>
      <c r="P28" s="268"/>
      <c r="Q28" s="268">
        <v>4</v>
      </c>
      <c r="R28" s="268">
        <v>102</v>
      </c>
      <c r="S28" s="268">
        <v>-2</v>
      </c>
      <c r="T28" s="268"/>
    </row>
    <row r="29" spans="1:20" x14ac:dyDescent="0.3">
      <c r="A29" s="268" t="s">
        <v>274</v>
      </c>
      <c r="B29" s="268">
        <v>1095</v>
      </c>
      <c r="C29" s="268">
        <v>1019</v>
      </c>
      <c r="D29" s="268">
        <v>27</v>
      </c>
      <c r="E29" s="268">
        <v>0</v>
      </c>
      <c r="F29" s="268">
        <v>49</v>
      </c>
      <c r="G29" s="268">
        <v>0</v>
      </c>
      <c r="H29" s="268">
        <v>0</v>
      </c>
      <c r="I29" s="268">
        <v>458</v>
      </c>
      <c r="J29" s="268">
        <v>358</v>
      </c>
      <c r="K29" s="268"/>
      <c r="L29" s="268"/>
      <c r="M29" s="268"/>
      <c r="N29" s="268"/>
      <c r="O29" s="268">
        <v>1095</v>
      </c>
      <c r="P29" s="268">
        <v>1095</v>
      </c>
      <c r="Q29" s="268">
        <v>92</v>
      </c>
      <c r="R29" s="268">
        <v>637</v>
      </c>
      <c r="S29" s="268">
        <v>-2</v>
      </c>
      <c r="T29" s="268">
        <v>-2</v>
      </c>
    </row>
    <row r="30" spans="1:20" x14ac:dyDescent="0.3">
      <c r="A30" s="268" t="s">
        <v>275</v>
      </c>
      <c r="B30" s="268">
        <v>663</v>
      </c>
      <c r="C30" s="268">
        <v>611</v>
      </c>
      <c r="D30" s="268">
        <v>13</v>
      </c>
      <c r="E30" s="268">
        <v>0</v>
      </c>
      <c r="F30" s="268">
        <v>39</v>
      </c>
      <c r="G30" s="268">
        <v>49</v>
      </c>
      <c r="H30" s="268">
        <v>48</v>
      </c>
      <c r="I30" s="268">
        <v>375</v>
      </c>
      <c r="J30" s="268">
        <v>374</v>
      </c>
      <c r="K30" s="268"/>
      <c r="L30" s="268"/>
      <c r="M30" s="268"/>
      <c r="N30" s="268"/>
      <c r="O30" s="268"/>
      <c r="P30" s="268"/>
      <c r="Q30" s="268">
        <v>14</v>
      </c>
      <c r="R30" s="268">
        <v>288</v>
      </c>
      <c r="S30" s="268"/>
      <c r="T30" s="268"/>
    </row>
    <row r="31" spans="1:20" x14ac:dyDescent="0.3">
      <c r="A31" s="268" t="s">
        <v>276</v>
      </c>
      <c r="B31" s="268">
        <v>490</v>
      </c>
      <c r="C31" s="268">
        <v>490</v>
      </c>
      <c r="D31" s="268">
        <v>0</v>
      </c>
      <c r="E31" s="268">
        <v>0</v>
      </c>
      <c r="F31" s="268">
        <v>0</v>
      </c>
      <c r="G31" s="268">
        <v>31</v>
      </c>
      <c r="H31" s="268">
        <v>1</v>
      </c>
      <c r="I31" s="268">
        <v>423</v>
      </c>
      <c r="J31" s="268">
        <v>162</v>
      </c>
      <c r="K31" s="268"/>
      <c r="L31" s="268"/>
      <c r="M31" s="268"/>
      <c r="N31" s="268"/>
      <c r="O31" s="268"/>
      <c r="P31" s="268"/>
      <c r="Q31" s="268">
        <v>2</v>
      </c>
      <c r="R31" s="268">
        <v>67</v>
      </c>
      <c r="S31" s="268"/>
      <c r="T31" s="268"/>
    </row>
    <row r="32" spans="1:20" x14ac:dyDescent="0.3">
      <c r="A32" s="268" t="s">
        <v>277</v>
      </c>
      <c r="B32" s="268">
        <v>2590</v>
      </c>
      <c r="C32" s="268">
        <v>2379</v>
      </c>
      <c r="D32" s="268">
        <v>63</v>
      </c>
      <c r="E32" s="268">
        <v>58</v>
      </c>
      <c r="F32" s="268">
        <v>90</v>
      </c>
      <c r="G32" s="268">
        <v>88</v>
      </c>
      <c r="H32" s="268">
        <v>0</v>
      </c>
      <c r="I32" s="268">
        <v>1753</v>
      </c>
      <c r="J32" s="268">
        <v>550</v>
      </c>
      <c r="K32" s="268"/>
      <c r="L32" s="268">
        <v>2</v>
      </c>
      <c r="M32" s="268"/>
      <c r="N32" s="268"/>
      <c r="O32" s="268"/>
      <c r="P32" s="268">
        <v>2588</v>
      </c>
      <c r="Q32" s="268">
        <v>29</v>
      </c>
      <c r="R32" s="268">
        <v>837</v>
      </c>
      <c r="S32" s="268"/>
      <c r="T32" s="268"/>
    </row>
    <row r="33" spans="1:20" x14ac:dyDescent="0.3">
      <c r="A33" s="268" t="s">
        <v>278</v>
      </c>
      <c r="B33" s="268">
        <v>869</v>
      </c>
      <c r="C33" s="268">
        <v>838</v>
      </c>
      <c r="D33" s="268">
        <v>5</v>
      </c>
      <c r="E33" s="268">
        <v>0</v>
      </c>
      <c r="F33" s="268">
        <v>26</v>
      </c>
      <c r="G33" s="268">
        <v>99</v>
      </c>
      <c r="H33" s="268">
        <v>0</v>
      </c>
      <c r="I33" s="268">
        <v>795</v>
      </c>
      <c r="J33" s="268">
        <v>768</v>
      </c>
      <c r="K33" s="268"/>
      <c r="L33" s="268">
        <v>6</v>
      </c>
      <c r="M33" s="268"/>
      <c r="N33" s="268"/>
      <c r="O33" s="268"/>
      <c r="P33" s="268">
        <v>863</v>
      </c>
      <c r="Q33" s="268">
        <v>7</v>
      </c>
      <c r="R33" s="268">
        <v>74</v>
      </c>
      <c r="S33" s="268"/>
      <c r="T33" s="268"/>
    </row>
    <row r="34" spans="1:20" x14ac:dyDescent="0.3">
      <c r="A34" s="268" t="s">
        <v>279</v>
      </c>
      <c r="B34" s="268">
        <v>4798</v>
      </c>
      <c r="C34" s="268">
        <v>4590</v>
      </c>
      <c r="D34" s="268">
        <v>131</v>
      </c>
      <c r="E34" s="268">
        <v>21</v>
      </c>
      <c r="F34" s="268">
        <v>56</v>
      </c>
      <c r="G34" s="268">
        <v>267</v>
      </c>
      <c r="H34" s="268">
        <v>121</v>
      </c>
      <c r="I34" s="268">
        <v>3582</v>
      </c>
      <c r="J34" s="268">
        <v>3020</v>
      </c>
      <c r="K34" s="268"/>
      <c r="L34" s="268"/>
      <c r="M34" s="268"/>
      <c r="N34" s="268"/>
      <c r="O34" s="268"/>
      <c r="P34" s="268"/>
      <c r="Q34" s="268">
        <v>1</v>
      </c>
      <c r="R34" s="268">
        <v>1216</v>
      </c>
      <c r="S34" s="268"/>
      <c r="T34" s="268"/>
    </row>
    <row r="35" spans="1:20" x14ac:dyDescent="0.3">
      <c r="A35" s="268" t="s">
        <v>280</v>
      </c>
      <c r="B35" s="268">
        <v>2624</v>
      </c>
      <c r="C35" s="268">
        <v>2518</v>
      </c>
      <c r="D35" s="268">
        <v>25</v>
      </c>
      <c r="E35" s="268">
        <v>8</v>
      </c>
      <c r="F35" s="268">
        <v>73</v>
      </c>
      <c r="G35" s="268">
        <v>167</v>
      </c>
      <c r="H35" s="268">
        <v>157</v>
      </c>
      <c r="I35" s="268">
        <v>2121</v>
      </c>
      <c r="J35" s="268">
        <v>1970</v>
      </c>
      <c r="K35" s="268"/>
      <c r="L35" s="268">
        <v>3</v>
      </c>
      <c r="M35" s="268">
        <v>3</v>
      </c>
      <c r="N35" s="268">
        <v>3</v>
      </c>
      <c r="O35" s="268"/>
      <c r="P35" s="268"/>
      <c r="Q35" s="268">
        <v>8</v>
      </c>
      <c r="R35" s="268">
        <v>500</v>
      </c>
      <c r="S35" s="268"/>
      <c r="T35" s="268"/>
    </row>
    <row r="36" spans="1:20" x14ac:dyDescent="0.3">
      <c r="A36" s="268" t="s">
        <v>281</v>
      </c>
      <c r="B36" s="268">
        <v>519</v>
      </c>
      <c r="C36" s="268">
        <v>474</v>
      </c>
      <c r="D36" s="268">
        <v>32</v>
      </c>
      <c r="E36" s="268">
        <v>13</v>
      </c>
      <c r="F36" s="268">
        <v>0</v>
      </c>
      <c r="G36" s="268">
        <v>0</v>
      </c>
      <c r="H36" s="268">
        <v>0</v>
      </c>
      <c r="I36" s="268">
        <v>255</v>
      </c>
      <c r="J36" s="268">
        <v>111</v>
      </c>
      <c r="K36" s="268"/>
      <c r="L36" s="268"/>
      <c r="M36" s="268"/>
      <c r="N36" s="268"/>
      <c r="O36" s="268">
        <v>519</v>
      </c>
      <c r="P36" s="268">
        <v>519</v>
      </c>
      <c r="Q36" s="268">
        <v>47</v>
      </c>
      <c r="R36" s="268">
        <v>264</v>
      </c>
      <c r="S36" s="268">
        <v>-2</v>
      </c>
      <c r="T36" s="268">
        <v>-2</v>
      </c>
    </row>
    <row r="37" spans="1:20" x14ac:dyDescent="0.3">
      <c r="A37" s="268" t="s">
        <v>282</v>
      </c>
      <c r="B37" s="268">
        <v>3591</v>
      </c>
      <c r="C37" s="268">
        <v>3466</v>
      </c>
      <c r="D37" s="268">
        <v>51</v>
      </c>
      <c r="E37" s="268">
        <v>74</v>
      </c>
      <c r="F37" s="268">
        <v>0</v>
      </c>
      <c r="G37" s="268">
        <v>362</v>
      </c>
      <c r="H37" s="268">
        <v>0</v>
      </c>
      <c r="I37" s="268">
        <v>2838</v>
      </c>
      <c r="J37" s="268">
        <v>2169</v>
      </c>
      <c r="K37" s="268"/>
      <c r="L37" s="268">
        <v>3591</v>
      </c>
      <c r="M37" s="268"/>
      <c r="N37" s="268"/>
      <c r="O37" s="268"/>
      <c r="P37" s="268"/>
      <c r="Q37" s="268">
        <v>74</v>
      </c>
      <c r="R37" s="268">
        <v>753</v>
      </c>
      <c r="S37" s="268"/>
      <c r="T37" s="268">
        <v>-1</v>
      </c>
    </row>
    <row r="38" spans="1:20" x14ac:dyDescent="0.3">
      <c r="A38" s="268" t="s">
        <v>283</v>
      </c>
      <c r="B38" s="268">
        <v>1792</v>
      </c>
      <c r="C38" s="268">
        <v>1783</v>
      </c>
      <c r="D38" s="268">
        <v>4</v>
      </c>
      <c r="E38" s="268">
        <v>0</v>
      </c>
      <c r="F38" s="268">
        <v>5</v>
      </c>
      <c r="G38" s="268">
        <v>48</v>
      </c>
      <c r="H38" s="268">
        <v>0</v>
      </c>
      <c r="I38" s="268">
        <v>1546</v>
      </c>
      <c r="J38" s="268">
        <v>1107</v>
      </c>
      <c r="K38" s="268"/>
      <c r="L38" s="268"/>
      <c r="M38" s="268"/>
      <c r="N38" s="268"/>
      <c r="O38" s="268"/>
      <c r="P38" s="268">
        <v>1792</v>
      </c>
      <c r="Q38" s="268">
        <v>3</v>
      </c>
      <c r="R38" s="268">
        <v>246</v>
      </c>
      <c r="S38" s="268"/>
      <c r="T38" s="268">
        <v>-2</v>
      </c>
    </row>
    <row r="39" spans="1:20" x14ac:dyDescent="0.3">
      <c r="A39" s="268" t="s">
        <v>284</v>
      </c>
      <c r="B39" s="268">
        <v>1243</v>
      </c>
      <c r="C39" s="268">
        <v>1210</v>
      </c>
      <c r="D39" s="268">
        <v>1</v>
      </c>
      <c r="E39" s="268">
        <v>0</v>
      </c>
      <c r="F39" s="268">
        <v>32</v>
      </c>
      <c r="G39" s="268">
        <v>124</v>
      </c>
      <c r="H39" s="268">
        <v>0</v>
      </c>
      <c r="I39" s="268">
        <v>569</v>
      </c>
      <c r="J39" s="268">
        <v>483</v>
      </c>
      <c r="K39" s="268"/>
      <c r="L39" s="268"/>
      <c r="M39" s="268">
        <v>13</v>
      </c>
      <c r="N39" s="268">
        <v>13</v>
      </c>
      <c r="O39" s="268"/>
      <c r="P39" s="268">
        <v>1243</v>
      </c>
      <c r="Q39" s="268"/>
      <c r="R39" s="268">
        <v>661</v>
      </c>
      <c r="S39" s="268"/>
      <c r="T39" s="268">
        <v>-2</v>
      </c>
    </row>
    <row r="40" spans="1:20" x14ac:dyDescent="0.3">
      <c r="A40" s="268" t="s">
        <v>285</v>
      </c>
      <c r="B40" s="268">
        <v>3004</v>
      </c>
      <c r="C40" s="268">
        <v>2910</v>
      </c>
      <c r="D40" s="268">
        <v>4</v>
      </c>
      <c r="E40" s="268">
        <v>84</v>
      </c>
      <c r="F40" s="268">
        <v>6</v>
      </c>
      <c r="G40" s="268">
        <v>179</v>
      </c>
      <c r="H40" s="268">
        <v>51</v>
      </c>
      <c r="I40" s="268">
        <v>2403</v>
      </c>
      <c r="J40" s="268">
        <v>1730</v>
      </c>
      <c r="K40" s="268"/>
      <c r="L40" s="268"/>
      <c r="M40" s="268"/>
      <c r="N40" s="268"/>
      <c r="O40" s="268"/>
      <c r="P40" s="268"/>
      <c r="Q40" s="268">
        <v>74</v>
      </c>
      <c r="R40" s="268">
        <v>601</v>
      </c>
      <c r="S40" s="268"/>
      <c r="T40" s="268"/>
    </row>
    <row r="41" spans="1:20" x14ac:dyDescent="0.3">
      <c r="A41" s="268" t="s">
        <v>286</v>
      </c>
      <c r="B41" s="268">
        <v>315</v>
      </c>
      <c r="C41" s="268">
        <v>302</v>
      </c>
      <c r="D41" s="268">
        <v>1</v>
      </c>
      <c r="E41" s="268">
        <v>10</v>
      </c>
      <c r="F41" s="268">
        <v>2</v>
      </c>
      <c r="G41" s="268">
        <v>30</v>
      </c>
      <c r="H41" s="268">
        <v>0</v>
      </c>
      <c r="I41" s="268">
        <v>237</v>
      </c>
      <c r="J41" s="268">
        <v>158</v>
      </c>
      <c r="K41" s="268"/>
      <c r="L41" s="268">
        <v>1</v>
      </c>
      <c r="M41" s="268">
        <v>4</v>
      </c>
      <c r="N41" s="268">
        <v>4</v>
      </c>
      <c r="O41" s="268"/>
      <c r="P41" s="268">
        <v>314</v>
      </c>
      <c r="Q41" s="268">
        <v>8</v>
      </c>
      <c r="R41" s="268">
        <v>74</v>
      </c>
      <c r="S41" s="268"/>
      <c r="T41" s="268"/>
    </row>
    <row r="42" spans="1:20" x14ac:dyDescent="0.3">
      <c r="A42" s="268" t="s">
        <v>287</v>
      </c>
      <c r="B42" s="268">
        <v>1252</v>
      </c>
      <c r="C42" s="268">
        <v>1190</v>
      </c>
      <c r="D42" s="268">
        <v>8</v>
      </c>
      <c r="E42" s="268">
        <v>42</v>
      </c>
      <c r="F42" s="268">
        <v>12</v>
      </c>
      <c r="G42" s="268">
        <v>70</v>
      </c>
      <c r="H42" s="268">
        <v>122</v>
      </c>
      <c r="I42" s="268">
        <v>606</v>
      </c>
      <c r="J42" s="268">
        <v>606</v>
      </c>
      <c r="K42" s="268"/>
      <c r="L42" s="268"/>
      <c r="M42" s="268"/>
      <c r="N42" s="268"/>
      <c r="O42" s="268"/>
      <c r="P42" s="268"/>
      <c r="Q42" s="268">
        <v>42</v>
      </c>
      <c r="R42" s="268">
        <v>646</v>
      </c>
      <c r="S42" s="268"/>
      <c r="T42" s="268"/>
    </row>
    <row r="43" spans="1:20" x14ac:dyDescent="0.3">
      <c r="A43" s="268" t="s">
        <v>288</v>
      </c>
      <c r="B43" s="268">
        <v>697</v>
      </c>
      <c r="C43" s="268">
        <v>649</v>
      </c>
      <c r="D43" s="268">
        <v>12</v>
      </c>
      <c r="E43" s="268">
        <v>3</v>
      </c>
      <c r="F43" s="268">
        <v>33</v>
      </c>
      <c r="G43" s="268">
        <v>0</v>
      </c>
      <c r="H43" s="268">
        <v>0</v>
      </c>
      <c r="I43" s="268">
        <v>580</v>
      </c>
      <c r="J43" s="268">
        <v>336</v>
      </c>
      <c r="K43" s="268"/>
      <c r="L43" s="268"/>
      <c r="M43" s="268"/>
      <c r="N43" s="268"/>
      <c r="O43" s="268"/>
      <c r="P43" s="268">
        <v>697</v>
      </c>
      <c r="Q43" s="268">
        <v>6</v>
      </c>
      <c r="R43" s="268">
        <v>117</v>
      </c>
      <c r="S43" s="268"/>
      <c r="T43" s="268">
        <v>-2</v>
      </c>
    </row>
    <row r="44" spans="1:20" x14ac:dyDescent="0.3">
      <c r="A44" s="268" t="s">
        <v>289</v>
      </c>
      <c r="B44" s="268">
        <v>1774</v>
      </c>
      <c r="C44" s="268">
        <v>1736</v>
      </c>
      <c r="D44" s="268">
        <v>16</v>
      </c>
      <c r="E44" s="268">
        <v>4</v>
      </c>
      <c r="F44" s="268">
        <v>18</v>
      </c>
      <c r="G44" s="268">
        <v>104</v>
      </c>
      <c r="H44" s="268">
        <v>127</v>
      </c>
      <c r="I44" s="268">
        <v>1512</v>
      </c>
      <c r="J44" s="268">
        <v>1443</v>
      </c>
      <c r="K44" s="268"/>
      <c r="L44" s="268"/>
      <c r="M44" s="268"/>
      <c r="N44" s="268"/>
      <c r="O44" s="268"/>
      <c r="P44" s="268"/>
      <c r="Q44" s="268"/>
      <c r="R44" s="268">
        <v>262</v>
      </c>
      <c r="S44" s="268"/>
      <c r="T44" s="268"/>
    </row>
    <row r="45" spans="1:20" x14ac:dyDescent="0.3">
      <c r="A45" s="268" t="s">
        <v>290</v>
      </c>
      <c r="B45" s="268">
        <v>8912</v>
      </c>
      <c r="C45" s="268">
        <v>7966</v>
      </c>
      <c r="D45" s="268">
        <v>11</v>
      </c>
      <c r="E45" s="268">
        <v>0</v>
      </c>
      <c r="F45" s="268">
        <v>935</v>
      </c>
      <c r="G45" s="268">
        <v>753</v>
      </c>
      <c r="H45" s="268">
        <v>261</v>
      </c>
      <c r="I45" s="268">
        <v>7154</v>
      </c>
      <c r="J45" s="268">
        <v>6835</v>
      </c>
      <c r="K45" s="268"/>
      <c r="L45" s="268"/>
      <c r="M45" s="268"/>
      <c r="N45" s="268"/>
      <c r="O45" s="268"/>
      <c r="P45" s="268"/>
      <c r="Q45" s="268">
        <v>140</v>
      </c>
      <c r="R45" s="268">
        <v>1758</v>
      </c>
      <c r="S45" s="268"/>
      <c r="T45" s="268"/>
    </row>
    <row r="46" spans="1:20" x14ac:dyDescent="0.3">
      <c r="A46" s="268" t="s">
        <v>291</v>
      </c>
      <c r="B46" s="268">
        <v>1037</v>
      </c>
      <c r="C46" s="268">
        <v>944</v>
      </c>
      <c r="D46" s="268">
        <v>59</v>
      </c>
      <c r="E46" s="268">
        <v>6</v>
      </c>
      <c r="F46" s="268">
        <v>28</v>
      </c>
      <c r="G46" s="268">
        <v>124</v>
      </c>
      <c r="H46" s="268">
        <v>22</v>
      </c>
      <c r="I46" s="268">
        <v>324</v>
      </c>
      <c r="J46" s="268">
        <v>244</v>
      </c>
      <c r="K46" s="268"/>
      <c r="L46" s="268"/>
      <c r="M46" s="268"/>
      <c r="N46" s="268"/>
      <c r="O46" s="268"/>
      <c r="P46" s="268"/>
      <c r="Q46" s="268">
        <v>24</v>
      </c>
      <c r="R46" s="268">
        <v>713</v>
      </c>
      <c r="S46" s="268"/>
      <c r="T46" s="268"/>
    </row>
    <row r="47" spans="1:20" x14ac:dyDescent="0.3">
      <c r="A47" s="268" t="s">
        <v>292</v>
      </c>
      <c r="B47" s="268">
        <v>312</v>
      </c>
      <c r="C47" s="268">
        <v>296</v>
      </c>
      <c r="D47" s="268">
        <v>0</v>
      </c>
      <c r="E47" s="268">
        <v>15</v>
      </c>
      <c r="F47" s="268">
        <v>1</v>
      </c>
      <c r="G47" s="268">
        <v>0</v>
      </c>
      <c r="H47" s="268">
        <v>2</v>
      </c>
      <c r="I47" s="268">
        <v>255</v>
      </c>
      <c r="J47" s="268">
        <v>221</v>
      </c>
      <c r="K47" s="268"/>
      <c r="L47" s="268"/>
      <c r="M47" s="268"/>
      <c r="N47" s="268"/>
      <c r="O47" s="268">
        <v>312</v>
      </c>
      <c r="P47" s="268"/>
      <c r="Q47" s="268">
        <v>15</v>
      </c>
      <c r="R47" s="268">
        <v>57</v>
      </c>
      <c r="S47" s="268">
        <v>-2</v>
      </c>
      <c r="T47" s="268"/>
    </row>
    <row r="48" spans="1:20" x14ac:dyDescent="0.3">
      <c r="A48" s="268" t="s">
        <v>293</v>
      </c>
      <c r="B48" s="268">
        <v>2134</v>
      </c>
      <c r="C48" s="268">
        <v>1867</v>
      </c>
      <c r="D48" s="268">
        <v>53</v>
      </c>
      <c r="E48" s="268">
        <v>89</v>
      </c>
      <c r="F48" s="268">
        <v>125</v>
      </c>
      <c r="G48" s="268">
        <v>8</v>
      </c>
      <c r="H48" s="268">
        <v>134</v>
      </c>
      <c r="I48" s="268">
        <v>748</v>
      </c>
      <c r="J48" s="268">
        <v>605</v>
      </c>
      <c r="K48" s="268"/>
      <c r="L48" s="268"/>
      <c r="M48" s="268"/>
      <c r="N48" s="268"/>
      <c r="O48" s="268"/>
      <c r="P48" s="268"/>
      <c r="Q48" s="268">
        <v>273</v>
      </c>
      <c r="R48" s="268">
        <v>1386</v>
      </c>
      <c r="S48" s="268"/>
      <c r="T48" s="268"/>
    </row>
    <row r="49" spans="1:22" x14ac:dyDescent="0.3">
      <c r="A49" s="268" t="s">
        <v>294</v>
      </c>
      <c r="B49" s="268">
        <v>2436</v>
      </c>
      <c r="C49" s="268">
        <v>2008</v>
      </c>
      <c r="D49" s="268">
        <v>95</v>
      </c>
      <c r="E49" s="268">
        <v>19</v>
      </c>
      <c r="F49" s="268">
        <v>314</v>
      </c>
      <c r="G49" s="268">
        <v>8</v>
      </c>
      <c r="H49" s="268">
        <v>0</v>
      </c>
      <c r="I49" s="268">
        <v>1665</v>
      </c>
      <c r="J49" s="268">
        <v>1277</v>
      </c>
      <c r="K49" s="268"/>
      <c r="L49" s="268">
        <v>2436</v>
      </c>
      <c r="M49" s="268"/>
      <c r="N49" s="268"/>
      <c r="O49" s="268"/>
      <c r="P49" s="268"/>
      <c r="Q49" s="268">
        <v>87</v>
      </c>
      <c r="R49" s="268">
        <v>771</v>
      </c>
      <c r="S49" s="268"/>
      <c r="T49" s="268">
        <v>-1</v>
      </c>
      <c r="U49" s="268"/>
      <c r="V49" s="268"/>
    </row>
    <row r="50" spans="1:22" x14ac:dyDescent="0.3">
      <c r="A50" s="268" t="s">
        <v>295</v>
      </c>
      <c r="B50" s="268">
        <v>739</v>
      </c>
      <c r="C50" s="268">
        <v>670</v>
      </c>
      <c r="D50" s="268">
        <v>3</v>
      </c>
      <c r="E50" s="268">
        <v>33</v>
      </c>
      <c r="F50" s="268">
        <v>33</v>
      </c>
      <c r="G50" s="268">
        <v>0</v>
      </c>
      <c r="H50" s="268">
        <v>0</v>
      </c>
      <c r="I50" s="268">
        <v>338</v>
      </c>
      <c r="J50" s="268">
        <v>336</v>
      </c>
      <c r="K50" s="268"/>
      <c r="L50" s="268">
        <v>739</v>
      </c>
      <c r="M50" s="268">
        <v>6</v>
      </c>
      <c r="N50" s="268">
        <v>6</v>
      </c>
      <c r="O50" s="268">
        <v>739</v>
      </c>
      <c r="P50" s="268"/>
      <c r="Q50" s="268">
        <v>40</v>
      </c>
      <c r="R50" s="268">
        <v>395</v>
      </c>
      <c r="S50" s="268">
        <v>-2</v>
      </c>
      <c r="T50" s="268">
        <v>-1</v>
      </c>
      <c r="U50" s="268"/>
      <c r="V50" s="268"/>
    </row>
    <row r="51" spans="1:22" x14ac:dyDescent="0.3">
      <c r="A51" s="268" t="s">
        <v>296</v>
      </c>
      <c r="B51" s="268">
        <v>2256</v>
      </c>
      <c r="C51" s="268">
        <v>2148</v>
      </c>
      <c r="D51" s="268">
        <v>11</v>
      </c>
      <c r="E51" s="268">
        <v>6</v>
      </c>
      <c r="F51" s="268">
        <v>91</v>
      </c>
      <c r="G51" s="268">
        <v>237</v>
      </c>
      <c r="H51" s="268">
        <v>8</v>
      </c>
      <c r="I51" s="268">
        <v>1549</v>
      </c>
      <c r="J51" s="268">
        <v>827</v>
      </c>
      <c r="K51" s="268"/>
      <c r="L51" s="268"/>
      <c r="M51" s="268"/>
      <c r="N51" s="268"/>
      <c r="O51" s="268"/>
      <c r="P51" s="268"/>
      <c r="Q51" s="268">
        <v>21</v>
      </c>
      <c r="R51" s="268">
        <v>707</v>
      </c>
      <c r="S51" s="268"/>
      <c r="T51" s="268"/>
      <c r="U51" s="268"/>
      <c r="V51" s="268"/>
    </row>
    <row r="52" spans="1:22" x14ac:dyDescent="0.3">
      <c r="A52" s="268" t="s">
        <v>297</v>
      </c>
      <c r="B52" s="268">
        <v>371</v>
      </c>
      <c r="C52" s="268">
        <v>362</v>
      </c>
      <c r="D52" s="268">
        <v>3</v>
      </c>
      <c r="E52" s="268">
        <v>0</v>
      </c>
      <c r="F52" s="268">
        <v>6</v>
      </c>
      <c r="G52" s="268">
        <v>5</v>
      </c>
      <c r="H52" s="268">
        <v>0</v>
      </c>
      <c r="I52" s="268">
        <v>155</v>
      </c>
      <c r="J52" s="268">
        <v>82</v>
      </c>
      <c r="K52" s="268"/>
      <c r="L52" s="268"/>
      <c r="M52" s="268"/>
      <c r="N52" s="268"/>
      <c r="O52" s="268"/>
      <c r="P52" s="268"/>
      <c r="Q52" s="268">
        <v>12</v>
      </c>
      <c r="R52" s="268">
        <v>216</v>
      </c>
      <c r="S52" s="268"/>
      <c r="T52" s="268"/>
      <c r="U52" s="268"/>
      <c r="V52" s="268"/>
    </row>
    <row r="53" spans="1:22" x14ac:dyDescent="0.3">
      <c r="A53" s="268" t="s">
        <v>300</v>
      </c>
      <c r="B53" s="268">
        <v>166</v>
      </c>
      <c r="C53" s="268">
        <v>166</v>
      </c>
      <c r="D53" s="268">
        <v>0</v>
      </c>
      <c r="E53" s="268">
        <v>0</v>
      </c>
      <c r="F53" s="268">
        <v>0</v>
      </c>
      <c r="G53" s="268">
        <v>0</v>
      </c>
      <c r="H53" s="268">
        <v>0</v>
      </c>
      <c r="I53" s="268">
        <v>0</v>
      </c>
      <c r="J53" s="268">
        <v>0</v>
      </c>
      <c r="K53" s="268"/>
      <c r="L53" s="268">
        <v>166</v>
      </c>
      <c r="M53" s="268"/>
      <c r="N53" s="268"/>
      <c r="O53" s="268">
        <v>166</v>
      </c>
      <c r="P53" s="268"/>
      <c r="Q53" s="268">
        <v>166</v>
      </c>
      <c r="R53" s="268">
        <v>166</v>
      </c>
      <c r="S53" s="268">
        <v>-2</v>
      </c>
      <c r="T53" s="268">
        <v>-1</v>
      </c>
      <c r="U53" s="268">
        <v>-2</v>
      </c>
      <c r="V53" s="268">
        <v>-2</v>
      </c>
    </row>
    <row r="54" spans="1:22" x14ac:dyDescent="0.3">
      <c r="A54" s="268" t="s">
        <v>298</v>
      </c>
      <c r="B54" s="268">
        <v>174</v>
      </c>
      <c r="C54" s="268">
        <v>174</v>
      </c>
      <c r="D54" s="268">
        <v>0</v>
      </c>
      <c r="E54" s="268">
        <v>0</v>
      </c>
      <c r="F54" s="268">
        <v>0</v>
      </c>
      <c r="G54" s="268">
        <v>0</v>
      </c>
      <c r="H54" s="268">
        <v>0</v>
      </c>
      <c r="I54" s="268">
        <v>172</v>
      </c>
      <c r="J54" s="268">
        <v>172</v>
      </c>
      <c r="K54" s="268"/>
      <c r="L54" s="268"/>
      <c r="M54" s="268"/>
      <c r="N54" s="268"/>
      <c r="O54" s="268">
        <v>174</v>
      </c>
      <c r="P54" s="268"/>
      <c r="Q54" s="268">
        <v>2</v>
      </c>
      <c r="R54" s="268">
        <v>2</v>
      </c>
      <c r="S54" s="268">
        <v>-2</v>
      </c>
      <c r="T54" s="268"/>
      <c r="U54" s="268"/>
      <c r="V54" s="268"/>
    </row>
    <row r="55" spans="1:22" x14ac:dyDescent="0.3">
      <c r="A55" s="268" t="s">
        <v>299</v>
      </c>
      <c r="B55" s="268">
        <v>28</v>
      </c>
      <c r="C55" s="268">
        <v>27</v>
      </c>
      <c r="D55" s="268">
        <v>0</v>
      </c>
      <c r="E55" s="268">
        <v>1</v>
      </c>
      <c r="F55" s="268">
        <v>0</v>
      </c>
      <c r="G55" s="268">
        <v>0</v>
      </c>
      <c r="H55" s="268">
        <v>0</v>
      </c>
      <c r="I55" s="268">
        <v>0</v>
      </c>
      <c r="J55" s="268">
        <v>0</v>
      </c>
      <c r="K55" s="268"/>
      <c r="L55" s="268">
        <v>28</v>
      </c>
      <c r="M55" s="268"/>
      <c r="N55" s="268"/>
      <c r="O55" s="268"/>
      <c r="P55" s="268"/>
      <c r="Q55" s="268">
        <v>28</v>
      </c>
      <c r="R55" s="268">
        <v>28</v>
      </c>
      <c r="S55" s="268"/>
      <c r="T55" s="268">
        <v>-1</v>
      </c>
      <c r="U55" s="268">
        <v>-2</v>
      </c>
      <c r="V55" s="268">
        <v>-2</v>
      </c>
    </row>
    <row r="56" spans="1:22" x14ac:dyDescent="0.3">
      <c r="A56" s="268" t="s">
        <v>301</v>
      </c>
      <c r="B56" s="268">
        <v>41</v>
      </c>
      <c r="C56" s="268">
        <v>40</v>
      </c>
      <c r="D56" s="268">
        <v>0</v>
      </c>
      <c r="E56" s="268">
        <v>0</v>
      </c>
      <c r="F56" s="268">
        <v>1</v>
      </c>
      <c r="G56" s="268">
        <v>0</v>
      </c>
      <c r="H56" s="268">
        <v>0</v>
      </c>
      <c r="I56" s="268">
        <v>0</v>
      </c>
      <c r="J56" s="268">
        <v>0</v>
      </c>
      <c r="K56" s="268"/>
      <c r="L56" s="268"/>
      <c r="M56" s="268"/>
      <c r="N56" s="268"/>
      <c r="O56" s="268">
        <v>41</v>
      </c>
      <c r="P56" s="268">
        <v>41</v>
      </c>
      <c r="Q56" s="268"/>
      <c r="R56" s="268">
        <v>41</v>
      </c>
      <c r="S56" s="268">
        <v>-2</v>
      </c>
      <c r="T56" s="268">
        <v>-2</v>
      </c>
      <c r="U56" s="268"/>
      <c r="V56" s="268">
        <v>-2</v>
      </c>
    </row>
    <row r="57" spans="1:22" x14ac:dyDescent="0.3">
      <c r="A57" s="268" t="s">
        <v>302</v>
      </c>
      <c r="B57" s="268">
        <v>1283</v>
      </c>
      <c r="C57" s="268">
        <v>1222</v>
      </c>
      <c r="D57" s="268">
        <v>19</v>
      </c>
      <c r="E57" s="268">
        <v>32</v>
      </c>
      <c r="F57" s="268">
        <v>10</v>
      </c>
      <c r="G57" s="268">
        <v>0</v>
      </c>
      <c r="H57" s="268">
        <v>0</v>
      </c>
      <c r="I57" s="268">
        <v>1266</v>
      </c>
      <c r="J57" s="268">
        <v>1201</v>
      </c>
      <c r="K57" s="268"/>
      <c r="L57" s="268">
        <v>1</v>
      </c>
      <c r="M57" s="268"/>
      <c r="N57" s="268"/>
      <c r="O57" s="268">
        <v>1283</v>
      </c>
      <c r="P57" s="268">
        <v>1282</v>
      </c>
      <c r="Q57" s="268">
        <v>11</v>
      </c>
      <c r="R57" s="268">
        <v>17</v>
      </c>
      <c r="S57" s="268">
        <v>-2</v>
      </c>
      <c r="T57" s="268"/>
      <c r="U57" s="268"/>
      <c r="V57" s="268"/>
    </row>
    <row r="58" spans="1:22" x14ac:dyDescent="0.3">
      <c r="A58" s="268" t="s">
        <v>303</v>
      </c>
      <c r="B58" s="268">
        <v>28</v>
      </c>
      <c r="C58" s="268">
        <v>27</v>
      </c>
      <c r="D58" s="268">
        <v>0</v>
      </c>
      <c r="E58" s="268">
        <v>1</v>
      </c>
      <c r="F58" s="268">
        <v>0</v>
      </c>
      <c r="G58" s="268">
        <v>0</v>
      </c>
      <c r="H58" s="268">
        <v>1</v>
      </c>
      <c r="I58" s="268">
        <v>0</v>
      </c>
      <c r="J58" s="268">
        <v>0</v>
      </c>
      <c r="K58" s="268"/>
      <c r="L58" s="268"/>
      <c r="M58" s="268">
        <v>27</v>
      </c>
      <c r="N58" s="268">
        <v>27</v>
      </c>
      <c r="O58" s="268">
        <v>28</v>
      </c>
      <c r="P58" s="268"/>
      <c r="Q58" s="268">
        <v>1</v>
      </c>
      <c r="R58" s="268">
        <v>1</v>
      </c>
      <c r="S58" s="268">
        <v>-2</v>
      </c>
      <c r="T58" s="268"/>
      <c r="U58" s="268">
        <v>-9</v>
      </c>
      <c r="V58" s="268">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O76"/>
  <sheetViews>
    <sheetView workbookViewId="0">
      <selection activeCell="A20" sqref="A20"/>
    </sheetView>
  </sheetViews>
  <sheetFormatPr defaultColWidth="9.109375" defaultRowHeight="14.4" x14ac:dyDescent="0.3"/>
  <cols>
    <col min="1" max="1" width="16.109375" style="32" customWidth="1"/>
    <col min="2" max="2" width="8.6640625" style="35" customWidth="1"/>
    <col min="3" max="4" width="8.6640625" style="67" customWidth="1"/>
    <col min="5" max="5" width="8.6640625" style="253" customWidth="1"/>
    <col min="6" max="6" width="8.6640625" style="35" customWidth="1"/>
    <col min="7" max="8" width="8.6640625" style="67" customWidth="1"/>
    <col min="9" max="9" width="8.6640625" style="253" customWidth="1"/>
    <col min="10" max="10" width="8.6640625" style="35" customWidth="1"/>
    <col min="11" max="12" width="8.6640625" style="67" customWidth="1"/>
    <col min="13" max="13" width="9.5546875" style="253" bestFit="1" customWidth="1"/>
    <col min="14" max="16384" width="9.109375" style="32"/>
  </cols>
  <sheetData>
    <row r="1" spans="1:13" x14ac:dyDescent="0.3">
      <c r="A1" s="201" t="s">
        <v>334</v>
      </c>
    </row>
    <row r="2" spans="1:13" x14ac:dyDescent="0.3">
      <c r="A2" s="201" t="s">
        <v>335</v>
      </c>
    </row>
    <row r="3" spans="1:13" s="159" customFormat="1" x14ac:dyDescent="0.3">
      <c r="A3" s="252"/>
      <c r="B3" s="251" t="s">
        <v>329</v>
      </c>
      <c r="C3" s="246"/>
      <c r="D3" s="246"/>
      <c r="E3" s="254"/>
      <c r="F3" s="251" t="s">
        <v>330</v>
      </c>
      <c r="G3" s="246"/>
      <c r="H3" s="246"/>
      <c r="I3" s="254"/>
      <c r="J3" s="251" t="s">
        <v>331</v>
      </c>
      <c r="K3" s="246"/>
      <c r="L3" s="246"/>
      <c r="M3" s="254"/>
    </row>
    <row r="4" spans="1:13" s="159" customFormat="1" ht="42" x14ac:dyDescent="0.3">
      <c r="A4" s="255" t="s">
        <v>315</v>
      </c>
      <c r="B4" s="256" t="s">
        <v>332</v>
      </c>
      <c r="C4" s="257" t="s">
        <v>351</v>
      </c>
      <c r="D4" s="257" t="s">
        <v>352</v>
      </c>
      <c r="E4" s="258" t="s">
        <v>333</v>
      </c>
      <c r="F4" s="256" t="s">
        <v>332</v>
      </c>
      <c r="G4" s="257" t="s">
        <v>351</v>
      </c>
      <c r="H4" s="257" t="s">
        <v>352</v>
      </c>
      <c r="I4" s="258" t="s">
        <v>333</v>
      </c>
      <c r="J4" s="256" t="s">
        <v>332</v>
      </c>
      <c r="K4" s="257" t="s">
        <v>351</v>
      </c>
      <c r="L4" s="257" t="s">
        <v>352</v>
      </c>
      <c r="M4" s="258" t="s">
        <v>333</v>
      </c>
    </row>
    <row r="5" spans="1:13" x14ac:dyDescent="0.3">
      <c r="A5" s="231" t="s">
        <v>106</v>
      </c>
      <c r="B5" s="230">
        <f>+'Table 4 new raw'!S2</f>
        <v>57882</v>
      </c>
      <c r="C5" s="229">
        <f>+'Table 4 new raw'!P2</f>
        <v>465.8</v>
      </c>
      <c r="D5" s="229">
        <f>+'Table 4 new raw'!R2</f>
        <v>441</v>
      </c>
      <c r="E5" s="232">
        <f>+'Table 4 new raw'!Q2</f>
        <v>266.31</v>
      </c>
      <c r="F5" s="230">
        <f>+'Table 4 new raw'!W2</f>
        <v>38033</v>
      </c>
      <c r="G5" s="229">
        <f>+'Table 4 new raw'!T2</f>
        <v>509.8</v>
      </c>
      <c r="H5" s="229">
        <f>+'Table 4 new raw'!V2</f>
        <v>459</v>
      </c>
      <c r="I5" s="232">
        <f>+'Table 4 new raw'!U2</f>
        <v>357</v>
      </c>
      <c r="J5" s="230">
        <f>+'Table 4 new raw'!AA2</f>
        <v>20117</v>
      </c>
      <c r="K5" s="229">
        <f>+'Table 4 new raw'!X2</f>
        <v>787</v>
      </c>
      <c r="L5" s="229">
        <f>+'Table 4 new raw'!Z2</f>
        <v>526</v>
      </c>
      <c r="M5" s="232">
        <f>+'Table 4 new raw'!Y2</f>
        <v>743.75</v>
      </c>
    </row>
    <row r="6" spans="1:13" x14ac:dyDescent="0.3">
      <c r="A6" s="259"/>
    </row>
    <row r="7" spans="1:13" x14ac:dyDescent="0.3">
      <c r="A7" s="259" t="s">
        <v>48</v>
      </c>
      <c r="B7" s="35">
        <f>+'Table 4 new raw'!E2</f>
        <v>839</v>
      </c>
      <c r="C7" s="67">
        <f>+'Table 4 new raw'!B2</f>
        <v>508.6</v>
      </c>
      <c r="D7" s="67">
        <f>+'Table 4 new raw'!D2</f>
        <v>484</v>
      </c>
      <c r="E7" s="253">
        <f>+'Table 4 new raw'!C2</f>
        <v>227.41</v>
      </c>
      <c r="F7" s="35">
        <f>+'Table 4 new raw'!I2</f>
        <v>625</v>
      </c>
      <c r="G7" s="67">
        <f>+'Table 4 new raw'!F2</f>
        <v>520.20000000000005</v>
      </c>
      <c r="H7" s="67">
        <f>+'Table 4 new raw'!H2</f>
        <v>473</v>
      </c>
      <c r="I7" s="253">
        <f>+'Table 4 new raw'!G2</f>
        <v>267.77</v>
      </c>
      <c r="J7" s="35">
        <f>+'Table 4 new raw'!M2</f>
        <v>377</v>
      </c>
      <c r="K7" s="67">
        <f>+'Table 4 new raw'!J2</f>
        <v>731.5</v>
      </c>
      <c r="L7" s="67">
        <f>+'Table 4 new raw'!L2</f>
        <v>590</v>
      </c>
      <c r="M7" s="253">
        <f>+'Table 4 new raw'!K2</f>
        <v>440.32</v>
      </c>
    </row>
    <row r="8" spans="1:13" x14ac:dyDescent="0.3">
      <c r="A8" s="259" t="s">
        <v>49</v>
      </c>
      <c r="B8" s="35">
        <f>+'Table 4 new raw'!E3</f>
        <v>380</v>
      </c>
      <c r="C8" s="67">
        <f>+'Table 4 new raw'!B3</f>
        <v>221.8</v>
      </c>
      <c r="D8" s="67">
        <f>+'Table 4 new raw'!D3</f>
        <v>168.5</v>
      </c>
      <c r="E8" s="253">
        <f>+'Table 4 new raw'!C3</f>
        <v>277.27999999999997</v>
      </c>
      <c r="F8" s="35">
        <f>+'Table 4 new raw'!I3</f>
        <v>367</v>
      </c>
      <c r="G8" s="67">
        <f>+'Table 4 new raw'!F3</f>
        <v>223.9</v>
      </c>
      <c r="H8" s="67">
        <f>+'Table 4 new raw'!H3</f>
        <v>146</v>
      </c>
      <c r="I8" s="253">
        <f>+'Table 4 new raw'!G3</f>
        <v>293.83999999999997</v>
      </c>
      <c r="J8" s="35">
        <f>+'Table 4 new raw'!M3</f>
        <v>261</v>
      </c>
      <c r="K8" s="67">
        <f>+'Table 4 new raw'!J3</f>
        <v>219.7</v>
      </c>
      <c r="L8" s="67">
        <f>+'Table 4 new raw'!L3</f>
        <v>90</v>
      </c>
      <c r="M8" s="253">
        <f>+'Table 4 new raw'!K3</f>
        <v>408.68</v>
      </c>
    </row>
    <row r="9" spans="1:13" x14ac:dyDescent="0.3">
      <c r="A9" s="259" t="s">
        <v>50</v>
      </c>
      <c r="B9" s="35">
        <f>+'Table 4 new raw'!E4</f>
        <v>1289</v>
      </c>
      <c r="C9" s="67">
        <f>+'Table 4 new raw'!B4</f>
        <v>508.2</v>
      </c>
      <c r="D9" s="67">
        <f>+'Table 4 new raw'!D4</f>
        <v>510</v>
      </c>
      <c r="E9" s="253">
        <f>+'Table 4 new raw'!C4</f>
        <v>277.70999999999998</v>
      </c>
      <c r="F9" s="35">
        <f>+'Table 4 new raw'!I4</f>
        <v>1148</v>
      </c>
      <c r="G9" s="67">
        <f>+'Table 4 new raw'!F4</f>
        <v>541.5</v>
      </c>
      <c r="H9" s="67">
        <f>+'Table 4 new raw'!H4</f>
        <v>534</v>
      </c>
      <c r="I9" s="253">
        <f>+'Table 4 new raw'!G4</f>
        <v>312.11</v>
      </c>
      <c r="J9" s="35">
        <f>+'Table 4 new raw'!M4</f>
        <v>475</v>
      </c>
      <c r="K9" s="67">
        <f>+'Table 4 new raw'!J4</f>
        <v>744.5</v>
      </c>
      <c r="L9" s="67">
        <f>+'Table 4 new raw'!L4</f>
        <v>368</v>
      </c>
      <c r="M9" s="253">
        <f>+'Table 4 new raw'!K4</f>
        <v>843.05</v>
      </c>
    </row>
    <row r="10" spans="1:13" x14ac:dyDescent="0.3">
      <c r="A10" s="259" t="s">
        <v>51</v>
      </c>
      <c r="B10" s="35">
        <f>+'Table 4 new raw'!E5</f>
        <v>634</v>
      </c>
      <c r="C10" s="67">
        <f>+'Table 4 new raw'!B5</f>
        <v>432.4</v>
      </c>
      <c r="D10" s="67">
        <f>+'Table 4 new raw'!D5</f>
        <v>425</v>
      </c>
      <c r="E10" s="253">
        <f>+'Table 4 new raw'!C5</f>
        <v>180.73</v>
      </c>
      <c r="F10" s="35">
        <f>+'Table 4 new raw'!I5</f>
        <v>533</v>
      </c>
      <c r="G10" s="67">
        <f>+'Table 4 new raw'!F5</f>
        <v>401.7</v>
      </c>
      <c r="H10" s="67">
        <f>+'Table 4 new raw'!H5</f>
        <v>345</v>
      </c>
      <c r="I10" s="253">
        <f>+'Table 4 new raw'!G5</f>
        <v>223.58</v>
      </c>
      <c r="J10" s="35">
        <f>+'Table 4 new raw'!M5</f>
        <v>333</v>
      </c>
      <c r="K10" s="67">
        <f>+'Table 4 new raw'!J5</f>
        <v>513.20000000000005</v>
      </c>
      <c r="L10" s="67">
        <f>+'Table 4 new raw'!L5</f>
        <v>380</v>
      </c>
      <c r="M10" s="253">
        <f>+'Table 4 new raw'!K5</f>
        <v>474.83</v>
      </c>
    </row>
    <row r="11" spans="1:13" x14ac:dyDescent="0.3">
      <c r="A11" s="259" t="s">
        <v>52</v>
      </c>
      <c r="B11" s="35">
        <f>+'Table 4 new raw'!E6</f>
        <v>6145</v>
      </c>
      <c r="C11" s="67">
        <f>+'Table 4 new raw'!B6</f>
        <v>530.1</v>
      </c>
      <c r="D11" s="67">
        <f>+'Table 4 new raw'!D6</f>
        <v>522</v>
      </c>
      <c r="E11" s="253">
        <f>+'Table 4 new raw'!C6</f>
        <v>264.88</v>
      </c>
      <c r="F11" s="35">
        <f>+'Table 4 new raw'!I6</f>
        <v>4767</v>
      </c>
      <c r="G11" s="67">
        <f>+'Table 4 new raw'!F6</f>
        <v>611</v>
      </c>
      <c r="H11" s="67">
        <f>+'Table 4 new raw'!H6</f>
        <v>573</v>
      </c>
      <c r="I11" s="253">
        <f>+'Table 4 new raw'!G6</f>
        <v>358.38</v>
      </c>
      <c r="J11" s="35">
        <f>+'Table 4 new raw'!M6</f>
        <v>1597</v>
      </c>
      <c r="K11" s="67">
        <f>+'Table 4 new raw'!J6</f>
        <v>1210.9000000000001</v>
      </c>
      <c r="L11" s="67">
        <f>+'Table 4 new raw'!L6</f>
        <v>1044</v>
      </c>
      <c r="M11" s="253">
        <f>+'Table 4 new raw'!K6</f>
        <v>927.23</v>
      </c>
    </row>
    <row r="12" spans="1:13" x14ac:dyDescent="0.3">
      <c r="A12" s="259"/>
    </row>
    <row r="13" spans="1:13" x14ac:dyDescent="0.3">
      <c r="A13" s="259" t="s">
        <v>53</v>
      </c>
      <c r="B13" s="35">
        <f>+'Table 4 new raw'!E7</f>
        <v>1152</v>
      </c>
      <c r="C13" s="67">
        <f>+'Table 4 new raw'!B7</f>
        <v>424.5</v>
      </c>
      <c r="D13" s="67">
        <f>+'Table 4 new raw'!D7</f>
        <v>411.5</v>
      </c>
      <c r="E13" s="253">
        <f>+'Table 4 new raw'!C7</f>
        <v>239.33</v>
      </c>
      <c r="F13" s="35">
        <f>+'Table 4 new raw'!I7</f>
        <v>742</v>
      </c>
      <c r="G13" s="67">
        <f>+'Table 4 new raw'!F7</f>
        <v>478.7</v>
      </c>
      <c r="H13" s="67">
        <f>+'Table 4 new raw'!H7</f>
        <v>440.5</v>
      </c>
      <c r="I13" s="253">
        <f>+'Table 4 new raw'!G7</f>
        <v>325.83999999999997</v>
      </c>
      <c r="J13" s="35">
        <f>+'Table 4 new raw'!M7</f>
        <v>392</v>
      </c>
      <c r="K13" s="67">
        <f>+'Table 4 new raw'!J7</f>
        <v>714.3</v>
      </c>
      <c r="L13" s="67">
        <f>+'Table 4 new raw'!L7</f>
        <v>429.5</v>
      </c>
      <c r="M13" s="253">
        <f>+'Table 4 new raw'!K7</f>
        <v>681.18</v>
      </c>
    </row>
    <row r="14" spans="1:13" x14ac:dyDescent="0.3">
      <c r="A14" s="259" t="s">
        <v>54</v>
      </c>
      <c r="B14" s="35">
        <f>+'Table 4 new raw'!E8</f>
        <v>727</v>
      </c>
      <c r="C14" s="67">
        <f>+'Table 4 new raw'!B8</f>
        <v>389</v>
      </c>
      <c r="D14" s="67">
        <f>+'Table 4 new raw'!D8</f>
        <v>373</v>
      </c>
      <c r="E14" s="253">
        <f>+'Table 4 new raw'!C8</f>
        <v>184.31</v>
      </c>
      <c r="F14" s="35">
        <f>+'Table 4 new raw'!I8</f>
        <v>392</v>
      </c>
      <c r="G14" s="67">
        <f>+'Table 4 new raw'!F8</f>
        <v>499.3</v>
      </c>
      <c r="H14" s="67">
        <f>+'Table 4 new raw'!H8</f>
        <v>472</v>
      </c>
      <c r="I14" s="253">
        <f>+'Table 4 new raw'!G8</f>
        <v>237.56</v>
      </c>
      <c r="J14" s="35">
        <f>+'Table 4 new raw'!M8</f>
        <v>202</v>
      </c>
      <c r="K14" s="67">
        <f>+'Table 4 new raw'!J8</f>
        <v>797.7</v>
      </c>
      <c r="L14" s="67">
        <f>+'Table 4 new raw'!L8</f>
        <v>694</v>
      </c>
      <c r="M14" s="253">
        <f>+'Table 4 new raw'!K8</f>
        <v>527.48</v>
      </c>
    </row>
    <row r="15" spans="1:13" x14ac:dyDescent="0.3">
      <c r="A15" s="259" t="s">
        <v>55</v>
      </c>
      <c r="B15" s="35">
        <f>+'Table 4 new raw'!E9</f>
        <v>128</v>
      </c>
      <c r="C15" s="67">
        <f>+'Table 4 new raw'!B9</f>
        <v>541</v>
      </c>
      <c r="D15" s="67">
        <f>+'Table 4 new raw'!D9</f>
        <v>507.5</v>
      </c>
      <c r="E15" s="253">
        <f>+'Table 4 new raw'!C9</f>
        <v>251.14</v>
      </c>
      <c r="F15" s="35">
        <f>+'Table 4 new raw'!I9</f>
        <v>56</v>
      </c>
      <c r="G15" s="67">
        <f>+'Table 4 new raw'!F9</f>
        <v>741.8</v>
      </c>
      <c r="H15" s="67">
        <f>+'Table 4 new raw'!H9</f>
        <v>735</v>
      </c>
      <c r="I15" s="253">
        <f>+'Table 4 new raw'!G9</f>
        <v>337.71</v>
      </c>
      <c r="J15" s="35">
        <f>+'Table 4 new raw'!M9</f>
        <v>36</v>
      </c>
      <c r="K15" s="67">
        <f>+'Table 4 new raw'!J9</f>
        <v>996.4</v>
      </c>
      <c r="L15" s="67">
        <f>+'Table 4 new raw'!L9</f>
        <v>945.5</v>
      </c>
      <c r="M15" s="253">
        <f>+'Table 4 new raw'!K9</f>
        <v>546.85</v>
      </c>
    </row>
    <row r="16" spans="1:13" x14ac:dyDescent="0.3">
      <c r="A16" s="259" t="s">
        <v>56</v>
      </c>
      <c r="B16" s="35">
        <f>+'Table 4 new raw'!E10</f>
        <v>159</v>
      </c>
      <c r="C16" s="67">
        <f>+'Table 4 new raw'!B10</f>
        <v>369.5</v>
      </c>
      <c r="D16" s="67">
        <f>+'Table 4 new raw'!D10</f>
        <v>350</v>
      </c>
      <c r="E16" s="253">
        <f>+'Table 4 new raw'!C10</f>
        <v>144.03</v>
      </c>
      <c r="F16" s="35">
        <f>+'Table 4 new raw'!I10</f>
        <v>75</v>
      </c>
      <c r="G16" s="67">
        <f>+'Table 4 new raw'!F10</f>
        <v>396.8</v>
      </c>
      <c r="H16" s="67">
        <f>+'Table 4 new raw'!H10</f>
        <v>337</v>
      </c>
      <c r="I16" s="253">
        <f>+'Table 4 new raw'!G10</f>
        <v>228.94</v>
      </c>
      <c r="J16" s="35">
        <f>+'Table 4 new raw'!M10</f>
        <v>40</v>
      </c>
      <c r="K16" s="67">
        <f>+'Table 4 new raw'!J10</f>
        <v>490.5</v>
      </c>
      <c r="L16" s="67">
        <f>+'Table 4 new raw'!L10</f>
        <v>385</v>
      </c>
      <c r="M16" s="253">
        <f>+'Table 4 new raw'!K10</f>
        <v>315.10000000000002</v>
      </c>
    </row>
    <row r="17" spans="1:13" x14ac:dyDescent="0.3">
      <c r="A17" s="259" t="s">
        <v>57</v>
      </c>
      <c r="B17" s="35">
        <f>+'Table 4 new raw'!E11</f>
        <v>2303</v>
      </c>
      <c r="C17" s="67">
        <f>+'Table 4 new raw'!B11</f>
        <v>671</v>
      </c>
      <c r="D17" s="67">
        <f>+'Table 4 new raw'!D11</f>
        <v>635</v>
      </c>
      <c r="E17" s="253">
        <f>+'Table 4 new raw'!C11</f>
        <v>356.58</v>
      </c>
      <c r="F17" s="35">
        <f>+'Table 4 new raw'!I11</f>
        <v>1117</v>
      </c>
      <c r="G17" s="67">
        <f>+'Table 4 new raw'!F11</f>
        <v>809.4</v>
      </c>
      <c r="H17" s="67">
        <f>+'Table 4 new raw'!H11</f>
        <v>780</v>
      </c>
      <c r="I17" s="253">
        <f>+'Table 4 new raw'!G11</f>
        <v>426.06</v>
      </c>
      <c r="J17" s="35">
        <f>+'Table 4 new raw'!M11</f>
        <v>580</v>
      </c>
      <c r="K17" s="67">
        <f>+'Table 4 new raw'!J11</f>
        <v>1459.1</v>
      </c>
      <c r="L17" s="67">
        <f>+'Table 4 new raw'!L11</f>
        <v>1511.5</v>
      </c>
      <c r="M17" s="253">
        <f>+'Table 4 new raw'!K11</f>
        <v>893.7</v>
      </c>
    </row>
    <row r="18" spans="1:13" x14ac:dyDescent="0.3">
      <c r="A18" s="259"/>
    </row>
    <row r="19" spans="1:13" x14ac:dyDescent="0.3">
      <c r="A19" s="259" t="s">
        <v>58</v>
      </c>
      <c r="B19" s="35">
        <f>+'Table 4 new raw'!E12</f>
        <v>1352</v>
      </c>
      <c r="C19" s="67">
        <f>+'Table 4 new raw'!B12</f>
        <v>642.9</v>
      </c>
      <c r="D19" s="67">
        <f>+'Table 4 new raw'!D12</f>
        <v>613.5</v>
      </c>
      <c r="E19" s="253">
        <f>+'Table 4 new raw'!C12</f>
        <v>236.16</v>
      </c>
      <c r="F19" s="35">
        <f>+'Table 4 new raw'!I12</f>
        <v>599</v>
      </c>
      <c r="G19" s="67">
        <f>+'Table 4 new raw'!F12</f>
        <v>733.8</v>
      </c>
      <c r="H19" s="67">
        <f>+'Table 4 new raw'!H12</f>
        <v>705</v>
      </c>
      <c r="I19" s="253">
        <f>+'Table 4 new raw'!G12</f>
        <v>368.31</v>
      </c>
      <c r="J19" s="35">
        <f>+'Table 4 new raw'!M12</f>
        <v>446</v>
      </c>
      <c r="K19" s="67">
        <f>+'Table 4 new raw'!J12</f>
        <v>1162.2</v>
      </c>
      <c r="L19" s="67">
        <f>+'Table 4 new raw'!L12</f>
        <v>1068.5</v>
      </c>
      <c r="M19" s="253">
        <f>+'Table 4 new raw'!K12</f>
        <v>748.89</v>
      </c>
    </row>
    <row r="20" spans="1:13" x14ac:dyDescent="0.3">
      <c r="A20" s="259" t="s">
        <v>59</v>
      </c>
      <c r="B20" s="35">
        <f>+'Table 4 new raw'!E13</f>
        <v>208</v>
      </c>
      <c r="C20" s="67">
        <f>+'Table 4 new raw'!B13</f>
        <v>487.4</v>
      </c>
      <c r="D20" s="67">
        <f>+'Table 4 new raw'!D13</f>
        <v>454.5</v>
      </c>
      <c r="E20" s="253">
        <f>+'Table 4 new raw'!C13</f>
        <v>240.65</v>
      </c>
      <c r="F20" s="35">
        <f>+'Table 4 new raw'!I13</f>
        <v>165</v>
      </c>
      <c r="G20" s="67">
        <f>+'Table 4 new raw'!F13</f>
        <v>542.79999999999995</v>
      </c>
      <c r="H20" s="67">
        <f>+'Table 4 new raw'!H13</f>
        <v>484</v>
      </c>
      <c r="I20" s="253">
        <f>+'Table 4 new raw'!G13</f>
        <v>313.8</v>
      </c>
      <c r="J20" s="35">
        <f>+'Table 4 new raw'!M13</f>
        <v>64</v>
      </c>
      <c r="K20" s="67">
        <f>+'Table 4 new raw'!J13</f>
        <v>908.5</v>
      </c>
      <c r="L20" s="67">
        <f>+'Table 4 new raw'!L13</f>
        <v>780.5</v>
      </c>
      <c r="M20" s="253">
        <f>+'Table 4 new raw'!K13</f>
        <v>699.06</v>
      </c>
    </row>
    <row r="21" spans="1:13" x14ac:dyDescent="0.3">
      <c r="A21" s="259" t="s">
        <v>60</v>
      </c>
      <c r="B21" s="35">
        <f>+'Table 4 new raw'!E14</f>
        <v>420</v>
      </c>
      <c r="C21" s="67">
        <f>+'Table 4 new raw'!B14</f>
        <v>372</v>
      </c>
      <c r="D21" s="67">
        <f>+'Table 4 new raw'!D14</f>
        <v>378.5</v>
      </c>
      <c r="E21" s="253">
        <f>+'Table 4 new raw'!C14</f>
        <v>197.83</v>
      </c>
      <c r="F21" s="35">
        <f>+'Table 4 new raw'!I14</f>
        <v>325</v>
      </c>
      <c r="G21" s="67">
        <f>+'Table 4 new raw'!F14</f>
        <v>394.7</v>
      </c>
      <c r="H21" s="67">
        <f>+'Table 4 new raw'!H14</f>
        <v>349</v>
      </c>
      <c r="I21" s="253">
        <f>+'Table 4 new raw'!G14</f>
        <v>267.58</v>
      </c>
      <c r="J21" s="35">
        <f>+'Table 4 new raw'!M14</f>
        <v>170</v>
      </c>
      <c r="K21" s="67">
        <f>+'Table 4 new raw'!J14</f>
        <v>582.70000000000005</v>
      </c>
      <c r="L21" s="67">
        <f>+'Table 4 new raw'!L14</f>
        <v>386.5</v>
      </c>
      <c r="M21" s="253">
        <f>+'Table 4 new raw'!K14</f>
        <v>502.52</v>
      </c>
    </row>
    <row r="22" spans="1:13" x14ac:dyDescent="0.3">
      <c r="A22" s="259" t="s">
        <v>61</v>
      </c>
      <c r="B22" s="35">
        <f>+'Table 4 new raw'!E15</f>
        <v>2699</v>
      </c>
      <c r="C22" s="67">
        <f>+'Table 4 new raw'!B15</f>
        <v>422</v>
      </c>
      <c r="D22" s="67">
        <f>+'Table 4 new raw'!D15</f>
        <v>387</v>
      </c>
      <c r="E22" s="253">
        <f>+'Table 4 new raw'!C15</f>
        <v>309.33</v>
      </c>
      <c r="F22" s="35">
        <f>+'Table 4 new raw'!I15</f>
        <v>1834</v>
      </c>
      <c r="G22" s="67">
        <f>+'Table 4 new raw'!F15</f>
        <v>489.9</v>
      </c>
      <c r="H22" s="67">
        <f>+'Table 4 new raw'!H15</f>
        <v>413</v>
      </c>
      <c r="I22" s="253">
        <f>+'Table 4 new raw'!G15</f>
        <v>493.83</v>
      </c>
      <c r="J22" s="35">
        <f>+'Table 4 new raw'!M15</f>
        <v>786</v>
      </c>
      <c r="K22" s="67">
        <f>+'Table 4 new raw'!J15</f>
        <v>828.8</v>
      </c>
      <c r="L22" s="67">
        <f>+'Table 4 new raw'!L15</f>
        <v>423.5</v>
      </c>
      <c r="M22" s="253">
        <f>+'Table 4 new raw'!K15</f>
        <v>1009.31</v>
      </c>
    </row>
    <row r="23" spans="1:13" x14ac:dyDescent="0.3">
      <c r="A23" s="259" t="s">
        <v>62</v>
      </c>
      <c r="B23" s="35">
        <f>+'Table 4 new raw'!E16</f>
        <v>1196</v>
      </c>
      <c r="C23" s="67">
        <f>+'Table 4 new raw'!B16</f>
        <v>459.6</v>
      </c>
      <c r="D23" s="67">
        <f>+'Table 4 new raw'!D16</f>
        <v>440.5</v>
      </c>
      <c r="E23" s="253">
        <f>+'Table 4 new raw'!C16</f>
        <v>204</v>
      </c>
      <c r="F23" s="35">
        <f>+'Table 4 new raw'!I16</f>
        <v>853</v>
      </c>
      <c r="G23" s="67">
        <f>+'Table 4 new raw'!F16</f>
        <v>513.70000000000005</v>
      </c>
      <c r="H23" s="67">
        <f>+'Table 4 new raw'!H16</f>
        <v>463</v>
      </c>
      <c r="I23" s="253">
        <f>+'Table 4 new raw'!G16</f>
        <v>270.42</v>
      </c>
      <c r="J23" s="35">
        <f>+'Table 4 new raw'!M16</f>
        <v>413</v>
      </c>
      <c r="K23" s="67">
        <f>+'Table 4 new raw'!J16</f>
        <v>837.7</v>
      </c>
      <c r="L23" s="67">
        <f>+'Table 4 new raw'!L16</f>
        <v>578</v>
      </c>
      <c r="M23" s="253">
        <f>+'Table 4 new raw'!K16</f>
        <v>716.77</v>
      </c>
    </row>
    <row r="24" spans="1:13" x14ac:dyDescent="0.3">
      <c r="A24" s="259"/>
    </row>
    <row r="25" spans="1:13" x14ac:dyDescent="0.3">
      <c r="A25" s="259" t="s">
        <v>63</v>
      </c>
      <c r="B25" s="35">
        <f>+'Table 4 new raw'!E17</f>
        <v>800</v>
      </c>
      <c r="C25" s="67">
        <f>+'Table 4 new raw'!B17</f>
        <v>340.6</v>
      </c>
      <c r="D25" s="67">
        <f>+'Table 4 new raw'!D17</f>
        <v>321</v>
      </c>
      <c r="E25" s="253">
        <f>+'Table 4 new raw'!C17</f>
        <v>170.34</v>
      </c>
      <c r="F25" s="35">
        <f>+'Table 4 new raw'!I17</f>
        <v>519</v>
      </c>
      <c r="G25" s="67">
        <f>+'Table 4 new raw'!F17</f>
        <v>346.1</v>
      </c>
      <c r="H25" s="67">
        <f>+'Table 4 new raw'!H17</f>
        <v>290</v>
      </c>
      <c r="I25" s="253">
        <f>+'Table 4 new raw'!G17</f>
        <v>228.33</v>
      </c>
      <c r="J25" s="35">
        <f>+'Table 4 new raw'!M17</f>
        <v>338</v>
      </c>
      <c r="K25" s="67">
        <f>+'Table 4 new raw'!J17</f>
        <v>467.1</v>
      </c>
      <c r="L25" s="67">
        <f>+'Table 4 new raw'!L17</f>
        <v>293</v>
      </c>
      <c r="M25" s="253">
        <f>+'Table 4 new raw'!K17</f>
        <v>440.48</v>
      </c>
    </row>
    <row r="26" spans="1:13" x14ac:dyDescent="0.3">
      <c r="A26" s="259" t="s">
        <v>64</v>
      </c>
      <c r="B26" s="35">
        <f>+'Table 4 new raw'!E18</f>
        <v>784</v>
      </c>
      <c r="C26" s="67">
        <f>+'Table 4 new raw'!B18</f>
        <v>326.39999999999998</v>
      </c>
      <c r="D26" s="67">
        <f>+'Table 4 new raw'!D18</f>
        <v>314</v>
      </c>
      <c r="E26" s="253">
        <f>+'Table 4 new raw'!C18</f>
        <v>168.3</v>
      </c>
      <c r="F26" s="35">
        <f>+'Table 4 new raw'!I18</f>
        <v>586</v>
      </c>
      <c r="G26" s="67">
        <f>+'Table 4 new raw'!F18</f>
        <v>320.60000000000002</v>
      </c>
      <c r="H26" s="67">
        <f>+'Table 4 new raw'!H18</f>
        <v>275.5</v>
      </c>
      <c r="I26" s="253">
        <f>+'Table 4 new raw'!G18</f>
        <v>224.44</v>
      </c>
      <c r="J26" s="35">
        <f>+'Table 4 new raw'!M18</f>
        <v>341</v>
      </c>
      <c r="K26" s="67">
        <f>+'Table 4 new raw'!J18</f>
        <v>438.1</v>
      </c>
      <c r="L26" s="67">
        <f>+'Table 4 new raw'!L18</f>
        <v>219</v>
      </c>
      <c r="M26" s="253">
        <f>+'Table 4 new raw'!K18</f>
        <v>522.54</v>
      </c>
    </row>
    <row r="27" spans="1:13" x14ac:dyDescent="0.3">
      <c r="A27" s="259" t="s">
        <v>65</v>
      </c>
      <c r="B27" s="35">
        <f>+'Table 4 new raw'!E19</f>
        <v>802</v>
      </c>
      <c r="C27" s="67">
        <f>+'Table 4 new raw'!B19</f>
        <v>449.5</v>
      </c>
      <c r="D27" s="67">
        <f>+'Table 4 new raw'!D19</f>
        <v>452</v>
      </c>
      <c r="E27" s="253">
        <f>+'Table 4 new raw'!C19</f>
        <v>183.58</v>
      </c>
      <c r="F27" s="35">
        <f>+'Table 4 new raw'!I19</f>
        <v>439</v>
      </c>
      <c r="G27" s="67">
        <f>+'Table 4 new raw'!F19</f>
        <v>512.6</v>
      </c>
      <c r="H27" s="67">
        <f>+'Table 4 new raw'!H19</f>
        <v>471</v>
      </c>
      <c r="I27" s="253">
        <f>+'Table 4 new raw'!G19</f>
        <v>257.77999999999997</v>
      </c>
      <c r="J27" s="35">
        <f>+'Table 4 new raw'!M19</f>
        <v>236</v>
      </c>
      <c r="K27" s="67">
        <f>+'Table 4 new raw'!J19</f>
        <v>856.3</v>
      </c>
      <c r="L27" s="67">
        <f>+'Table 4 new raw'!L19</f>
        <v>765.5</v>
      </c>
      <c r="M27" s="253">
        <f>+'Table 4 new raw'!K19</f>
        <v>492.2</v>
      </c>
    </row>
    <row r="28" spans="1:13" x14ac:dyDescent="0.3">
      <c r="A28" s="259" t="s">
        <v>66</v>
      </c>
      <c r="B28" s="35">
        <f>+'Table 4 new raw'!E20</f>
        <v>907</v>
      </c>
      <c r="C28" s="67">
        <f>+'Table 4 new raw'!B20</f>
        <v>475.1</v>
      </c>
      <c r="D28" s="67">
        <f>+'Table 4 new raw'!D20</f>
        <v>444</v>
      </c>
      <c r="E28" s="253">
        <f>+'Table 4 new raw'!C20</f>
        <v>229.9</v>
      </c>
      <c r="F28" s="35">
        <f>+'Table 4 new raw'!I20</f>
        <v>653</v>
      </c>
      <c r="G28" s="67">
        <f>+'Table 4 new raw'!F20</f>
        <v>500.9</v>
      </c>
      <c r="H28" s="67">
        <f>+'Table 4 new raw'!H20</f>
        <v>454</v>
      </c>
      <c r="I28" s="253">
        <f>+'Table 4 new raw'!G20</f>
        <v>274.27</v>
      </c>
      <c r="J28" s="35">
        <f>+'Table 4 new raw'!M20</f>
        <v>346</v>
      </c>
      <c r="K28" s="67">
        <f>+'Table 4 new raw'!J20</f>
        <v>695.4</v>
      </c>
      <c r="L28" s="67">
        <f>+'Table 4 new raw'!L20</f>
        <v>555</v>
      </c>
      <c r="M28" s="253">
        <f>+'Table 4 new raw'!K20</f>
        <v>498.87</v>
      </c>
    </row>
    <row r="29" spans="1:13" x14ac:dyDescent="0.3">
      <c r="A29" s="259" t="s">
        <v>67</v>
      </c>
      <c r="B29" s="35">
        <f>+'Table 4 new raw'!E21</f>
        <v>401</v>
      </c>
      <c r="C29" s="67">
        <f>+'Table 4 new raw'!B21</f>
        <v>246.5</v>
      </c>
      <c r="D29" s="67">
        <f>+'Table 4 new raw'!D21</f>
        <v>224</v>
      </c>
      <c r="E29" s="253">
        <f>+'Table 4 new raw'!C21</f>
        <v>164.44</v>
      </c>
      <c r="F29" s="35">
        <f>+'Table 4 new raw'!I21</f>
        <v>259</v>
      </c>
      <c r="G29" s="67">
        <f>+'Table 4 new raw'!F21</f>
        <v>280.5</v>
      </c>
      <c r="H29" s="67">
        <f>+'Table 4 new raw'!H21</f>
        <v>246</v>
      </c>
      <c r="I29" s="253">
        <f>+'Table 4 new raw'!G21</f>
        <v>194.21</v>
      </c>
      <c r="J29" s="35">
        <f>+'Table 4 new raw'!M21</f>
        <v>122</v>
      </c>
      <c r="K29" s="67">
        <f>+'Table 4 new raw'!J21</f>
        <v>438.9</v>
      </c>
      <c r="L29" s="67">
        <f>+'Table 4 new raw'!L21</f>
        <v>357.5</v>
      </c>
      <c r="M29" s="253">
        <f>+'Table 4 new raw'!K21</f>
        <v>296.14</v>
      </c>
    </row>
    <row r="30" spans="1:13" x14ac:dyDescent="0.3">
      <c r="A30" s="259"/>
    </row>
    <row r="31" spans="1:13" x14ac:dyDescent="0.3">
      <c r="A31" s="259" t="s">
        <v>68</v>
      </c>
      <c r="B31" s="35">
        <f>+'Table 4 new raw'!E22</f>
        <v>899</v>
      </c>
      <c r="C31" s="67">
        <f>+'Table 4 new raw'!B22</f>
        <v>507.5</v>
      </c>
      <c r="D31" s="67">
        <f>+'Table 4 new raw'!D22</f>
        <v>491</v>
      </c>
      <c r="E31" s="253">
        <f>+'Table 4 new raw'!C22</f>
        <v>189.22</v>
      </c>
      <c r="F31" s="35">
        <f>+'Table 4 new raw'!I22</f>
        <v>407</v>
      </c>
      <c r="G31" s="67">
        <f>+'Table 4 new raw'!F22</f>
        <v>652.4</v>
      </c>
      <c r="H31" s="67">
        <f>+'Table 4 new raw'!H22</f>
        <v>621</v>
      </c>
      <c r="I31" s="253">
        <f>+'Table 4 new raw'!G22</f>
        <v>277.77999999999997</v>
      </c>
      <c r="J31" s="35">
        <f>+'Table 4 new raw'!M22</f>
        <v>203</v>
      </c>
      <c r="K31" s="67">
        <f>+'Table 4 new raw'!J22</f>
        <v>1209.7</v>
      </c>
      <c r="L31" s="67">
        <f>+'Table 4 new raw'!L22</f>
        <v>1172</v>
      </c>
      <c r="M31" s="253">
        <f>+'Table 4 new raw'!K22</f>
        <v>590.71</v>
      </c>
    </row>
    <row r="32" spans="1:13" x14ac:dyDescent="0.3">
      <c r="A32" s="259" t="s">
        <v>69</v>
      </c>
      <c r="B32" s="35">
        <f>+'Table 4 new raw'!E23</f>
        <v>1266</v>
      </c>
      <c r="C32" s="67">
        <f>+'Table 4 new raw'!B23</f>
        <v>427.6</v>
      </c>
      <c r="D32" s="67">
        <f>+'Table 4 new raw'!D23</f>
        <v>395</v>
      </c>
      <c r="E32" s="253">
        <f>+'Table 4 new raw'!C23</f>
        <v>232.3</v>
      </c>
      <c r="F32" s="35">
        <f>+'Table 4 new raw'!I23</f>
        <v>654</v>
      </c>
      <c r="G32" s="67">
        <f>+'Table 4 new raw'!F23</f>
        <v>543</v>
      </c>
      <c r="H32" s="67">
        <f>+'Table 4 new raw'!H23</f>
        <v>504.5</v>
      </c>
      <c r="I32" s="253">
        <f>+'Table 4 new raw'!G23</f>
        <v>299.19</v>
      </c>
      <c r="J32" s="35">
        <f>+'Table 4 new raw'!M23</f>
        <v>343</v>
      </c>
      <c r="K32" s="67">
        <f>+'Table 4 new raw'!J23</f>
        <v>823.8</v>
      </c>
      <c r="L32" s="67">
        <f>+'Table 4 new raw'!L23</f>
        <v>709</v>
      </c>
      <c r="M32" s="253">
        <f>+'Table 4 new raw'!K23</f>
        <v>590.82000000000005</v>
      </c>
    </row>
    <row r="33" spans="1:13" s="270" customFormat="1" x14ac:dyDescent="0.3">
      <c r="A33" s="285" t="s">
        <v>70</v>
      </c>
      <c r="B33" s="271">
        <f>+'Table 4 new raw'!E24</f>
        <v>1876</v>
      </c>
      <c r="C33" s="272">
        <f>+'Table 4 new raw'!B24</f>
        <v>399.6</v>
      </c>
      <c r="D33" s="272">
        <f>+'Table 4 new raw'!D24</f>
        <v>382</v>
      </c>
      <c r="E33" s="284">
        <f>+'Table 4 new raw'!C24</f>
        <v>190.87</v>
      </c>
      <c r="F33" s="271">
        <f>+'Table 4 new raw'!I24</f>
        <v>1214</v>
      </c>
      <c r="G33" s="272">
        <f>+'Table 4 new raw'!F24</f>
        <v>470.4</v>
      </c>
      <c r="H33" s="272">
        <f>+'Table 4 new raw'!H24</f>
        <v>424.5</v>
      </c>
      <c r="I33" s="284">
        <f>+'Table 4 new raw'!G24</f>
        <v>274.64999999999998</v>
      </c>
      <c r="J33" s="271">
        <f>+'Table 4 new raw'!M24</f>
        <v>754</v>
      </c>
      <c r="K33" s="272">
        <f>+'Table 4 new raw'!J24</f>
        <v>637.79999999999995</v>
      </c>
      <c r="L33" s="272">
        <f>+'Table 4 new raw'!L24</f>
        <v>460</v>
      </c>
      <c r="M33" s="284">
        <f>+'Table 4 new raw'!K24</f>
        <v>522.35</v>
      </c>
    </row>
    <row r="34" spans="1:13" x14ac:dyDescent="0.3">
      <c r="A34" s="259" t="s">
        <v>71</v>
      </c>
      <c r="B34" s="35">
        <f>+'Table 4 new raw'!E25</f>
        <v>1036</v>
      </c>
      <c r="C34" s="67">
        <f>+'Table 4 new raw'!B25</f>
        <v>430.1</v>
      </c>
      <c r="D34" s="67">
        <f>+'Table 4 new raw'!D25</f>
        <v>427</v>
      </c>
      <c r="E34" s="253">
        <f>+'Table 4 new raw'!C25</f>
        <v>241.89</v>
      </c>
      <c r="F34" s="35">
        <f>+'Table 4 new raw'!I25</f>
        <v>791</v>
      </c>
      <c r="G34" s="67">
        <f>+'Table 4 new raw'!F25</f>
        <v>424</v>
      </c>
      <c r="H34" s="67">
        <f>+'Table 4 new raw'!H25</f>
        <v>335</v>
      </c>
      <c r="I34" s="253">
        <f>+'Table 4 new raw'!G25</f>
        <v>331.47</v>
      </c>
      <c r="J34" s="35">
        <f>+'Table 4 new raw'!M25</f>
        <v>470</v>
      </c>
      <c r="K34" s="67">
        <f>+'Table 4 new raw'!J25</f>
        <v>597.20000000000005</v>
      </c>
      <c r="L34" s="67">
        <f>+'Table 4 new raw'!L25</f>
        <v>321</v>
      </c>
      <c r="M34" s="253">
        <f>+'Table 4 new raw'!K25</f>
        <v>624.22</v>
      </c>
    </row>
    <row r="35" spans="1:13" x14ac:dyDescent="0.3">
      <c r="A35" s="259" t="s">
        <v>72</v>
      </c>
      <c r="B35" s="35">
        <f>+'Table 4 new raw'!E26</f>
        <v>557</v>
      </c>
      <c r="C35" s="67">
        <f>+'Table 4 new raw'!B26</f>
        <v>494.1</v>
      </c>
      <c r="D35" s="67">
        <f>+'Table 4 new raw'!D26</f>
        <v>461</v>
      </c>
      <c r="E35" s="253">
        <f>+'Table 4 new raw'!C26</f>
        <v>226.99</v>
      </c>
      <c r="F35" s="35">
        <f>+'Table 4 new raw'!I26</f>
        <v>403</v>
      </c>
      <c r="G35" s="67">
        <f>+'Table 4 new raw'!F26</f>
        <v>490.1</v>
      </c>
      <c r="H35" s="67">
        <f>+'Table 4 new raw'!H26</f>
        <v>441</v>
      </c>
      <c r="I35" s="253">
        <f>+'Table 4 new raw'!G26</f>
        <v>265.32</v>
      </c>
      <c r="J35" s="35">
        <f>+'Table 4 new raw'!M26</f>
        <v>253</v>
      </c>
      <c r="K35" s="67">
        <f>+'Table 4 new raw'!J26</f>
        <v>637.6</v>
      </c>
      <c r="L35" s="67">
        <f>+'Table 4 new raw'!L26</f>
        <v>540</v>
      </c>
      <c r="M35" s="253">
        <f>+'Table 4 new raw'!K26</f>
        <v>397.3</v>
      </c>
    </row>
    <row r="36" spans="1:13" x14ac:dyDescent="0.3">
      <c r="A36" s="259"/>
    </row>
    <row r="37" spans="1:13" x14ac:dyDescent="0.3">
      <c r="A37" s="259" t="s">
        <v>73</v>
      </c>
      <c r="B37" s="35">
        <f>+'Table 4 new raw'!E27</f>
        <v>1378</v>
      </c>
      <c r="C37" s="67">
        <f>+'Table 4 new raw'!B27</f>
        <v>355.6</v>
      </c>
      <c r="D37" s="67">
        <f>+'Table 4 new raw'!D27</f>
        <v>346</v>
      </c>
      <c r="E37" s="253">
        <f>+'Table 4 new raw'!C27</f>
        <v>195.08</v>
      </c>
      <c r="F37" s="35">
        <f>+'Table 4 new raw'!I27</f>
        <v>1027</v>
      </c>
      <c r="G37" s="67">
        <f>+'Table 4 new raw'!F27</f>
        <v>326.7</v>
      </c>
      <c r="H37" s="67">
        <f>+'Table 4 new raw'!H27</f>
        <v>267</v>
      </c>
      <c r="I37" s="253">
        <f>+'Table 4 new raw'!G27</f>
        <v>250.14</v>
      </c>
      <c r="J37" s="35">
        <f>+'Table 4 new raw'!M27</f>
        <v>562</v>
      </c>
      <c r="K37" s="67">
        <f>+'Table 4 new raw'!J27</f>
        <v>494.5</v>
      </c>
      <c r="L37" s="67">
        <f>+'Table 4 new raw'!L27</f>
        <v>269</v>
      </c>
      <c r="M37" s="253">
        <f>+'Table 4 new raw'!K27</f>
        <v>538.30999999999995</v>
      </c>
    </row>
    <row r="38" spans="1:13" x14ac:dyDescent="0.3">
      <c r="A38" s="259" t="s">
        <v>74</v>
      </c>
      <c r="B38" s="35">
        <f>+'Table 4 new raw'!E28</f>
        <v>438</v>
      </c>
      <c r="C38" s="67">
        <f>+'Table 4 new raw'!B28</f>
        <v>181.4</v>
      </c>
      <c r="D38" s="67">
        <f>+'Table 4 new raw'!D28</f>
        <v>125.5</v>
      </c>
      <c r="E38" s="253">
        <f>+'Table 4 new raw'!C28</f>
        <v>174.6</v>
      </c>
      <c r="F38" s="35">
        <f>+'Table 4 new raw'!I28</f>
        <v>500</v>
      </c>
      <c r="G38" s="67">
        <f>+'Table 4 new raw'!F28</f>
        <v>129.6</v>
      </c>
      <c r="H38" s="67">
        <f>+'Table 4 new raw'!H28</f>
        <v>53</v>
      </c>
      <c r="I38" s="253">
        <f>+'Table 4 new raw'!G28</f>
        <v>172.69</v>
      </c>
      <c r="J38" s="35">
        <f>+'Table 4 new raw'!M28</f>
        <v>168</v>
      </c>
      <c r="K38" s="67">
        <f>+'Table 4 new raw'!J28</f>
        <v>249.9</v>
      </c>
      <c r="L38" s="67">
        <f>+'Table 4 new raw'!L28</f>
        <v>87.5</v>
      </c>
      <c r="M38" s="253">
        <f>+'Table 4 new raw'!K28</f>
        <v>410.2</v>
      </c>
    </row>
    <row r="39" spans="1:13" x14ac:dyDescent="0.3">
      <c r="A39" s="259" t="s">
        <v>75</v>
      </c>
      <c r="B39" s="35">
        <f>+'Table 4 new raw'!E29</f>
        <v>633</v>
      </c>
      <c r="C39" s="67">
        <f>+'Table 4 new raw'!B29</f>
        <v>270</v>
      </c>
      <c r="D39" s="67">
        <f>+'Table 4 new raw'!D29</f>
        <v>251</v>
      </c>
      <c r="E39" s="253">
        <f>+'Table 4 new raw'!C29</f>
        <v>186.12</v>
      </c>
      <c r="F39" s="35">
        <f>+'Table 4 new raw'!I29</f>
        <v>550</v>
      </c>
      <c r="G39" s="67">
        <f>+'Table 4 new raw'!F29</f>
        <v>258.3</v>
      </c>
      <c r="H39" s="67">
        <f>+'Table 4 new raw'!H29</f>
        <v>179.5</v>
      </c>
      <c r="I39" s="253">
        <f>+'Table 4 new raw'!G29</f>
        <v>224.62</v>
      </c>
      <c r="J39" s="35">
        <f>+'Table 4 new raw'!M29</f>
        <v>266</v>
      </c>
      <c r="K39" s="67">
        <f>+'Table 4 new raw'!J29</f>
        <v>378.9</v>
      </c>
      <c r="L39" s="67">
        <f>+'Table 4 new raw'!L29</f>
        <v>155.5</v>
      </c>
      <c r="M39" s="253">
        <f>+'Table 4 new raw'!K29</f>
        <v>561.79999999999995</v>
      </c>
    </row>
    <row r="40" spans="1:13" x14ac:dyDescent="0.3">
      <c r="A40" s="259" t="s">
        <v>76</v>
      </c>
      <c r="B40" s="35">
        <f>+'Table 4 new raw'!E30</f>
        <v>397</v>
      </c>
      <c r="C40" s="67">
        <f>+'Table 4 new raw'!B30</f>
        <v>606.9</v>
      </c>
      <c r="D40" s="67">
        <f>+'Table 4 new raw'!D30</f>
        <v>612</v>
      </c>
      <c r="E40" s="253">
        <f>+'Table 4 new raw'!C30</f>
        <v>476.25</v>
      </c>
      <c r="F40" s="35">
        <f>+'Table 4 new raw'!I30</f>
        <v>222</v>
      </c>
      <c r="G40" s="67">
        <f>+'Table 4 new raw'!F30</f>
        <v>702.4</v>
      </c>
      <c r="H40" s="67">
        <f>+'Table 4 new raw'!H30</f>
        <v>544</v>
      </c>
      <c r="I40" s="253">
        <f>+'Table 4 new raw'!G30</f>
        <v>710.47</v>
      </c>
      <c r="J40" s="35">
        <f>+'Table 4 new raw'!M30</f>
        <v>122</v>
      </c>
      <c r="K40" s="67">
        <f>+'Table 4 new raw'!J30</f>
        <v>1306.3</v>
      </c>
      <c r="L40" s="67">
        <f>+'Table 4 new raw'!L30</f>
        <v>972.5</v>
      </c>
      <c r="M40" s="253">
        <f>+'Table 4 new raw'!K30</f>
        <v>1210.56</v>
      </c>
    </row>
    <row r="41" spans="1:13" x14ac:dyDescent="0.3">
      <c r="A41" s="259" t="s">
        <v>77</v>
      </c>
      <c r="B41" s="35">
        <f>+'Table 4 new raw'!E31</f>
        <v>328</v>
      </c>
      <c r="C41" s="67">
        <f>+'Table 4 new raw'!B31</f>
        <v>291.89999999999998</v>
      </c>
      <c r="D41" s="67">
        <f>+'Table 4 new raw'!D31</f>
        <v>291</v>
      </c>
      <c r="E41" s="253">
        <f>+'Table 4 new raw'!C31</f>
        <v>178.51</v>
      </c>
      <c r="F41" s="35">
        <f>+'Table 4 new raw'!I31</f>
        <v>189</v>
      </c>
      <c r="G41" s="67">
        <f>+'Table 4 new raw'!F31</f>
        <v>318.60000000000002</v>
      </c>
      <c r="H41" s="67">
        <f>+'Table 4 new raw'!H31</f>
        <v>254</v>
      </c>
      <c r="I41" s="253">
        <f>+'Table 4 new raw'!G31</f>
        <v>244.12</v>
      </c>
      <c r="J41" s="35">
        <f>+'Table 4 new raw'!M31</f>
        <v>94</v>
      </c>
      <c r="K41" s="67">
        <f>+'Table 4 new raw'!J31</f>
        <v>599.79999999999995</v>
      </c>
      <c r="L41" s="67">
        <f>+'Table 4 new raw'!L31</f>
        <v>454</v>
      </c>
      <c r="M41" s="253">
        <f>+'Table 4 new raw'!K31</f>
        <v>544.16</v>
      </c>
    </row>
    <row r="42" spans="1:13" x14ac:dyDescent="0.3">
      <c r="A42" s="259"/>
    </row>
    <row r="43" spans="1:13" x14ac:dyDescent="0.3">
      <c r="A43" s="259" t="s">
        <v>78</v>
      </c>
      <c r="B43" s="35">
        <f>+'Table 4 new raw'!E32</f>
        <v>1722</v>
      </c>
      <c r="C43" s="67">
        <f>+'Table 4 new raw'!B32</f>
        <v>442.8</v>
      </c>
      <c r="D43" s="67">
        <f>+'Table 4 new raw'!D32</f>
        <v>394</v>
      </c>
      <c r="E43" s="253">
        <f>+'Table 4 new raw'!C32</f>
        <v>259.29000000000002</v>
      </c>
      <c r="F43" s="35">
        <f>+'Table 4 new raw'!I32</f>
        <v>938</v>
      </c>
      <c r="G43" s="67">
        <f>+'Table 4 new raw'!F32</f>
        <v>570.79999999999995</v>
      </c>
      <c r="H43" s="67">
        <f>+'Table 4 new raw'!H32</f>
        <v>518.5</v>
      </c>
      <c r="I43" s="253">
        <f>+'Table 4 new raw'!G32</f>
        <v>339.74</v>
      </c>
      <c r="J43" s="35">
        <f>+'Table 4 new raw'!M32</f>
        <v>389</v>
      </c>
      <c r="K43" s="67">
        <f>+'Table 4 new raw'!J32</f>
        <v>1058.3</v>
      </c>
      <c r="L43" s="67">
        <f>+'Table 4 new raw'!L32</f>
        <v>937</v>
      </c>
      <c r="M43" s="253">
        <f>+'Table 4 new raw'!K32</f>
        <v>633.52</v>
      </c>
    </row>
    <row r="44" spans="1:13" x14ac:dyDescent="0.3">
      <c r="A44" s="259" t="s">
        <v>79</v>
      </c>
      <c r="B44" s="35">
        <f>+'Table 4 new raw'!E33</f>
        <v>498</v>
      </c>
      <c r="C44" s="67">
        <f>+'Table 4 new raw'!B33</f>
        <v>346.3</v>
      </c>
      <c r="D44" s="67">
        <f>+'Table 4 new raw'!D33</f>
        <v>340</v>
      </c>
      <c r="E44" s="253">
        <f>+'Table 4 new raw'!C33</f>
        <v>204.09</v>
      </c>
      <c r="F44" s="35">
        <f>+'Table 4 new raw'!I33</f>
        <v>352</v>
      </c>
      <c r="G44" s="67">
        <f>+'Table 4 new raw'!F33</f>
        <v>333.2</v>
      </c>
      <c r="H44" s="67">
        <f>+'Table 4 new raw'!H33</f>
        <v>292</v>
      </c>
      <c r="I44" s="253">
        <f>+'Table 4 new raw'!G33</f>
        <v>257.18</v>
      </c>
      <c r="J44" s="35">
        <f>+'Table 4 new raw'!M33</f>
        <v>199</v>
      </c>
      <c r="K44" s="67">
        <f>+'Table 4 new raw'!J33</f>
        <v>513.79999999999995</v>
      </c>
      <c r="L44" s="67">
        <f>+'Table 4 new raw'!L33</f>
        <v>279</v>
      </c>
      <c r="M44" s="253">
        <f>+'Table 4 new raw'!K33</f>
        <v>570.29</v>
      </c>
    </row>
    <row r="45" spans="1:13" x14ac:dyDescent="0.3">
      <c r="A45" s="259" t="s">
        <v>111</v>
      </c>
      <c r="B45" s="35">
        <f>+'Table 4 new raw'!E34</f>
        <v>2837</v>
      </c>
      <c r="C45" s="67">
        <f>+'Table 4 new raw'!B34</f>
        <v>505.5</v>
      </c>
      <c r="D45" s="67">
        <f>+'Table 4 new raw'!D34</f>
        <v>454</v>
      </c>
      <c r="E45" s="253">
        <f>+'Table 4 new raw'!C34</f>
        <v>251.25</v>
      </c>
      <c r="F45" s="35">
        <f>+'Table 4 new raw'!I34</f>
        <v>1873</v>
      </c>
      <c r="G45" s="67">
        <f>+'Table 4 new raw'!F34</f>
        <v>560</v>
      </c>
      <c r="H45" s="67">
        <f>+'Table 4 new raw'!H34</f>
        <v>485</v>
      </c>
      <c r="I45" s="253">
        <f>+'Table 4 new raw'!G34</f>
        <v>317.12</v>
      </c>
      <c r="J45" s="35">
        <f>+'Table 4 new raw'!M34</f>
        <v>1265</v>
      </c>
      <c r="K45" s="67">
        <f>+'Table 4 new raw'!J34</f>
        <v>711.5</v>
      </c>
      <c r="L45" s="67">
        <f>+'Table 4 new raw'!L34</f>
        <v>494</v>
      </c>
      <c r="M45" s="253">
        <f>+'Table 4 new raw'!K34</f>
        <v>611.99</v>
      </c>
    </row>
    <row r="46" spans="1:13" x14ac:dyDescent="0.3">
      <c r="A46" s="259" t="s">
        <v>80</v>
      </c>
      <c r="B46" s="35">
        <f>+'Table 4 new raw'!E35</f>
        <v>1557</v>
      </c>
      <c r="C46" s="67">
        <f>+'Table 4 new raw'!B35</f>
        <v>511.1</v>
      </c>
      <c r="D46" s="67">
        <f>+'Table 4 new raw'!D35</f>
        <v>490</v>
      </c>
      <c r="E46" s="253">
        <f>+'Table 4 new raw'!C35</f>
        <v>230.26</v>
      </c>
      <c r="F46" s="35">
        <f>+'Table 4 new raw'!I35</f>
        <v>764</v>
      </c>
      <c r="G46" s="67">
        <f>+'Table 4 new raw'!F35</f>
        <v>598.5</v>
      </c>
      <c r="H46" s="67">
        <f>+'Table 4 new raw'!H35</f>
        <v>556</v>
      </c>
      <c r="I46" s="253">
        <f>+'Table 4 new raw'!G35</f>
        <v>315.08</v>
      </c>
      <c r="J46" s="35">
        <f>+'Table 4 new raw'!M35</f>
        <v>583</v>
      </c>
      <c r="K46" s="67">
        <f>+'Table 4 new raw'!J35</f>
        <v>871.4</v>
      </c>
      <c r="L46" s="67">
        <f>+'Table 4 new raw'!L35</f>
        <v>788</v>
      </c>
      <c r="M46" s="253">
        <f>+'Table 4 new raw'!K35</f>
        <v>616.30999999999995</v>
      </c>
    </row>
    <row r="47" spans="1:13" x14ac:dyDescent="0.3">
      <c r="A47" s="259" t="s">
        <v>81</v>
      </c>
      <c r="B47" s="35">
        <f>+'Table 4 new raw'!E36</f>
        <v>278</v>
      </c>
      <c r="C47" s="67">
        <f>+'Table 4 new raw'!B36</f>
        <v>213.7</v>
      </c>
      <c r="D47" s="67">
        <f>+'Table 4 new raw'!D36</f>
        <v>177.5</v>
      </c>
      <c r="E47" s="253">
        <f>+'Table 4 new raw'!C36</f>
        <v>157.66999999999999</v>
      </c>
      <c r="F47" s="35">
        <f>+'Table 4 new raw'!I36</f>
        <v>283</v>
      </c>
      <c r="G47" s="67">
        <f>+'Table 4 new raw'!F36</f>
        <v>172</v>
      </c>
      <c r="H47" s="67">
        <f>+'Table 4 new raw'!H36</f>
        <v>114</v>
      </c>
      <c r="I47" s="253">
        <f>+'Table 4 new raw'!G36</f>
        <v>189.24</v>
      </c>
      <c r="J47" s="35">
        <f>+'Table 4 new raw'!M36</f>
        <v>165</v>
      </c>
      <c r="K47" s="67">
        <f>+'Table 4 new raw'!J36</f>
        <v>201</v>
      </c>
      <c r="L47" s="67">
        <f>+'Table 4 new raw'!L36</f>
        <v>96</v>
      </c>
      <c r="M47" s="253">
        <f>+'Table 4 new raw'!K36</f>
        <v>299.44</v>
      </c>
    </row>
    <row r="48" spans="1:13" x14ac:dyDescent="0.3">
      <c r="A48" s="259"/>
    </row>
    <row r="49" spans="1:13" x14ac:dyDescent="0.3">
      <c r="A49" s="259" t="s">
        <v>82</v>
      </c>
      <c r="B49" s="35">
        <f>+'Table 4 new raw'!E37</f>
        <v>2145</v>
      </c>
      <c r="C49" s="67">
        <f>+'Table 4 new raw'!B37</f>
        <v>429.9</v>
      </c>
      <c r="D49" s="67">
        <f>+'Table 4 new raw'!D37</f>
        <v>404</v>
      </c>
      <c r="E49" s="253">
        <f>+'Table 4 new raw'!C37</f>
        <v>203.89</v>
      </c>
      <c r="F49" s="35">
        <f>+'Table 4 new raw'!I37</f>
        <v>1544</v>
      </c>
      <c r="G49" s="67">
        <f>+'Table 4 new raw'!F37</f>
        <v>468.9</v>
      </c>
      <c r="H49" s="67">
        <f>+'Table 4 new raw'!H37</f>
        <v>412</v>
      </c>
      <c r="I49" s="253">
        <f>+'Table 4 new raw'!G37</f>
        <v>277.75</v>
      </c>
      <c r="J49" s="35">
        <f>+'Table 4 new raw'!M37</f>
        <v>938</v>
      </c>
      <c r="K49" s="67">
        <f>+'Table 4 new raw'!J37</f>
        <v>604.29999999999995</v>
      </c>
      <c r="L49" s="67">
        <f>+'Table 4 new raw'!L37</f>
        <v>444.5</v>
      </c>
      <c r="M49" s="253">
        <f>+'Table 4 new raw'!K37</f>
        <v>491.95</v>
      </c>
    </row>
    <row r="50" spans="1:13" x14ac:dyDescent="0.3">
      <c r="A50" s="259" t="s">
        <v>83</v>
      </c>
      <c r="B50" s="35">
        <f>+'Table 4 new raw'!E38</f>
        <v>1027</v>
      </c>
      <c r="C50" s="67">
        <f>+'Table 4 new raw'!B38</f>
        <v>384.3</v>
      </c>
      <c r="D50" s="67">
        <f>+'Table 4 new raw'!D38</f>
        <v>357</v>
      </c>
      <c r="E50" s="253">
        <f>+'Table 4 new raw'!C38</f>
        <v>227.35</v>
      </c>
      <c r="F50" s="35">
        <f>+'Table 4 new raw'!I38</f>
        <v>795</v>
      </c>
      <c r="G50" s="67">
        <f>+'Table 4 new raw'!F38</f>
        <v>347.8</v>
      </c>
      <c r="H50" s="67">
        <f>+'Table 4 new raw'!H38</f>
        <v>287</v>
      </c>
      <c r="I50" s="253">
        <f>+'Table 4 new raw'!G38</f>
        <v>262.72000000000003</v>
      </c>
      <c r="J50" s="35">
        <f>+'Table 4 new raw'!M38</f>
        <v>492</v>
      </c>
      <c r="K50" s="67">
        <f>+'Table 4 new raw'!J38</f>
        <v>393.9</v>
      </c>
      <c r="L50" s="67">
        <f>+'Table 4 new raw'!L38</f>
        <v>187</v>
      </c>
      <c r="M50" s="253">
        <f>+'Table 4 new raw'!K38</f>
        <v>564.63</v>
      </c>
    </row>
    <row r="51" spans="1:13" x14ac:dyDescent="0.3">
      <c r="A51" s="259" t="s">
        <v>84</v>
      </c>
      <c r="B51" s="35">
        <f>+'Table 4 new raw'!E39</f>
        <v>782</v>
      </c>
      <c r="C51" s="67">
        <f>+'Table 4 new raw'!B39</f>
        <v>372.6</v>
      </c>
      <c r="D51" s="67">
        <f>+'Table 4 new raw'!D39</f>
        <v>388</v>
      </c>
      <c r="E51" s="253">
        <f>+'Table 4 new raw'!C39</f>
        <v>181.23</v>
      </c>
      <c r="F51" s="35">
        <f>+'Table 4 new raw'!I39</f>
        <v>544</v>
      </c>
      <c r="G51" s="67">
        <f>+'Table 4 new raw'!F39</f>
        <v>389.2</v>
      </c>
      <c r="H51" s="67">
        <f>+'Table 4 new raw'!H39</f>
        <v>353.5</v>
      </c>
      <c r="I51" s="253">
        <f>+'Table 4 new raw'!G39</f>
        <v>257</v>
      </c>
      <c r="J51" s="35">
        <f>+'Table 4 new raw'!M39</f>
        <v>297</v>
      </c>
      <c r="K51" s="67">
        <f>+'Table 4 new raw'!J39</f>
        <v>612.29999999999995</v>
      </c>
      <c r="L51" s="67">
        <f>+'Table 4 new raw'!L39</f>
        <v>326</v>
      </c>
      <c r="M51" s="253">
        <f>+'Table 4 new raw'!K39</f>
        <v>624.71</v>
      </c>
    </row>
    <row r="52" spans="1:13" x14ac:dyDescent="0.3">
      <c r="A52" s="259" t="s">
        <v>85</v>
      </c>
      <c r="B52" s="35">
        <f>+'Table 4 new raw'!E40</f>
        <v>1907</v>
      </c>
      <c r="C52" s="67">
        <f>+'Table 4 new raw'!B40</f>
        <v>496.6</v>
      </c>
      <c r="D52" s="67">
        <f>+'Table 4 new raw'!D40</f>
        <v>453</v>
      </c>
      <c r="E52" s="253">
        <f>+'Table 4 new raw'!C40</f>
        <v>403.96</v>
      </c>
      <c r="F52" s="35">
        <f>+'Table 4 new raw'!I40</f>
        <v>1350</v>
      </c>
      <c r="G52" s="67">
        <f>+'Table 4 new raw'!F40</f>
        <v>600.20000000000005</v>
      </c>
      <c r="H52" s="67">
        <f>+'Table 4 new raw'!H40</f>
        <v>530.5</v>
      </c>
      <c r="I52" s="253">
        <f>+'Table 4 new raw'!G40</f>
        <v>485.69</v>
      </c>
      <c r="J52" s="35">
        <f>+'Table 4 new raw'!M40</f>
        <v>732</v>
      </c>
      <c r="K52" s="67">
        <f>+'Table 4 new raw'!J40</f>
        <v>861.2</v>
      </c>
      <c r="L52" s="67">
        <f>+'Table 4 new raw'!L40</f>
        <v>672</v>
      </c>
      <c r="M52" s="253">
        <f>+'Table 4 new raw'!K40</f>
        <v>747.54</v>
      </c>
    </row>
    <row r="53" spans="1:13" x14ac:dyDescent="0.3">
      <c r="A53" s="259" t="s">
        <v>86</v>
      </c>
      <c r="B53" s="35">
        <f>+'Table 4 new raw'!E41</f>
        <v>207</v>
      </c>
      <c r="C53" s="67">
        <f>+'Table 4 new raw'!B41</f>
        <v>358.6</v>
      </c>
      <c r="D53" s="67">
        <f>+'Table 4 new raw'!D41</f>
        <v>319</v>
      </c>
      <c r="E53" s="253">
        <f>+'Table 4 new raw'!C41</f>
        <v>174.76</v>
      </c>
      <c r="F53" s="35">
        <f>+'Table 4 new raw'!I41</f>
        <v>81</v>
      </c>
      <c r="G53" s="67">
        <f>+'Table 4 new raw'!F41</f>
        <v>521.20000000000005</v>
      </c>
      <c r="H53" s="67">
        <f>+'Table 4 new raw'!H41</f>
        <v>501</v>
      </c>
      <c r="I53" s="253">
        <f>+'Table 4 new raw'!G41</f>
        <v>259.3</v>
      </c>
      <c r="J53" s="35">
        <f>+'Table 4 new raw'!M41</f>
        <v>60</v>
      </c>
      <c r="K53" s="67">
        <f>+'Table 4 new raw'!J41</f>
        <v>693.5</v>
      </c>
      <c r="L53" s="67">
        <f>+'Table 4 new raw'!L41</f>
        <v>693</v>
      </c>
      <c r="M53" s="253">
        <f>+'Table 4 new raw'!K41</f>
        <v>433.9</v>
      </c>
    </row>
    <row r="54" spans="1:13" x14ac:dyDescent="0.3">
      <c r="A54" s="259"/>
    </row>
    <row r="55" spans="1:13" x14ac:dyDescent="0.3">
      <c r="A55" s="259" t="s">
        <v>87</v>
      </c>
      <c r="B55" s="35">
        <f>+'Table 4 new raw'!E42</f>
        <v>728</v>
      </c>
      <c r="C55" s="67">
        <f>+'Table 4 new raw'!B42</f>
        <v>544.79999999999995</v>
      </c>
      <c r="D55" s="67">
        <f>+'Table 4 new raw'!D42</f>
        <v>537</v>
      </c>
      <c r="E55" s="253">
        <f>+'Table 4 new raw'!C42</f>
        <v>228.07</v>
      </c>
      <c r="F55" s="35">
        <f>+'Table 4 new raw'!I42</f>
        <v>368</v>
      </c>
      <c r="G55" s="67">
        <f>+'Table 4 new raw'!F42</f>
        <v>574.20000000000005</v>
      </c>
      <c r="H55" s="67">
        <f>+'Table 4 new raw'!H42</f>
        <v>549</v>
      </c>
      <c r="I55" s="253">
        <f>+'Table 4 new raw'!G42</f>
        <v>293.77999999999997</v>
      </c>
      <c r="J55" s="35">
        <f>+'Table 4 new raw'!M42</f>
        <v>238</v>
      </c>
      <c r="K55" s="67">
        <f>+'Table 4 new raw'!J42</f>
        <v>952.9</v>
      </c>
      <c r="L55" s="67">
        <f>+'Table 4 new raw'!L42</f>
        <v>808.5</v>
      </c>
      <c r="M55" s="253">
        <f>+'Table 4 new raw'!K42</f>
        <v>646.92999999999995</v>
      </c>
    </row>
    <row r="56" spans="1:13" x14ac:dyDescent="0.3">
      <c r="A56" s="259" t="s">
        <v>88</v>
      </c>
      <c r="B56" s="35">
        <f>+'Table 4 new raw'!E43</f>
        <v>341</v>
      </c>
      <c r="C56" s="67">
        <f>+'Table 4 new raw'!B43</f>
        <v>211.9</v>
      </c>
      <c r="D56" s="67">
        <f>+'Table 4 new raw'!D43</f>
        <v>144</v>
      </c>
      <c r="E56" s="253">
        <f>+'Table 4 new raw'!C43</f>
        <v>195.22</v>
      </c>
      <c r="F56" s="35">
        <f>+'Table 4 new raw'!I43</f>
        <v>306</v>
      </c>
      <c r="G56" s="67">
        <f>+'Table 4 new raw'!F43</f>
        <v>140.6</v>
      </c>
      <c r="H56" s="67">
        <f>+'Table 4 new raw'!H43</f>
        <v>59</v>
      </c>
      <c r="I56" s="253">
        <f>+'Table 4 new raw'!G43</f>
        <v>198.65</v>
      </c>
      <c r="J56" s="35">
        <f>+'Table 4 new raw'!M43</f>
        <v>161</v>
      </c>
      <c r="K56" s="67">
        <f>+'Table 4 new raw'!J43</f>
        <v>224.9</v>
      </c>
      <c r="L56" s="67">
        <f>+'Table 4 new raw'!L43</f>
        <v>89</v>
      </c>
      <c r="M56" s="253">
        <f>+'Table 4 new raw'!K43</f>
        <v>383.95</v>
      </c>
    </row>
    <row r="57" spans="1:13" x14ac:dyDescent="0.3">
      <c r="A57" s="259" t="s">
        <v>89</v>
      </c>
      <c r="B57" s="35">
        <f>+'Table 4 new raw'!E44</f>
        <v>1192</v>
      </c>
      <c r="C57" s="67">
        <f>+'Table 4 new raw'!B44</f>
        <v>491.4</v>
      </c>
      <c r="D57" s="67">
        <f>+'Table 4 new raw'!D44</f>
        <v>459</v>
      </c>
      <c r="E57" s="253">
        <f>+'Table 4 new raw'!C44</f>
        <v>233.64</v>
      </c>
      <c r="F57" s="35">
        <f>+'Table 4 new raw'!I44</f>
        <v>680</v>
      </c>
      <c r="G57" s="67">
        <f>+'Table 4 new raw'!F44</f>
        <v>542.9</v>
      </c>
      <c r="H57" s="67">
        <f>+'Table 4 new raw'!H44</f>
        <v>481.5</v>
      </c>
      <c r="I57" s="253">
        <f>+'Table 4 new raw'!G44</f>
        <v>313.3</v>
      </c>
      <c r="J57" s="35">
        <f>+'Table 4 new raw'!M44</f>
        <v>388</v>
      </c>
      <c r="K57" s="67">
        <f>+'Table 4 new raw'!J44</f>
        <v>819.7</v>
      </c>
      <c r="L57" s="67">
        <f>+'Table 4 new raw'!L44</f>
        <v>683.5</v>
      </c>
      <c r="M57" s="253">
        <f>+'Table 4 new raw'!K44</f>
        <v>550.91999999999996</v>
      </c>
    </row>
    <row r="58" spans="1:13" x14ac:dyDescent="0.3">
      <c r="A58" s="259" t="s">
        <v>90</v>
      </c>
      <c r="B58" s="35">
        <f>+'Table 4 new raw'!E45</f>
        <v>5139</v>
      </c>
      <c r="C58" s="67">
        <f>+'Table 4 new raw'!B45</f>
        <v>547.70000000000005</v>
      </c>
      <c r="D58" s="67">
        <f>+'Table 4 new raw'!D45</f>
        <v>544</v>
      </c>
      <c r="E58" s="253">
        <f>+'Table 4 new raw'!C45</f>
        <v>235.43</v>
      </c>
      <c r="F58" s="35">
        <f>+'Table 4 new raw'!I45</f>
        <v>2685</v>
      </c>
      <c r="G58" s="67">
        <f>+'Table 4 new raw'!F45</f>
        <v>588.29999999999995</v>
      </c>
      <c r="H58" s="67">
        <f>+'Table 4 new raw'!H45</f>
        <v>556</v>
      </c>
      <c r="I58" s="253">
        <f>+'Table 4 new raw'!G45</f>
        <v>357.76</v>
      </c>
      <c r="J58" s="35">
        <f>+'Table 4 new raw'!M45</f>
        <v>1609</v>
      </c>
      <c r="K58" s="67">
        <f>+'Table 4 new raw'!J45</f>
        <v>976.4</v>
      </c>
      <c r="L58" s="67">
        <f>+'Table 4 new raw'!L45</f>
        <v>538</v>
      </c>
      <c r="M58" s="253">
        <f>+'Table 4 new raw'!K45</f>
        <v>950.57</v>
      </c>
    </row>
    <row r="59" spans="1:13" x14ac:dyDescent="0.3">
      <c r="A59" s="259" t="s">
        <v>91</v>
      </c>
      <c r="B59" s="35">
        <f>+'Table 4 new raw'!E46</f>
        <v>642</v>
      </c>
      <c r="C59" s="67">
        <f>+'Table 4 new raw'!B46</f>
        <v>582.4</v>
      </c>
      <c r="D59" s="67">
        <f>+'Table 4 new raw'!D46</f>
        <v>568.5</v>
      </c>
      <c r="E59" s="253">
        <f>+'Table 4 new raw'!C46</f>
        <v>282.24</v>
      </c>
      <c r="F59" s="35">
        <f>+'Table 4 new raw'!I46</f>
        <v>681</v>
      </c>
      <c r="G59" s="67">
        <f>+'Table 4 new raw'!F46</f>
        <v>651.79999999999995</v>
      </c>
      <c r="H59" s="67">
        <f>+'Table 4 new raw'!H46</f>
        <v>617</v>
      </c>
      <c r="I59" s="253">
        <f>+'Table 4 new raw'!G46</f>
        <v>348</v>
      </c>
      <c r="J59" s="35">
        <f>+'Table 4 new raw'!M46</f>
        <v>268</v>
      </c>
      <c r="K59" s="67">
        <f>+'Table 4 new raw'!J46</f>
        <v>997</v>
      </c>
      <c r="L59" s="67">
        <f>+'Table 4 new raw'!L46</f>
        <v>893</v>
      </c>
      <c r="M59" s="253">
        <f>+'Table 4 new raw'!K46</f>
        <v>686.7</v>
      </c>
    </row>
    <row r="60" spans="1:13" x14ac:dyDescent="0.3">
      <c r="A60" s="259"/>
    </row>
    <row r="61" spans="1:13" x14ac:dyDescent="0.3">
      <c r="A61" s="259" t="s">
        <v>92</v>
      </c>
      <c r="B61" s="35">
        <f>+'Table 4 new raw'!E47</f>
        <v>229</v>
      </c>
      <c r="C61" s="67">
        <f>+'Table 4 new raw'!B47</f>
        <v>236.6</v>
      </c>
      <c r="D61" s="67">
        <f>+'Table 4 new raw'!D47</f>
        <v>189</v>
      </c>
      <c r="E61" s="253">
        <f>+'Table 4 new raw'!C47</f>
        <v>183.69</v>
      </c>
      <c r="F61" s="35">
        <f>+'Table 4 new raw'!I47</f>
        <v>221</v>
      </c>
      <c r="G61" s="67">
        <f>+'Table 4 new raw'!F47</f>
        <v>240.2</v>
      </c>
      <c r="H61" s="67">
        <f>+'Table 4 new raw'!H47</f>
        <v>188</v>
      </c>
      <c r="I61" s="253">
        <f>+'Table 4 new raw'!G47</f>
        <v>186.01</v>
      </c>
      <c r="J61" s="35">
        <f>+'Table 4 new raw'!M47</f>
        <v>60</v>
      </c>
      <c r="K61" s="67">
        <f>+'Table 4 new raw'!J47</f>
        <v>460.3</v>
      </c>
      <c r="L61" s="67">
        <f>+'Table 4 new raw'!L47</f>
        <v>390</v>
      </c>
      <c r="M61" s="253">
        <f>+'Table 4 new raw'!K47</f>
        <v>269.23</v>
      </c>
    </row>
    <row r="62" spans="1:13" x14ac:dyDescent="0.3">
      <c r="A62" s="259" t="s">
        <v>93</v>
      </c>
      <c r="B62" s="35">
        <f>+'Table 4 new raw'!E48</f>
        <v>1223</v>
      </c>
      <c r="C62" s="67">
        <f>+'Table 4 new raw'!B48</f>
        <v>539.29999999999995</v>
      </c>
      <c r="D62" s="67">
        <f>+'Table 4 new raw'!D48</f>
        <v>527</v>
      </c>
      <c r="E62" s="253">
        <f>+'Table 4 new raw'!C48</f>
        <v>260.55</v>
      </c>
      <c r="F62" s="35">
        <f>+'Table 4 new raw'!I48</f>
        <v>573</v>
      </c>
      <c r="G62" s="67">
        <f>+'Table 4 new raw'!F48</f>
        <v>724</v>
      </c>
      <c r="H62" s="67">
        <f>+'Table 4 new raw'!H48</f>
        <v>674</v>
      </c>
      <c r="I62" s="253">
        <f>+'Table 4 new raw'!G48</f>
        <v>388.8</v>
      </c>
      <c r="J62" s="35">
        <f>+'Table 4 new raw'!M48</f>
        <v>324</v>
      </c>
      <c r="K62" s="67">
        <f>+'Table 4 new raw'!J48</f>
        <v>1222.5</v>
      </c>
      <c r="L62" s="67">
        <f>+'Table 4 new raw'!L48</f>
        <v>1155</v>
      </c>
      <c r="M62" s="253">
        <f>+'Table 4 new raw'!K48</f>
        <v>731.99</v>
      </c>
    </row>
    <row r="63" spans="1:13" x14ac:dyDescent="0.3">
      <c r="A63" s="259" t="s">
        <v>94</v>
      </c>
      <c r="B63" s="35">
        <f>+'Table 4 new raw'!E49</f>
        <v>1264</v>
      </c>
      <c r="C63" s="67">
        <f>+'Table 4 new raw'!B49</f>
        <v>437.8</v>
      </c>
      <c r="D63" s="67">
        <f>+'Table 4 new raw'!D49</f>
        <v>453.5</v>
      </c>
      <c r="E63" s="253">
        <f>+'Table 4 new raw'!C49</f>
        <v>205.63</v>
      </c>
      <c r="F63" s="35">
        <f>+'Table 4 new raw'!I49</f>
        <v>852</v>
      </c>
      <c r="G63" s="67">
        <f>+'Table 4 new raw'!F49</f>
        <v>497.3</v>
      </c>
      <c r="H63" s="67">
        <f>+'Table 4 new raw'!H49</f>
        <v>490.5</v>
      </c>
      <c r="I63" s="253">
        <f>+'Table 4 new raw'!G49</f>
        <v>314.79000000000002</v>
      </c>
      <c r="J63" s="35">
        <f>+'Table 4 new raw'!M49</f>
        <v>452</v>
      </c>
      <c r="K63" s="67">
        <f>+'Table 4 new raw'!J49</f>
        <v>751</v>
      </c>
      <c r="L63" s="67">
        <f>+'Table 4 new raw'!L49</f>
        <v>540</v>
      </c>
      <c r="M63" s="253">
        <f>+'Table 4 new raw'!K49</f>
        <v>663.61</v>
      </c>
    </row>
    <row r="64" spans="1:13" x14ac:dyDescent="0.3">
      <c r="A64" s="259" t="s">
        <v>95</v>
      </c>
      <c r="B64" s="35">
        <f>+'Table 4 new raw'!E50</f>
        <v>472</v>
      </c>
      <c r="C64" s="67">
        <f>+'Table 4 new raw'!B50</f>
        <v>327.2</v>
      </c>
      <c r="D64" s="67">
        <f>+'Table 4 new raw'!D50</f>
        <v>291.5</v>
      </c>
      <c r="E64" s="253">
        <f>+'Table 4 new raw'!C50</f>
        <v>174.77</v>
      </c>
      <c r="F64" s="35">
        <f>+'Table 4 new raw'!I50</f>
        <v>209</v>
      </c>
      <c r="G64" s="67">
        <f>+'Table 4 new raw'!F50</f>
        <v>420.6</v>
      </c>
      <c r="H64" s="67">
        <f>+'Table 4 new raw'!H50</f>
        <v>401</v>
      </c>
      <c r="I64" s="253">
        <f>+'Table 4 new raw'!G50</f>
        <v>198.18</v>
      </c>
      <c r="J64" s="35">
        <f>+'Table 4 new raw'!M50</f>
        <v>118</v>
      </c>
      <c r="K64" s="67">
        <f>+'Table 4 new raw'!J50</f>
        <v>697.7</v>
      </c>
      <c r="L64" s="67">
        <f>+'Table 4 new raw'!L50</f>
        <v>636</v>
      </c>
      <c r="M64" s="253">
        <f>+'Table 4 new raw'!K50</f>
        <v>408.88</v>
      </c>
    </row>
    <row r="65" spans="1:15" x14ac:dyDescent="0.3">
      <c r="A65" s="259" t="s">
        <v>96</v>
      </c>
      <c r="B65" s="35">
        <f>+'Table 4 new raw'!E51</f>
        <v>1337</v>
      </c>
      <c r="C65" s="67">
        <f>+'Table 4 new raw'!B51</f>
        <v>354.1</v>
      </c>
      <c r="D65" s="67">
        <f>+'Table 4 new raw'!D51</f>
        <v>346</v>
      </c>
      <c r="E65" s="253">
        <f>+'Table 4 new raw'!C51</f>
        <v>187.03</v>
      </c>
      <c r="F65" s="35">
        <f>+'Table 4 new raw'!I51</f>
        <v>767</v>
      </c>
      <c r="G65" s="67">
        <f>+'Table 4 new raw'!F51</f>
        <v>390</v>
      </c>
      <c r="H65" s="67">
        <f>+'Table 4 new raw'!H51</f>
        <v>351</v>
      </c>
      <c r="I65" s="253">
        <f>+'Table 4 new raw'!G51</f>
        <v>257.10000000000002</v>
      </c>
      <c r="J65" s="35">
        <f>+'Table 4 new raw'!M51</f>
        <v>496</v>
      </c>
      <c r="K65" s="67">
        <f>+'Table 4 new raw'!J51</f>
        <v>544.70000000000005</v>
      </c>
      <c r="L65" s="67">
        <f>+'Table 4 new raw'!L51</f>
        <v>339</v>
      </c>
      <c r="M65" s="253">
        <f>+'Table 4 new raw'!K51</f>
        <v>503.89</v>
      </c>
    </row>
    <row r="66" spans="1:15" x14ac:dyDescent="0.3">
      <c r="A66" s="255" t="s">
        <v>97</v>
      </c>
      <c r="B66" s="35">
        <f>+'Table 4 new raw'!E52</f>
        <v>222</v>
      </c>
      <c r="C66" s="67">
        <f>+'Table 4 new raw'!B52</f>
        <v>227.4</v>
      </c>
      <c r="D66" s="67">
        <f>+'Table 4 new raw'!D52</f>
        <v>236</v>
      </c>
      <c r="E66" s="253">
        <f>+'Table 4 new raw'!C52</f>
        <v>149.21</v>
      </c>
      <c r="F66" s="35">
        <f>+'Table 4 new raw'!I52</f>
        <v>156</v>
      </c>
      <c r="G66" s="67">
        <f>+'Table 4 new raw'!F52</f>
        <v>255</v>
      </c>
      <c r="H66" s="67">
        <f>+'Table 4 new raw'!H52</f>
        <v>210.5</v>
      </c>
      <c r="I66" s="253">
        <f>+'Table 4 new raw'!G52</f>
        <v>207.21</v>
      </c>
      <c r="J66" s="35">
        <f>+'Table 4 new raw'!M52</f>
        <v>93</v>
      </c>
      <c r="K66" s="67">
        <f>+'Table 4 new raw'!J52</f>
        <v>321.10000000000002</v>
      </c>
      <c r="L66" s="67">
        <f>+'Table 4 new raw'!L52</f>
        <v>163</v>
      </c>
      <c r="M66" s="253">
        <f>+'Table 4 new raw'!K52</f>
        <v>401.96</v>
      </c>
    </row>
    <row r="67" spans="1:15" x14ac:dyDescent="0.3">
      <c r="A67" s="260"/>
      <c r="B67" s="32"/>
      <c r="C67" s="32"/>
      <c r="D67" s="32"/>
      <c r="E67" s="32"/>
      <c r="F67" s="32"/>
      <c r="G67" s="32"/>
      <c r="H67" s="32"/>
      <c r="I67" s="32"/>
      <c r="J67" s="32"/>
      <c r="K67" s="32"/>
      <c r="L67" s="32"/>
      <c r="M67" s="32"/>
    </row>
    <row r="68" spans="1:15" x14ac:dyDescent="0.3">
      <c r="A68" s="259" t="s">
        <v>316</v>
      </c>
    </row>
    <row r="69" spans="1:15" x14ac:dyDescent="0.3">
      <c r="A69" s="259"/>
    </row>
    <row r="70" spans="1:15" x14ac:dyDescent="0.3">
      <c r="A70" s="259" t="s">
        <v>317</v>
      </c>
      <c r="B70" s="222" t="s">
        <v>100</v>
      </c>
      <c r="C70" s="222" t="s">
        <v>100</v>
      </c>
      <c r="D70" s="222" t="s">
        <v>100</v>
      </c>
      <c r="E70" s="222" t="s">
        <v>100</v>
      </c>
      <c r="F70" s="222" t="s">
        <v>100</v>
      </c>
      <c r="G70" s="222" t="s">
        <v>100</v>
      </c>
      <c r="H70" s="222" t="s">
        <v>100</v>
      </c>
      <c r="I70" s="222" t="s">
        <v>100</v>
      </c>
      <c r="J70" s="222" t="s">
        <v>100</v>
      </c>
      <c r="K70" s="222" t="s">
        <v>100</v>
      </c>
      <c r="L70" s="222" t="s">
        <v>100</v>
      </c>
      <c r="M70" s="222" t="s">
        <v>100</v>
      </c>
      <c r="O70" s="222" t="s">
        <v>100</v>
      </c>
    </row>
    <row r="71" spans="1:15" x14ac:dyDescent="0.3">
      <c r="A71" s="259" t="s">
        <v>101</v>
      </c>
      <c r="B71" s="35">
        <f>+'Table 4 new raw'!E54</f>
        <v>145</v>
      </c>
      <c r="C71" s="67">
        <f>+'Table 4 new raw'!B54</f>
        <v>255.6</v>
      </c>
      <c r="D71" s="67">
        <f>+'Table 4 new raw'!D54</f>
        <v>193</v>
      </c>
      <c r="E71" s="253">
        <f>+'Table 4 new raw'!C54</f>
        <v>212.81</v>
      </c>
      <c r="F71" s="35">
        <f>+'Table 4 new raw'!I54</f>
        <v>144</v>
      </c>
      <c r="G71" s="67">
        <f>+'Table 4 new raw'!F54</f>
        <v>263</v>
      </c>
      <c r="H71" s="67">
        <f>+'Table 4 new raw'!H54</f>
        <v>197</v>
      </c>
      <c r="I71" s="253">
        <f>+'Table 4 new raw'!G54</f>
        <v>210.64</v>
      </c>
      <c r="J71" s="35">
        <f>+'Table 4 new raw'!M54</f>
        <v>60</v>
      </c>
      <c r="K71" s="67">
        <f>+'Table 4 new raw'!J54</f>
        <v>363.2</v>
      </c>
      <c r="L71" s="67">
        <f>+'Table 4 new raw'!L54</f>
        <v>285.5</v>
      </c>
      <c r="M71" s="253">
        <f>+'Table 4 new raw'!K54</f>
        <v>232.33</v>
      </c>
    </row>
    <row r="72" spans="1:15" x14ac:dyDescent="0.3">
      <c r="A72" s="259" t="s">
        <v>102</v>
      </c>
      <c r="B72" s="222" t="s">
        <v>100</v>
      </c>
      <c r="C72" s="222" t="s">
        <v>100</v>
      </c>
      <c r="D72" s="222" t="s">
        <v>100</v>
      </c>
      <c r="E72" s="222" t="s">
        <v>100</v>
      </c>
      <c r="F72" s="222" t="s">
        <v>100</v>
      </c>
      <c r="G72" s="222" t="s">
        <v>100</v>
      </c>
      <c r="H72" s="222" t="s">
        <v>100</v>
      </c>
      <c r="I72" s="222" t="s">
        <v>100</v>
      </c>
      <c r="J72" s="222" t="s">
        <v>100</v>
      </c>
      <c r="K72" s="222" t="s">
        <v>100</v>
      </c>
      <c r="L72" s="222" t="s">
        <v>100</v>
      </c>
      <c r="M72" s="222" t="s">
        <v>100</v>
      </c>
    </row>
    <row r="73" spans="1:15" x14ac:dyDescent="0.3">
      <c r="A73" s="259" t="s">
        <v>103</v>
      </c>
      <c r="B73" s="35">
        <f>+'Table 4 new raw'!E56</f>
        <v>26</v>
      </c>
      <c r="C73" s="67">
        <f>+'Table 4 new raw'!B56</f>
        <v>537.70000000000005</v>
      </c>
      <c r="D73" s="67">
        <f>+'Table 4 new raw'!D56</f>
        <v>545.5</v>
      </c>
      <c r="E73" s="253">
        <f>+'Table 4 new raw'!C56</f>
        <v>177.21</v>
      </c>
      <c r="F73" s="35">
        <f>+'Table 4 new raw'!I56</f>
        <v>8</v>
      </c>
      <c r="G73" s="67">
        <f>+'Table 4 new raw'!F56</f>
        <v>830.3</v>
      </c>
      <c r="H73" s="67">
        <f>+'Table 4 new raw'!H56</f>
        <v>829</v>
      </c>
      <c r="I73" s="253">
        <f>+'Table 4 new raw'!G56</f>
        <v>295.5</v>
      </c>
      <c r="J73" s="35">
        <f>+'Table 4 new raw'!M56</f>
        <v>6</v>
      </c>
      <c r="K73" s="67">
        <f>+'Table 4 new raw'!J56</f>
        <v>1663.8</v>
      </c>
      <c r="L73" s="67">
        <f>+'Table 4 new raw'!L56</f>
        <v>1690.5</v>
      </c>
      <c r="M73" s="253">
        <f>+'Table 4 new raw'!K56</f>
        <v>232.06</v>
      </c>
    </row>
    <row r="74" spans="1:15" ht="31.8" x14ac:dyDescent="0.3">
      <c r="A74" s="261" t="s">
        <v>112</v>
      </c>
      <c r="B74" s="222" t="s">
        <v>100</v>
      </c>
      <c r="C74" s="222" t="s">
        <v>100</v>
      </c>
      <c r="D74" s="222" t="s">
        <v>100</v>
      </c>
      <c r="E74" s="222" t="s">
        <v>100</v>
      </c>
      <c r="F74" s="222" t="s">
        <v>100</v>
      </c>
      <c r="G74" s="222" t="s">
        <v>100</v>
      </c>
      <c r="H74" s="222" t="s">
        <v>100</v>
      </c>
      <c r="I74" s="222" t="s">
        <v>100</v>
      </c>
      <c r="J74" s="222" t="s">
        <v>100</v>
      </c>
      <c r="K74" s="222" t="s">
        <v>100</v>
      </c>
      <c r="L74" s="222" t="s">
        <v>100</v>
      </c>
      <c r="M74" s="222" t="s">
        <v>100</v>
      </c>
      <c r="N74" s="193"/>
    </row>
    <row r="75" spans="1:15" x14ac:dyDescent="0.3">
      <c r="A75" s="259" t="s">
        <v>104</v>
      </c>
      <c r="B75" s="35">
        <f>+'Table 4 new raw'!E57</f>
        <v>887</v>
      </c>
      <c r="C75" s="67">
        <f>+'Table 4 new raw'!B57</f>
        <v>231.6</v>
      </c>
      <c r="D75" s="67">
        <f>+'Table 4 new raw'!D57</f>
        <v>208</v>
      </c>
      <c r="E75" s="253">
        <f>+'Table 4 new raw'!C57</f>
        <v>119.12</v>
      </c>
      <c r="F75" s="35">
        <f>+'Table 4 new raw'!I57</f>
        <v>736</v>
      </c>
      <c r="G75" s="67">
        <f>+'Table 4 new raw'!F57</f>
        <v>272</v>
      </c>
      <c r="H75" s="67">
        <f>+'Table 4 new raw'!H57</f>
        <v>251.5</v>
      </c>
      <c r="I75" s="253">
        <f>+'Table 4 new raw'!G57</f>
        <v>131.16</v>
      </c>
      <c r="J75" s="35">
        <f>+'Table 4 new raw'!M57</f>
        <v>291</v>
      </c>
      <c r="K75" s="67">
        <f>+'Table 4 new raw'!J57</f>
        <v>428.9</v>
      </c>
      <c r="L75" s="67">
        <f>+'Table 4 new raw'!L57</f>
        <v>407</v>
      </c>
      <c r="M75" s="253">
        <f>+'Table 4 new raw'!K57</f>
        <v>199.73</v>
      </c>
    </row>
    <row r="76" spans="1:15" x14ac:dyDescent="0.3">
      <c r="A76" s="255" t="s">
        <v>105</v>
      </c>
      <c r="B76" s="35">
        <f>+'Table 4 new raw'!E58</f>
        <v>18</v>
      </c>
      <c r="C76" s="67">
        <f>+'Table 4 new raw'!B58</f>
        <v>390.7</v>
      </c>
      <c r="D76" s="67">
        <f>+'Table 4 new raw'!D58</f>
        <v>400.5</v>
      </c>
      <c r="E76" s="253">
        <f>+'Table 4 new raw'!C58</f>
        <v>128.55000000000001</v>
      </c>
      <c r="F76" s="35">
        <f>+'Table 4 new raw'!I58</f>
        <v>21</v>
      </c>
      <c r="G76" s="67">
        <f>+'Table 4 new raw'!F58</f>
        <v>398.5</v>
      </c>
      <c r="H76" s="67">
        <f>+'Table 4 new raw'!H58</f>
        <v>397</v>
      </c>
      <c r="I76" s="253">
        <f>+'Table 4 new raw'!G58</f>
        <v>119.23</v>
      </c>
      <c r="J76" s="35">
        <f>+'Table 4 new raw'!M58</f>
        <v>4</v>
      </c>
      <c r="K76" s="67">
        <f>+'Table 4 new raw'!J58</f>
        <v>1039.3</v>
      </c>
      <c r="L76" s="67">
        <f>+'Table 4 new raw'!L58</f>
        <v>992.5</v>
      </c>
      <c r="M76" s="253">
        <f>+'Table 4 new raw'!K58</f>
        <v>137.11000000000001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DNVT47QTA7NQ-161-269597</_dlc_DocId>
    <_dlc_DocIdUrl xmlns="b7635ab0-52e7-4e33-aa76-893cd120ef45">
      <Url>https://sharepoint.aemcorp.com/ed/etss/_layouts/15/DocIdRedir.aspx?ID=DNVT47QTA7NQ-161-269597</Url>
      <Description>DNVT47QTA7NQ-161-269597</Description>
    </_dlc_DocIdUrl>
    <RoutingTargetFolder xmlns="http://schemas.microsoft.com/sharepoint/v3" xsi:nil="true"/>
    <Document_x0020_Purpose xmlns="75b8f200-01bb-4893-a3c4-f3a17e332d9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9CDA4DE-F0F8-45E5-B4EA-E0E67CD75901}">
  <ds:schemaRefs>
    <ds:schemaRef ds:uri="http://schemas.microsoft.com/sharepoint/v3/contenttype/forms"/>
  </ds:schemaRefs>
</ds:datastoreItem>
</file>

<file path=customXml/itemProps2.xml><?xml version="1.0" encoding="utf-8"?>
<ds:datastoreItem xmlns:ds="http://schemas.openxmlformats.org/officeDocument/2006/customXml" ds:itemID="{52EE2249-7D14-4526-8E74-1750DE0AB9BE}">
  <ds:schemaRefs>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schemas.microsoft.com/sharepoint/v3"/>
    <ds:schemaRef ds:uri="http://www.w3.org/XML/1998/namespace"/>
    <ds:schemaRef ds:uri="http://purl.org/dc/elements/1.1/"/>
    <ds:schemaRef ds:uri="http://schemas.microsoft.com/office/2006/documentManagement/types"/>
    <ds:schemaRef ds:uri="http://purl.org/dc/terms/"/>
    <ds:schemaRef ds:uri="75b8f200-01bb-4893-a3c4-f3a17e332d98"/>
    <ds:schemaRef ds:uri="b7635ab0-52e7-4e33-aa76-893cd120ef45"/>
  </ds:schemaRefs>
</ds:datastoreItem>
</file>

<file path=customXml/itemProps3.xml><?xml version="1.0" encoding="utf-8"?>
<ds:datastoreItem xmlns:ds="http://schemas.openxmlformats.org/officeDocument/2006/customXml" ds:itemID="{F69999B9-0187-4B8E-9D77-C64B02E0BF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AA00F8C-17F1-4032-98E6-E764F0A2F46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1 check-review</vt:lpstr>
      <vt:lpstr>Table 1 raw</vt:lpstr>
      <vt:lpstr>Table 2 check-review</vt:lpstr>
      <vt:lpstr>Table 2 Raw</vt:lpstr>
      <vt:lpstr>Table 3 Schools by Type</vt:lpstr>
      <vt:lpstr>Table 3 check-review</vt:lpstr>
      <vt:lpstr>Table 3 raw</vt:lpstr>
      <vt:lpstr>Table 3 raw response rate</vt:lpstr>
      <vt:lpstr>table 4 new check-review</vt:lpstr>
      <vt:lpstr>Table 4 new raw</vt:lpstr>
      <vt:lpstr>Table 4</vt:lpstr>
      <vt:lpstr>Table 4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Sinclair</dc:creator>
  <cp:lastModifiedBy>Connor</cp:lastModifiedBy>
  <cp:lastPrinted>2019-01-09T19:44:11Z</cp:lastPrinted>
  <dcterms:created xsi:type="dcterms:W3CDTF">2017-08-08T17:55:10Z</dcterms:created>
  <dcterms:modified xsi:type="dcterms:W3CDTF">2020-04-25T00:30:01Z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d9962a94-f57b-42be-bc9e-130a46dc2ca0</vt:lpwstr>
  </property>
  <property fmtid="{D5CDD505-2E9C-101B-9397-08002B2CF9AE}" pid="3" name="ContentTypeId">
    <vt:lpwstr>0x01010036B683403698AA4D9D0BCF79F4D02A46</vt:lpwstr>
  </property>
</Properties>
</file>