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Tabelle1!$A$1:$Q$69</definedName>
  </definedNames>
  <calcPr calcId="144525"/>
</workbook>
</file>

<file path=xl/calcChain.xml><?xml version="1.0" encoding="utf-8"?>
<calcChain xmlns="http://schemas.openxmlformats.org/spreadsheetml/2006/main">
  <c r="Q24" i="1" l="1"/>
  <c r="Q25" i="1"/>
  <c r="Q26" i="1"/>
  <c r="Q23" i="1"/>
  <c r="G37" i="1"/>
  <c r="G38" i="1" s="1"/>
  <c r="G39" i="1" s="1"/>
  <c r="G40" i="1" s="1"/>
  <c r="G41" i="1" s="1"/>
  <c r="G42" i="1" s="1"/>
  <c r="G43" i="1" s="1"/>
  <c r="G44" i="1" s="1"/>
  <c r="G45" i="1" s="1"/>
  <c r="G46" i="1" s="1"/>
  <c r="G36" i="1"/>
  <c r="Q17" i="1"/>
  <c r="Q18" i="1"/>
  <c r="Q19" i="1"/>
  <c r="Q16" i="1"/>
  <c r="Q21" i="1"/>
  <c r="Q14" i="1"/>
  <c r="Q27" i="1" l="1"/>
  <c r="Q20" i="1"/>
  <c r="G4" i="1"/>
  <c r="G5" i="1" s="1"/>
  <c r="G6" i="1" s="1"/>
  <c r="G7" i="1" s="1"/>
  <c r="G8" i="1" s="1"/>
  <c r="G9" i="1" s="1"/>
  <c r="G10" i="1" s="1"/>
  <c r="G11" i="1" s="1"/>
  <c r="G12" i="1" s="1"/>
  <c r="G13" i="1" s="1"/>
  <c r="G3" i="1"/>
  <c r="B45" i="1"/>
  <c r="C45" i="1"/>
  <c r="B46" i="1"/>
  <c r="C46" i="1"/>
  <c r="B66" i="1"/>
  <c r="C66" i="1"/>
  <c r="B67" i="1"/>
  <c r="C67" i="1"/>
  <c r="B58" i="1"/>
  <c r="C58" i="1"/>
  <c r="B35" i="1"/>
  <c r="C35" i="1"/>
  <c r="B62" i="1"/>
  <c r="B61" i="1"/>
  <c r="C61" i="1"/>
  <c r="C62" i="1"/>
  <c r="C63" i="1"/>
  <c r="C64" i="1"/>
  <c r="B53" i="1"/>
  <c r="C53" i="1"/>
  <c r="C54" i="1"/>
  <c r="C55" i="1"/>
  <c r="C56" i="1"/>
  <c r="B41" i="1"/>
  <c r="C41" i="1"/>
  <c r="B42" i="1"/>
  <c r="C42" i="1"/>
  <c r="C43" i="1"/>
  <c r="C44" i="1"/>
  <c r="B36" i="1"/>
  <c r="C36" i="1"/>
  <c r="B37" i="1"/>
  <c r="C37" i="1"/>
  <c r="C38" i="1"/>
  <c r="C39" i="1"/>
  <c r="B56" i="1" l="1"/>
  <c r="B44" i="1"/>
  <c r="B39" i="1"/>
  <c r="B64" i="1"/>
  <c r="B63" i="1"/>
  <c r="B38" i="1"/>
  <c r="B43" i="1"/>
  <c r="B55" i="1"/>
  <c r="B54" i="1"/>
  <c r="O51" i="1"/>
  <c r="O50" i="1"/>
  <c r="O49" i="1"/>
  <c r="Q31" i="1"/>
  <c r="Q32" i="1"/>
  <c r="Q33" i="1"/>
  <c r="Q30" i="1"/>
  <c r="O52" i="1" l="1"/>
  <c r="Q34" i="1"/>
</calcChain>
</file>

<file path=xl/sharedStrings.xml><?xml version="1.0" encoding="utf-8"?>
<sst xmlns="http://schemas.openxmlformats.org/spreadsheetml/2006/main" count="493" uniqueCount="53">
  <si>
    <t>manuell Excel-PCR file for Aut. PCR setup with TECAN (comment)</t>
  </si>
  <si>
    <t>WNV.INNT</t>
  </si>
  <si>
    <t>PCRmix:</t>
  </si>
  <si>
    <t>RackNum:</t>
  </si>
  <si>
    <t>Position:</t>
  </si>
  <si>
    <t>Reactive:</t>
  </si>
  <si>
    <t>React Conc:</t>
  </si>
  <si>
    <t>PCR conc:</t>
  </si>
  <si>
    <t>PrimerMIX.108 - USUTU</t>
  </si>
  <si>
    <t>USUTU+IC2</t>
  </si>
  <si>
    <t>PrimerMIX.47 - IC mix4</t>
  </si>
  <si>
    <t>kit MAstMix</t>
  </si>
  <si>
    <t>Diluent:</t>
  </si>
  <si>
    <t>H2O</t>
  </si>
  <si>
    <t>RT mix</t>
  </si>
  <si>
    <t>Def PCR Vol:</t>
  </si>
  <si>
    <t>D</t>
  </si>
  <si>
    <t>Sample Vol:</t>
  </si>
  <si>
    <t>PrimerMIX.91 - WNV</t>
  </si>
  <si>
    <t>Well:</t>
  </si>
  <si>
    <t>A</t>
  </si>
  <si>
    <t>Row:</t>
  </si>
  <si>
    <t>Column:</t>
  </si>
  <si>
    <t>B</t>
  </si>
  <si>
    <t>C</t>
  </si>
  <si>
    <t>Vol:</t>
  </si>
  <si>
    <t>(Vol:)</t>
  </si>
  <si>
    <t>End:</t>
  </si>
  <si>
    <t>Reply:</t>
  </si>
  <si>
    <t>Vog-1</t>
  </si>
  <si>
    <t>Vog-2</t>
  </si>
  <si>
    <t>Vog-3</t>
  </si>
  <si>
    <t>Vog-4</t>
  </si>
  <si>
    <t>Sample:</t>
  </si>
  <si>
    <t>x</t>
  </si>
  <si>
    <t>Usutu x10-2</t>
  </si>
  <si>
    <t>Usutu x10-3</t>
  </si>
  <si>
    <t>NY-4</t>
  </si>
  <si>
    <t>NY-5</t>
  </si>
  <si>
    <t>NTC</t>
  </si>
  <si>
    <t>PCR Vol:</t>
  </si>
  <si>
    <t>Plate:</t>
  </si>
  <si>
    <t>Allow to easy describe the name-ID, nunmer-ID and position of each sample, all togeather in one place. Print to setup the secound robot.</t>
  </si>
  <si>
    <t>ReactMix:</t>
  </si>
  <si>
    <t>Primer USUTU F</t>
  </si>
  <si>
    <t>Primer USUTU R</t>
  </si>
  <si>
    <t>Sonde USUTU s FAM</t>
  </si>
  <si>
    <t>TE 0,1 x</t>
  </si>
  <si>
    <t>PCR react:</t>
  </si>
  <si>
    <t>IC2 F</t>
  </si>
  <si>
    <t>IC2 R</t>
  </si>
  <si>
    <t>IC2 S HEX</t>
  </si>
  <si>
    <t>Replys: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</si>
</sst>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3" tint="0.39997558519241921"/>
      <name val="Calibri"/>
      <family val="2"/>
      <scheme val="minor"/>
    </font>
    <font>
      <b/>
      <sz val="9"/>
      <color theme="3" tint="0.39997558519241921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BAE18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2" fillId="0" borderId="0" xfId="0" applyNumberFormat="1" applyFont="1" applyAlignment="1"/>
    <xf numFmtId="0" fontId="4" fillId="0" borderId="0" xfId="0" applyFont="1"/>
    <xf numFmtId="0" fontId="4" fillId="2" borderId="0" xfId="0" applyFont="1" applyFill="1"/>
    <xf numFmtId="0" fontId="0" fillId="2" borderId="0" xfId="0" applyFill="1" applyAlignment="1">
      <alignment horizontal="center"/>
    </xf>
    <xf numFmtId="164" fontId="2" fillId="2" borderId="0" xfId="0" applyNumberFormat="1" applyFont="1" applyFill="1" applyAlignment="1"/>
    <xf numFmtId="164" fontId="0" fillId="2" borderId="0" xfId="0" applyNumberFormat="1" applyFill="1" applyAlignment="1">
      <alignment horizontal="center"/>
    </xf>
    <xf numFmtId="0" fontId="0" fillId="2" borderId="0" xfId="0" applyFill="1"/>
    <xf numFmtId="0" fontId="5" fillId="0" borderId="0" xfId="0" applyFont="1" applyAlignment="1">
      <alignment horizontal="right" indent="1"/>
    </xf>
    <xf numFmtId="0" fontId="5" fillId="2" borderId="0" xfId="0" applyFont="1" applyFill="1" applyAlignment="1">
      <alignment horizontal="right" indent="1"/>
    </xf>
    <xf numFmtId="1" fontId="6" fillId="3" borderId="0" xfId="0" applyNumberFormat="1" applyFont="1" applyFill="1" applyAlignment="1">
      <alignment horizontal="right" indent="1"/>
    </xf>
    <xf numFmtId="0" fontId="3" fillId="3" borderId="0" xfId="0" applyFont="1" applyFill="1" applyAlignment="1">
      <alignment horizontal="left" indent="2"/>
    </xf>
    <xf numFmtId="0" fontId="3" fillId="3" borderId="0" xfId="0" applyNumberFormat="1" applyFont="1" applyFill="1" applyAlignment="1">
      <alignment horizontal="left" indent="2"/>
    </xf>
    <xf numFmtId="1" fontId="5" fillId="4" borderId="0" xfId="0" applyNumberFormat="1" applyFont="1" applyFill="1" applyAlignment="1">
      <alignment horizontal="right" indent="1"/>
    </xf>
    <xf numFmtId="1" fontId="3" fillId="4" borderId="0" xfId="0" applyNumberFormat="1" applyFont="1" applyFill="1" applyAlignment="1">
      <alignment horizontal="left" indent="2"/>
    </xf>
    <xf numFmtId="0" fontId="5" fillId="4" borderId="0" xfId="0" applyFont="1" applyFill="1" applyAlignment="1">
      <alignment horizontal="right" indent="1"/>
    </xf>
    <xf numFmtId="0" fontId="3" fillId="4" borderId="0" xfId="0" applyNumberFormat="1" applyFont="1" applyFill="1" applyAlignment="1">
      <alignment horizontal="left" indent="2"/>
    </xf>
    <xf numFmtId="0" fontId="4" fillId="0" borderId="1" xfId="0" applyFont="1" applyBorder="1"/>
    <xf numFmtId="0" fontId="5" fillId="0" borderId="1" xfId="0" applyFont="1" applyBorder="1" applyAlignment="1">
      <alignment horizontal="right" inden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2" fillId="0" borderId="1" xfId="0" applyNumberFormat="1" applyFont="1" applyBorder="1" applyAlignment="1"/>
    <xf numFmtId="16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4" fillId="5" borderId="0" xfId="0" applyFont="1" applyFill="1"/>
    <xf numFmtId="0" fontId="5" fillId="5" borderId="0" xfId="0" applyFont="1" applyFill="1" applyAlignment="1">
      <alignment horizontal="right" indent="1"/>
    </xf>
    <xf numFmtId="0" fontId="0" fillId="5" borderId="0" xfId="0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2" xfId="0" applyFont="1" applyBorder="1"/>
    <xf numFmtId="0" fontId="5" fillId="0" borderId="2" xfId="0" applyFont="1" applyBorder="1" applyAlignment="1">
      <alignment horizontal="right" indent="1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2" fillId="0" borderId="2" xfId="0" applyNumberFormat="1" applyFont="1" applyBorder="1" applyAlignment="1"/>
    <xf numFmtId="164" fontId="0" fillId="0" borderId="2" xfId="0" applyNumberFormat="1" applyBorder="1" applyAlignment="1">
      <alignment horizontal="center"/>
    </xf>
    <xf numFmtId="0" fontId="1" fillId="0" borderId="2" xfId="0" applyFont="1" applyBorder="1"/>
    <xf numFmtId="164" fontId="4" fillId="0" borderId="2" xfId="0" applyNumberFormat="1" applyFont="1" applyFill="1" applyBorder="1" applyAlignment="1">
      <alignment horizontal="center"/>
    </xf>
    <xf numFmtId="164" fontId="0" fillId="6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AE18F"/>
      <color rgb="FFFFFF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tabSelected="1" workbookViewId="0">
      <selection activeCell="Q1" sqref="A1:Q69"/>
    </sheetView>
  </sheetViews>
  <sheetFormatPr baseColWidth="10" defaultRowHeight="15" x14ac:dyDescent="0.25"/>
  <cols>
    <col min="1" max="1" width="8.140625" style="5" customWidth="1"/>
    <col min="2" max="2" width="6.42578125" style="11" customWidth="1"/>
    <col min="3" max="3" width="21.7109375" style="2" bestFit="1" customWidth="1"/>
    <col min="4" max="4" width="8.5703125" style="5" customWidth="1"/>
    <col min="5" max="5" width="4.28515625" style="2" customWidth="1"/>
    <col min="6" max="6" width="7.85546875" style="5" customWidth="1"/>
    <col min="7" max="7" width="3.7109375" style="2" customWidth="1"/>
    <col min="8" max="8" width="10.28515625" style="5" customWidth="1"/>
    <col min="9" max="9" width="5.5703125" style="4" bestFit="1" customWidth="1"/>
    <col min="10" max="10" width="10.28515625" style="5" customWidth="1"/>
    <col min="11" max="11" width="5.5703125" style="1" bestFit="1" customWidth="1"/>
    <col min="12" max="12" width="8" style="5" customWidth="1"/>
    <col min="13" max="13" width="4" style="2" bestFit="1" customWidth="1"/>
    <col min="14" max="14" width="10.28515625" style="5" customWidth="1"/>
    <col min="15" max="15" width="5" style="2" bestFit="1" customWidth="1"/>
    <col min="16" max="16" width="6" bestFit="1" customWidth="1"/>
    <col min="17" max="17" width="5.5703125" bestFit="1" customWidth="1"/>
  </cols>
  <sheetData>
    <row r="1" spans="1:20" x14ac:dyDescent="0.25">
      <c r="A1" s="5" t="s">
        <v>0</v>
      </c>
    </row>
    <row r="2" spans="1:20" x14ac:dyDescent="0.25">
      <c r="A2" s="5" t="s">
        <v>33</v>
      </c>
      <c r="B2" s="13">
        <v>1</v>
      </c>
      <c r="C2" s="14" t="s">
        <v>29</v>
      </c>
      <c r="D2" s="5" t="s">
        <v>3</v>
      </c>
      <c r="F2" s="5" t="s">
        <v>4</v>
      </c>
      <c r="G2" s="2">
        <v>0</v>
      </c>
      <c r="K2" s="2"/>
      <c r="N2" s="5" t="s">
        <v>17</v>
      </c>
      <c r="O2" s="3"/>
      <c r="P2" s="1"/>
      <c r="Q2" s="3"/>
      <c r="R2" s="3" t="s">
        <v>42</v>
      </c>
      <c r="T2" s="2"/>
    </row>
    <row r="3" spans="1:20" x14ac:dyDescent="0.25">
      <c r="A3" s="5" t="s">
        <v>33</v>
      </c>
      <c r="B3" s="13">
        <v>2</v>
      </c>
      <c r="C3" s="14" t="s">
        <v>30</v>
      </c>
      <c r="D3" s="5" t="s">
        <v>3</v>
      </c>
      <c r="F3" s="5" t="s">
        <v>4</v>
      </c>
      <c r="G3" s="2">
        <f>G2+1</f>
        <v>1</v>
      </c>
      <c r="K3" s="2"/>
      <c r="N3" s="5" t="s">
        <v>17</v>
      </c>
      <c r="O3" s="3"/>
      <c r="P3" s="1"/>
      <c r="Q3" s="3"/>
      <c r="R3" s="2"/>
      <c r="S3" s="3"/>
      <c r="T3" s="2"/>
    </row>
    <row r="4" spans="1:20" x14ac:dyDescent="0.25">
      <c r="A4" s="5" t="s">
        <v>33</v>
      </c>
      <c r="B4" s="13">
        <v>3</v>
      </c>
      <c r="C4" s="14" t="s">
        <v>31</v>
      </c>
      <c r="D4" s="5" t="s">
        <v>3</v>
      </c>
      <c r="F4" s="5" t="s">
        <v>4</v>
      </c>
      <c r="G4" s="2">
        <f t="shared" ref="G4:G13" si="0">G3+1</f>
        <v>2</v>
      </c>
      <c r="K4" s="2"/>
      <c r="N4" s="5" t="s">
        <v>17</v>
      </c>
      <c r="O4" s="3"/>
      <c r="P4" s="1"/>
      <c r="Q4" s="3"/>
      <c r="R4" s="2"/>
      <c r="S4" s="3"/>
      <c r="T4" s="2"/>
    </row>
    <row r="5" spans="1:20" x14ac:dyDescent="0.25">
      <c r="A5" s="5" t="s">
        <v>33</v>
      </c>
      <c r="B5" s="13">
        <v>4</v>
      </c>
      <c r="C5" s="14" t="s">
        <v>32</v>
      </c>
      <c r="D5" s="5" t="s">
        <v>3</v>
      </c>
      <c r="F5" s="5" t="s">
        <v>4</v>
      </c>
      <c r="G5" s="2">
        <f t="shared" si="0"/>
        <v>3</v>
      </c>
      <c r="K5" s="2"/>
      <c r="N5" s="5" t="s">
        <v>17</v>
      </c>
      <c r="O5" s="3"/>
      <c r="P5" s="1"/>
      <c r="Q5" s="3"/>
      <c r="R5" s="2"/>
      <c r="S5" s="3"/>
      <c r="T5" s="2"/>
    </row>
    <row r="6" spans="1:20" x14ac:dyDescent="0.25">
      <c r="A6" s="5" t="s">
        <v>33</v>
      </c>
      <c r="B6" s="13"/>
      <c r="C6" s="15"/>
      <c r="D6" s="5" t="s">
        <v>3</v>
      </c>
      <c r="F6" s="5" t="s">
        <v>4</v>
      </c>
      <c r="G6" s="2">
        <f t="shared" si="0"/>
        <v>4</v>
      </c>
      <c r="K6" s="2"/>
      <c r="N6" s="5" t="s">
        <v>17</v>
      </c>
      <c r="O6" s="3"/>
      <c r="P6" s="1"/>
      <c r="Q6" s="3"/>
      <c r="R6" s="2"/>
      <c r="S6" s="3"/>
      <c r="T6" s="2"/>
    </row>
    <row r="7" spans="1:20" x14ac:dyDescent="0.25">
      <c r="A7" s="5" t="s">
        <v>33</v>
      </c>
      <c r="B7" s="13"/>
      <c r="C7" s="15"/>
      <c r="D7" s="5" t="s">
        <v>3</v>
      </c>
      <c r="F7" s="5" t="s">
        <v>4</v>
      </c>
      <c r="G7" s="2">
        <f t="shared" si="0"/>
        <v>5</v>
      </c>
      <c r="K7" s="2"/>
      <c r="N7" s="5" t="s">
        <v>17</v>
      </c>
      <c r="O7" s="3"/>
      <c r="P7" s="1"/>
      <c r="Q7" s="3"/>
      <c r="R7" s="2"/>
      <c r="S7" s="3"/>
      <c r="T7" s="2"/>
    </row>
    <row r="8" spans="1:20" x14ac:dyDescent="0.25">
      <c r="A8" s="5" t="s">
        <v>33</v>
      </c>
      <c r="B8" s="13">
        <v>999</v>
      </c>
      <c r="C8" s="15" t="s">
        <v>39</v>
      </c>
      <c r="D8" s="5" t="s">
        <v>3</v>
      </c>
      <c r="F8" s="5" t="s">
        <v>4</v>
      </c>
      <c r="G8" s="2">
        <f t="shared" si="0"/>
        <v>6</v>
      </c>
      <c r="K8" s="2"/>
      <c r="N8" s="5" t="s">
        <v>17</v>
      </c>
      <c r="O8" s="3"/>
      <c r="P8" s="1"/>
      <c r="Q8" s="3"/>
      <c r="R8" s="2"/>
      <c r="S8" s="3"/>
      <c r="T8" s="2"/>
    </row>
    <row r="9" spans="1:20" x14ac:dyDescent="0.25">
      <c r="A9" s="5" t="s">
        <v>33</v>
      </c>
      <c r="B9" s="13"/>
      <c r="C9" s="15"/>
      <c r="D9" s="5" t="s">
        <v>3</v>
      </c>
      <c r="F9" s="5" t="s">
        <v>4</v>
      </c>
      <c r="G9" s="2">
        <f t="shared" si="0"/>
        <v>7</v>
      </c>
      <c r="K9" s="2"/>
      <c r="N9" s="5" t="s">
        <v>17</v>
      </c>
      <c r="O9" s="3"/>
      <c r="P9" s="1"/>
      <c r="Q9" s="3"/>
      <c r="R9" s="2"/>
      <c r="S9" s="3"/>
      <c r="T9" s="2"/>
    </row>
    <row r="10" spans="1:20" x14ac:dyDescent="0.25">
      <c r="A10" s="5" t="s">
        <v>33</v>
      </c>
      <c r="B10" s="13">
        <v>1000</v>
      </c>
      <c r="C10" s="15" t="s">
        <v>35</v>
      </c>
      <c r="D10" s="5" t="s">
        <v>3</v>
      </c>
      <c r="F10" s="5" t="s">
        <v>4</v>
      </c>
      <c r="G10" s="2">
        <f t="shared" si="0"/>
        <v>8</v>
      </c>
      <c r="K10" s="2"/>
      <c r="N10" s="5" t="s">
        <v>17</v>
      </c>
      <c r="O10" s="3"/>
      <c r="P10" s="1"/>
      <c r="Q10" s="3"/>
      <c r="R10" s="2"/>
      <c r="S10" s="3"/>
      <c r="T10" s="2"/>
    </row>
    <row r="11" spans="1:20" x14ac:dyDescent="0.25">
      <c r="A11" s="5" t="s">
        <v>33</v>
      </c>
      <c r="B11" s="13">
        <v>1001</v>
      </c>
      <c r="C11" s="15" t="s">
        <v>36</v>
      </c>
      <c r="D11" s="5" t="s">
        <v>3</v>
      </c>
      <c r="F11" s="5" t="s">
        <v>4</v>
      </c>
      <c r="G11" s="2">
        <f t="shared" si="0"/>
        <v>9</v>
      </c>
      <c r="K11" s="2"/>
      <c r="N11" s="5" t="s">
        <v>17</v>
      </c>
      <c r="O11" s="3"/>
      <c r="P11" s="1"/>
      <c r="Q11" s="3"/>
      <c r="R11" s="2"/>
      <c r="S11" s="3"/>
      <c r="T11" s="2"/>
    </row>
    <row r="12" spans="1:20" x14ac:dyDescent="0.25">
      <c r="A12" s="5" t="s">
        <v>33</v>
      </c>
      <c r="B12" s="13">
        <v>2000</v>
      </c>
      <c r="C12" s="15" t="s">
        <v>37</v>
      </c>
      <c r="D12" s="5" t="s">
        <v>3</v>
      </c>
      <c r="F12" s="5" t="s">
        <v>4</v>
      </c>
      <c r="G12" s="2">
        <f t="shared" si="0"/>
        <v>10</v>
      </c>
      <c r="K12" s="2"/>
      <c r="N12" s="5" t="s">
        <v>17</v>
      </c>
      <c r="O12" s="3"/>
      <c r="P12" s="1"/>
      <c r="Q12" s="3"/>
      <c r="R12" s="2"/>
      <c r="S12" s="3"/>
      <c r="T12" s="2"/>
    </row>
    <row r="13" spans="1:20" x14ac:dyDescent="0.25">
      <c r="A13" s="5" t="s">
        <v>33</v>
      </c>
      <c r="B13" s="13">
        <v>2001</v>
      </c>
      <c r="C13" s="15" t="s">
        <v>38</v>
      </c>
      <c r="D13" s="5" t="s">
        <v>3</v>
      </c>
      <c r="F13" s="5" t="s">
        <v>4</v>
      </c>
      <c r="G13" s="2">
        <f t="shared" si="0"/>
        <v>11</v>
      </c>
      <c r="K13" s="2"/>
      <c r="N13" s="5" t="s">
        <v>17</v>
      </c>
      <c r="O13" s="3"/>
      <c r="P13" s="1"/>
      <c r="Q13" s="3"/>
      <c r="R13" s="2"/>
      <c r="S13" s="3"/>
      <c r="T13" s="2"/>
    </row>
    <row r="14" spans="1:20" x14ac:dyDescent="0.25">
      <c r="A14" s="28" t="s">
        <v>43</v>
      </c>
      <c r="B14" s="29">
        <v>108</v>
      </c>
      <c r="C14" s="30" t="s">
        <v>8</v>
      </c>
      <c r="D14" s="28" t="s">
        <v>3</v>
      </c>
      <c r="E14" s="30"/>
      <c r="F14" s="28" t="s">
        <v>4</v>
      </c>
      <c r="G14" s="30"/>
      <c r="H14" s="28" t="s">
        <v>15</v>
      </c>
      <c r="I14" s="31">
        <v>25</v>
      </c>
      <c r="J14" s="28" t="s">
        <v>6</v>
      </c>
      <c r="K14" s="31">
        <v>12.5</v>
      </c>
      <c r="L14" s="28" t="s">
        <v>7</v>
      </c>
      <c r="M14" s="32">
        <v>1</v>
      </c>
      <c r="N14" s="28" t="s">
        <v>48</v>
      </c>
      <c r="O14" s="32">
        <v>100</v>
      </c>
      <c r="P14" s="28" t="s">
        <v>26</v>
      </c>
      <c r="Q14" s="42">
        <f>O14*I14/K14*M14</f>
        <v>200</v>
      </c>
    </row>
    <row r="15" spans="1:20" x14ac:dyDescent="0.25">
      <c r="A15" s="5" t="s">
        <v>28</v>
      </c>
      <c r="D15" s="5" t="s">
        <v>3</v>
      </c>
      <c r="F15" s="5" t="s">
        <v>4</v>
      </c>
    </row>
    <row r="16" spans="1:20" x14ac:dyDescent="0.25">
      <c r="A16" s="5" t="s">
        <v>5</v>
      </c>
      <c r="B16" s="11">
        <v>301</v>
      </c>
      <c r="C16" s="2" t="s">
        <v>44</v>
      </c>
      <c r="D16" s="5" t="s">
        <v>3</v>
      </c>
      <c r="F16" s="5" t="s">
        <v>4</v>
      </c>
      <c r="H16" s="5" t="s">
        <v>25</v>
      </c>
      <c r="J16" s="5" t="s">
        <v>6</v>
      </c>
      <c r="K16" s="1">
        <v>100</v>
      </c>
      <c r="L16" s="5" t="s">
        <v>7</v>
      </c>
      <c r="M16" s="1">
        <v>0.8</v>
      </c>
      <c r="N16" s="5" t="s">
        <v>25</v>
      </c>
      <c r="P16" s="3" t="s">
        <v>26</v>
      </c>
      <c r="Q16" s="33">
        <f>M16*$K$14/K16*Q$14</f>
        <v>20</v>
      </c>
    </row>
    <row r="17" spans="1:17" x14ac:dyDescent="0.25">
      <c r="A17" s="5" t="s">
        <v>5</v>
      </c>
      <c r="B17" s="11">
        <v>302</v>
      </c>
      <c r="C17" s="2" t="s">
        <v>45</v>
      </c>
      <c r="D17" s="5" t="s">
        <v>3</v>
      </c>
      <c r="F17" s="5" t="s">
        <v>4</v>
      </c>
      <c r="H17" s="5" t="s">
        <v>25</v>
      </c>
      <c r="J17" s="5" t="s">
        <v>6</v>
      </c>
      <c r="K17" s="1">
        <v>100</v>
      </c>
      <c r="L17" s="5" t="s">
        <v>7</v>
      </c>
      <c r="M17" s="1">
        <v>0.8</v>
      </c>
      <c r="N17" s="5" t="s">
        <v>25</v>
      </c>
      <c r="P17" s="3" t="s">
        <v>26</v>
      </c>
      <c r="Q17" s="33">
        <f t="shared" ref="Q17:Q19" si="1">M17*$K$14/K17*Q$14</f>
        <v>20</v>
      </c>
    </row>
    <row r="18" spans="1:17" x14ac:dyDescent="0.25">
      <c r="A18" s="5" t="s">
        <v>5</v>
      </c>
      <c r="B18" s="11">
        <v>303</v>
      </c>
      <c r="C18" s="2" t="s">
        <v>46</v>
      </c>
      <c r="D18" s="5" t="s">
        <v>3</v>
      </c>
      <c r="F18" s="5" t="s">
        <v>4</v>
      </c>
      <c r="H18" s="5" t="s">
        <v>25</v>
      </c>
      <c r="J18" s="5" t="s">
        <v>6</v>
      </c>
      <c r="K18" s="1">
        <v>100</v>
      </c>
      <c r="L18" s="5" t="s">
        <v>7</v>
      </c>
      <c r="M18" s="1">
        <v>0.1</v>
      </c>
      <c r="N18" s="5" t="s">
        <v>25</v>
      </c>
      <c r="P18" s="3" t="s">
        <v>26</v>
      </c>
      <c r="Q18" s="33">
        <f t="shared" si="1"/>
        <v>2.5</v>
      </c>
    </row>
    <row r="19" spans="1:17" x14ac:dyDescent="0.25">
      <c r="A19" s="5" t="s">
        <v>5</v>
      </c>
      <c r="D19" s="5" t="s">
        <v>3</v>
      </c>
      <c r="F19" s="5" t="s">
        <v>4</v>
      </c>
      <c r="H19" s="5" t="s">
        <v>25</v>
      </c>
      <c r="J19" s="5" t="s">
        <v>6</v>
      </c>
      <c r="K19" s="1">
        <v>100</v>
      </c>
      <c r="L19" s="5" t="s">
        <v>7</v>
      </c>
      <c r="M19" s="1"/>
      <c r="N19" s="5" t="s">
        <v>25</v>
      </c>
      <c r="P19" s="3" t="s">
        <v>26</v>
      </c>
      <c r="Q19" s="33">
        <f t="shared" si="1"/>
        <v>0</v>
      </c>
    </row>
    <row r="20" spans="1:17" x14ac:dyDescent="0.25">
      <c r="A20" s="34" t="s">
        <v>12</v>
      </c>
      <c r="B20" s="35"/>
      <c r="C20" s="36" t="s">
        <v>47</v>
      </c>
      <c r="D20" s="34" t="s">
        <v>3</v>
      </c>
      <c r="E20" s="36"/>
      <c r="F20" s="34" t="s">
        <v>4</v>
      </c>
      <c r="G20" s="36"/>
      <c r="H20" s="37"/>
      <c r="I20" s="38"/>
      <c r="J20" s="34"/>
      <c r="K20" s="39"/>
      <c r="L20" s="34"/>
      <c r="M20" s="39"/>
      <c r="N20" s="34"/>
      <c r="O20" s="36"/>
      <c r="P20" s="40" t="s">
        <v>26</v>
      </c>
      <c r="Q20" s="41">
        <f>Q$14-SUM(Q16:Q19)</f>
        <v>157.5</v>
      </c>
    </row>
    <row r="21" spans="1:17" x14ac:dyDescent="0.25">
      <c r="A21" s="28" t="s">
        <v>43</v>
      </c>
      <c r="B21" s="29">
        <v>47</v>
      </c>
      <c r="C21" s="30" t="s">
        <v>10</v>
      </c>
      <c r="D21" s="28" t="s">
        <v>3</v>
      </c>
      <c r="E21" s="30"/>
      <c r="F21" s="28" t="s">
        <v>4</v>
      </c>
      <c r="G21" s="30"/>
      <c r="H21" s="28" t="s">
        <v>15</v>
      </c>
      <c r="I21" s="31">
        <v>25</v>
      </c>
      <c r="J21" s="28" t="s">
        <v>6</v>
      </c>
      <c r="K21" s="31">
        <v>12.5</v>
      </c>
      <c r="L21" s="28" t="s">
        <v>7</v>
      </c>
      <c r="M21" s="32">
        <v>1</v>
      </c>
      <c r="N21" s="28" t="s">
        <v>48</v>
      </c>
      <c r="O21" s="32">
        <v>0</v>
      </c>
      <c r="P21" s="28" t="s">
        <v>26</v>
      </c>
      <c r="Q21" s="42">
        <f>O21*I21/K21*M21</f>
        <v>0</v>
      </c>
    </row>
    <row r="22" spans="1:17" x14ac:dyDescent="0.25">
      <c r="A22" s="5" t="s">
        <v>28</v>
      </c>
      <c r="D22" s="5" t="s">
        <v>3</v>
      </c>
      <c r="F22" s="5" t="s">
        <v>4</v>
      </c>
    </row>
    <row r="23" spans="1:17" x14ac:dyDescent="0.25">
      <c r="A23" s="5" t="s">
        <v>5</v>
      </c>
      <c r="B23" s="11">
        <v>200</v>
      </c>
      <c r="C23" s="2" t="s">
        <v>49</v>
      </c>
      <c r="D23" s="5" t="s">
        <v>3</v>
      </c>
      <c r="F23" s="5" t="s">
        <v>4</v>
      </c>
      <c r="H23" s="5" t="s">
        <v>25</v>
      </c>
      <c r="J23" s="5" t="s">
        <v>6</v>
      </c>
      <c r="K23" s="1">
        <v>100</v>
      </c>
      <c r="L23" s="5" t="s">
        <v>7</v>
      </c>
      <c r="M23" s="1">
        <v>0.4</v>
      </c>
      <c r="N23" s="5" t="s">
        <v>25</v>
      </c>
      <c r="P23" s="3" t="s">
        <v>26</v>
      </c>
      <c r="Q23" s="33">
        <f>M23*$K$21/K23*Q$21</f>
        <v>0</v>
      </c>
    </row>
    <row r="24" spans="1:17" x14ac:dyDescent="0.25">
      <c r="A24" s="5" t="s">
        <v>5</v>
      </c>
      <c r="B24" s="11">
        <v>201</v>
      </c>
      <c r="C24" s="2" t="s">
        <v>50</v>
      </c>
      <c r="D24" s="5" t="s">
        <v>3</v>
      </c>
      <c r="F24" s="5" t="s">
        <v>4</v>
      </c>
      <c r="H24" s="5" t="s">
        <v>25</v>
      </c>
      <c r="J24" s="5" t="s">
        <v>6</v>
      </c>
      <c r="K24" s="1">
        <v>100</v>
      </c>
      <c r="L24" s="5" t="s">
        <v>7</v>
      </c>
      <c r="M24" s="1">
        <v>0.4</v>
      </c>
      <c r="N24" s="5" t="s">
        <v>25</v>
      </c>
      <c r="P24" s="3" t="s">
        <v>26</v>
      </c>
      <c r="Q24" s="33">
        <f t="shared" ref="Q24:Q26" si="2">M24*$K$21/K24*Q$21</f>
        <v>0</v>
      </c>
    </row>
    <row r="25" spans="1:17" x14ac:dyDescent="0.25">
      <c r="A25" s="5" t="s">
        <v>5</v>
      </c>
      <c r="B25" s="11">
        <v>208</v>
      </c>
      <c r="C25" s="2" t="s">
        <v>51</v>
      </c>
      <c r="D25" s="5" t="s">
        <v>3</v>
      </c>
      <c r="F25" s="5" t="s">
        <v>4</v>
      </c>
      <c r="H25" s="5" t="s">
        <v>25</v>
      </c>
      <c r="J25" s="5" t="s">
        <v>6</v>
      </c>
      <c r="K25" s="1">
        <v>100</v>
      </c>
      <c r="L25" s="5" t="s">
        <v>7</v>
      </c>
      <c r="M25" s="1">
        <v>0.2</v>
      </c>
      <c r="N25" s="5" t="s">
        <v>25</v>
      </c>
      <c r="P25" s="3" t="s">
        <v>26</v>
      </c>
      <c r="Q25" s="33">
        <f t="shared" si="2"/>
        <v>0</v>
      </c>
    </row>
    <row r="26" spans="1:17" x14ac:dyDescent="0.25">
      <c r="A26" s="5" t="s">
        <v>5</v>
      </c>
      <c r="D26" s="5" t="s">
        <v>3</v>
      </c>
      <c r="F26" s="5" t="s">
        <v>4</v>
      </c>
      <c r="H26" s="5" t="s">
        <v>25</v>
      </c>
      <c r="J26" s="5" t="s">
        <v>6</v>
      </c>
      <c r="K26" s="1">
        <v>100</v>
      </c>
      <c r="L26" s="5" t="s">
        <v>7</v>
      </c>
      <c r="M26" s="1"/>
      <c r="N26" s="5" t="s">
        <v>25</v>
      </c>
      <c r="P26" s="3" t="s">
        <v>26</v>
      </c>
      <c r="Q26" s="33">
        <f t="shared" si="2"/>
        <v>0</v>
      </c>
    </row>
    <row r="27" spans="1:17" x14ac:dyDescent="0.25">
      <c r="A27" s="34" t="s">
        <v>12</v>
      </c>
      <c r="B27" s="35"/>
      <c r="C27" s="36" t="s">
        <v>47</v>
      </c>
      <c r="D27" s="34" t="s">
        <v>3</v>
      </c>
      <c r="E27" s="36"/>
      <c r="F27" s="34" t="s">
        <v>4</v>
      </c>
      <c r="G27" s="36"/>
      <c r="H27" s="37"/>
      <c r="I27" s="38"/>
      <c r="J27" s="34"/>
      <c r="K27" s="39"/>
      <c r="L27" s="34"/>
      <c r="M27" s="39"/>
      <c r="N27" s="34"/>
      <c r="O27" s="36"/>
      <c r="P27" s="40" t="s">
        <v>26</v>
      </c>
      <c r="Q27" s="41">
        <f>Q$21-SUM(Q23:Q26)</f>
        <v>0</v>
      </c>
    </row>
    <row r="28" spans="1:17" x14ac:dyDescent="0.25">
      <c r="A28" s="6" t="s">
        <v>2</v>
      </c>
      <c r="B28" s="12">
        <v>1</v>
      </c>
      <c r="C28" s="7" t="s">
        <v>9</v>
      </c>
      <c r="D28" s="6" t="s">
        <v>3</v>
      </c>
      <c r="E28" s="7"/>
      <c r="F28" s="6" t="s">
        <v>4</v>
      </c>
      <c r="G28" s="7"/>
      <c r="H28" s="6" t="s">
        <v>15</v>
      </c>
      <c r="I28" s="8">
        <v>25</v>
      </c>
      <c r="J28" s="6" t="s">
        <v>17</v>
      </c>
      <c r="K28" s="9">
        <v>5</v>
      </c>
      <c r="L28" s="6"/>
      <c r="M28" s="7"/>
      <c r="N28" s="6"/>
      <c r="O28" s="7"/>
      <c r="P28" s="10"/>
      <c r="Q28" s="10"/>
    </row>
    <row r="29" spans="1:17" x14ac:dyDescent="0.25">
      <c r="A29" s="5" t="s">
        <v>28</v>
      </c>
      <c r="D29" s="5" t="s">
        <v>3</v>
      </c>
      <c r="F29" s="5" t="s">
        <v>4</v>
      </c>
    </row>
    <row r="30" spans="1:17" x14ac:dyDescent="0.25">
      <c r="A30" s="5" t="s">
        <v>5</v>
      </c>
      <c r="B30" s="11">
        <v>108</v>
      </c>
      <c r="C30" s="2" t="s">
        <v>8</v>
      </c>
      <c r="D30" s="5" t="s">
        <v>3</v>
      </c>
      <c r="F30" s="5" t="s">
        <v>4</v>
      </c>
      <c r="H30" s="5" t="s">
        <v>25</v>
      </c>
      <c r="J30" s="5" t="s">
        <v>6</v>
      </c>
      <c r="K30" s="1">
        <v>12.5</v>
      </c>
      <c r="L30" s="5" t="s">
        <v>7</v>
      </c>
      <c r="M30" s="1">
        <v>1</v>
      </c>
      <c r="N30" s="5" t="s">
        <v>25</v>
      </c>
      <c r="P30" s="3" t="s">
        <v>26</v>
      </c>
      <c r="Q30" s="2">
        <f>M30/K30*I$28</f>
        <v>2</v>
      </c>
    </row>
    <row r="31" spans="1:17" x14ac:dyDescent="0.25">
      <c r="A31" s="5" t="s">
        <v>5</v>
      </c>
      <c r="B31" s="11">
        <v>47</v>
      </c>
      <c r="C31" s="2" t="s">
        <v>10</v>
      </c>
      <c r="D31" s="5" t="s">
        <v>3</v>
      </c>
      <c r="F31" s="5" t="s">
        <v>4</v>
      </c>
      <c r="H31" s="5" t="s">
        <v>25</v>
      </c>
      <c r="J31" s="5" t="s">
        <v>6</v>
      </c>
      <c r="K31" s="1">
        <v>12.5</v>
      </c>
      <c r="L31" s="5" t="s">
        <v>7</v>
      </c>
      <c r="M31" s="1">
        <v>1</v>
      </c>
      <c r="N31" s="5" t="s">
        <v>25</v>
      </c>
      <c r="P31" s="3" t="s">
        <v>26</v>
      </c>
      <c r="Q31" s="2">
        <f>M31/K31*I$28</f>
        <v>2</v>
      </c>
    </row>
    <row r="32" spans="1:17" x14ac:dyDescent="0.25">
      <c r="A32" s="5" t="s">
        <v>5</v>
      </c>
      <c r="C32" s="2" t="s">
        <v>11</v>
      </c>
      <c r="D32" s="5" t="s">
        <v>3</v>
      </c>
      <c r="F32" s="5" t="s">
        <v>4</v>
      </c>
      <c r="H32" s="5" t="s">
        <v>25</v>
      </c>
      <c r="J32" s="5" t="s">
        <v>6</v>
      </c>
      <c r="K32" s="1">
        <v>2</v>
      </c>
      <c r="L32" s="5" t="s">
        <v>7</v>
      </c>
      <c r="M32" s="1">
        <v>1</v>
      </c>
      <c r="N32" s="5" t="s">
        <v>25</v>
      </c>
      <c r="P32" s="3" t="s">
        <v>26</v>
      </c>
      <c r="Q32" s="2">
        <f>M32/K32*I$28</f>
        <v>12.5</v>
      </c>
    </row>
    <row r="33" spans="1:19" x14ac:dyDescent="0.25">
      <c r="A33" s="5" t="s">
        <v>5</v>
      </c>
      <c r="C33" s="2" t="s">
        <v>14</v>
      </c>
      <c r="D33" s="5" t="s">
        <v>3</v>
      </c>
      <c r="F33" s="5" t="s">
        <v>4</v>
      </c>
      <c r="H33" s="5" t="s">
        <v>25</v>
      </c>
      <c r="J33" s="5" t="s">
        <v>6</v>
      </c>
      <c r="K33" s="1">
        <v>100</v>
      </c>
      <c r="L33" s="5" t="s">
        <v>7</v>
      </c>
      <c r="M33" s="1">
        <v>1</v>
      </c>
      <c r="N33" s="5" t="s">
        <v>25</v>
      </c>
      <c r="P33" s="3" t="s">
        <v>26</v>
      </c>
      <c r="Q33" s="2">
        <f>M33/K33*I$28</f>
        <v>0.25</v>
      </c>
    </row>
    <row r="34" spans="1:19" x14ac:dyDescent="0.25">
      <c r="A34" s="20" t="s">
        <v>12</v>
      </c>
      <c r="B34" s="21"/>
      <c r="C34" s="22" t="s">
        <v>13</v>
      </c>
      <c r="D34" s="20" t="s">
        <v>3</v>
      </c>
      <c r="E34" s="22"/>
      <c r="F34" s="20" t="s">
        <v>4</v>
      </c>
      <c r="G34" s="22"/>
      <c r="H34" s="23"/>
      <c r="I34" s="24"/>
      <c r="J34" s="20"/>
      <c r="K34" s="25"/>
      <c r="L34" s="20"/>
      <c r="M34" s="25"/>
      <c r="N34" s="20"/>
      <c r="O34" s="22"/>
      <c r="P34" s="26" t="s">
        <v>26</v>
      </c>
      <c r="Q34" s="25">
        <f>I$28-SUM(Q30:Q33)</f>
        <v>8.25</v>
      </c>
    </row>
    <row r="35" spans="1:19" x14ac:dyDescent="0.25">
      <c r="A35" s="5" t="s">
        <v>19</v>
      </c>
      <c r="B35" s="16">
        <f t="shared" ref="B35:C35" si="3">B8</f>
        <v>999</v>
      </c>
      <c r="C35" s="17" t="str">
        <f t="shared" si="3"/>
        <v>NTC</v>
      </c>
      <c r="D35" s="5" t="s">
        <v>41</v>
      </c>
      <c r="F35" s="5" t="s">
        <v>19</v>
      </c>
      <c r="G35" s="2">
        <v>8</v>
      </c>
      <c r="H35" s="5" t="s">
        <v>40</v>
      </c>
      <c r="J35" s="5" t="s">
        <v>21</v>
      </c>
      <c r="K35" s="2"/>
      <c r="L35" s="5" t="s">
        <v>22</v>
      </c>
      <c r="N35" s="5" t="s">
        <v>17</v>
      </c>
      <c r="O35" s="1"/>
      <c r="P35" s="5" t="s">
        <v>52</v>
      </c>
      <c r="Q35" s="2">
        <v>1</v>
      </c>
      <c r="R35" s="3"/>
      <c r="S35" s="2"/>
    </row>
    <row r="36" spans="1:19" x14ac:dyDescent="0.25">
      <c r="A36" s="5" t="s">
        <v>19</v>
      </c>
      <c r="B36" s="16">
        <f t="shared" ref="B36:C39" si="4">B2</f>
        <v>1</v>
      </c>
      <c r="C36" s="17" t="str">
        <f t="shared" si="4"/>
        <v>Vog-1</v>
      </c>
      <c r="D36" s="5" t="s">
        <v>41</v>
      </c>
      <c r="F36" s="5" t="s">
        <v>19</v>
      </c>
      <c r="G36" s="2">
        <f>G35+IF(Q35=0,1,Q35)</f>
        <v>9</v>
      </c>
      <c r="H36" s="5" t="s">
        <v>40</v>
      </c>
      <c r="J36" s="5" t="s">
        <v>21</v>
      </c>
      <c r="K36" s="2"/>
      <c r="L36" s="5" t="s">
        <v>22</v>
      </c>
      <c r="N36" s="5" t="s">
        <v>17</v>
      </c>
      <c r="O36" s="1"/>
      <c r="P36" s="5" t="s">
        <v>52</v>
      </c>
      <c r="Q36" s="2">
        <v>1</v>
      </c>
      <c r="R36" s="3"/>
      <c r="S36" s="2"/>
    </row>
    <row r="37" spans="1:19" x14ac:dyDescent="0.25">
      <c r="A37" s="5" t="s">
        <v>19</v>
      </c>
      <c r="B37" s="16">
        <f t="shared" si="4"/>
        <v>2</v>
      </c>
      <c r="C37" s="17" t="str">
        <f t="shared" si="4"/>
        <v>Vog-2</v>
      </c>
      <c r="D37" s="5" t="s">
        <v>41</v>
      </c>
      <c r="F37" s="5" t="s">
        <v>19</v>
      </c>
      <c r="G37" s="2">
        <f t="shared" ref="G37:G46" si="5">G36+IF(Q36=0,1,Q36)</f>
        <v>10</v>
      </c>
      <c r="H37" s="5" t="s">
        <v>40</v>
      </c>
      <c r="I37" s="4">
        <v>100</v>
      </c>
      <c r="J37" s="5" t="s">
        <v>21</v>
      </c>
      <c r="K37" s="2"/>
      <c r="L37" s="5" t="s">
        <v>22</v>
      </c>
      <c r="N37" s="5" t="s">
        <v>17</v>
      </c>
      <c r="O37" s="1"/>
      <c r="P37" s="5" t="s">
        <v>52</v>
      </c>
      <c r="Q37" s="2">
        <v>2</v>
      </c>
      <c r="R37" s="3"/>
      <c r="S37" s="2"/>
    </row>
    <row r="38" spans="1:19" x14ac:dyDescent="0.25">
      <c r="A38" s="5" t="s">
        <v>19</v>
      </c>
      <c r="B38" s="16">
        <f t="shared" si="4"/>
        <v>3</v>
      </c>
      <c r="C38" s="17" t="str">
        <f t="shared" si="4"/>
        <v>Vog-3</v>
      </c>
      <c r="D38" s="5" t="s">
        <v>41</v>
      </c>
      <c r="F38" s="5" t="s">
        <v>19</v>
      </c>
      <c r="G38" s="2">
        <f t="shared" si="5"/>
        <v>12</v>
      </c>
      <c r="H38" s="5" t="s">
        <v>40</v>
      </c>
      <c r="J38" s="5" t="s">
        <v>21</v>
      </c>
      <c r="K38" s="2"/>
      <c r="L38" s="5" t="s">
        <v>22</v>
      </c>
      <c r="N38" s="5" t="s">
        <v>17</v>
      </c>
      <c r="O38" s="1"/>
      <c r="P38" s="5" t="s">
        <v>52</v>
      </c>
      <c r="Q38" s="2">
        <v>2</v>
      </c>
      <c r="R38" s="3"/>
      <c r="S38" s="2"/>
    </row>
    <row r="39" spans="1:19" x14ac:dyDescent="0.25">
      <c r="A39" s="5" t="s">
        <v>19</v>
      </c>
      <c r="B39" s="16">
        <f t="shared" si="4"/>
        <v>4</v>
      </c>
      <c r="C39" s="17" t="str">
        <f t="shared" si="4"/>
        <v>Vog-4</v>
      </c>
      <c r="D39" s="5" t="s">
        <v>41</v>
      </c>
      <c r="F39" s="5" t="s">
        <v>19</v>
      </c>
      <c r="G39" s="2">
        <f t="shared" si="5"/>
        <v>14</v>
      </c>
      <c r="H39" s="5" t="s">
        <v>40</v>
      </c>
      <c r="J39" s="5" t="s">
        <v>21</v>
      </c>
      <c r="K39" s="2"/>
      <c r="L39" s="5" t="s">
        <v>22</v>
      </c>
      <c r="N39" s="5" t="s">
        <v>17</v>
      </c>
      <c r="O39" s="1"/>
      <c r="P39" s="5" t="s">
        <v>52</v>
      </c>
      <c r="Q39" s="2">
        <v>1</v>
      </c>
      <c r="R39" s="3"/>
      <c r="S39" s="2"/>
    </row>
    <row r="40" spans="1:19" x14ac:dyDescent="0.25">
      <c r="A40" s="5" t="s">
        <v>19</v>
      </c>
      <c r="B40" s="18">
        <v>0</v>
      </c>
      <c r="C40" s="19" t="s">
        <v>34</v>
      </c>
      <c r="D40" s="5" t="s">
        <v>41</v>
      </c>
      <c r="F40" s="5" t="s">
        <v>19</v>
      </c>
      <c r="G40" s="2">
        <f t="shared" si="5"/>
        <v>15</v>
      </c>
      <c r="H40" s="5" t="s">
        <v>40</v>
      </c>
      <c r="J40" s="5" t="s">
        <v>21</v>
      </c>
      <c r="K40" s="2"/>
      <c r="L40" s="5" t="s">
        <v>22</v>
      </c>
      <c r="N40" s="5" t="s">
        <v>17</v>
      </c>
      <c r="O40" s="1"/>
      <c r="P40" s="5" t="s">
        <v>52</v>
      </c>
      <c r="Q40" s="2">
        <v>1</v>
      </c>
      <c r="R40" s="3"/>
      <c r="S40" s="2"/>
    </row>
    <row r="41" spans="1:19" x14ac:dyDescent="0.25">
      <c r="A41" s="5" t="s">
        <v>19</v>
      </c>
      <c r="B41" s="16">
        <f t="shared" ref="B41:C44" si="6">B2</f>
        <v>1</v>
      </c>
      <c r="C41" s="17" t="str">
        <f t="shared" si="6"/>
        <v>Vog-1</v>
      </c>
      <c r="D41" s="5" t="s">
        <v>41</v>
      </c>
      <c r="F41" s="5" t="s">
        <v>19</v>
      </c>
      <c r="G41" s="2">
        <f t="shared" si="5"/>
        <v>16</v>
      </c>
      <c r="H41" s="5" t="s">
        <v>40</v>
      </c>
      <c r="J41" s="5" t="s">
        <v>21</v>
      </c>
      <c r="K41" s="2"/>
      <c r="L41" s="5" t="s">
        <v>22</v>
      </c>
      <c r="N41" s="5" t="s">
        <v>17</v>
      </c>
      <c r="O41" s="1"/>
      <c r="P41" s="5" t="s">
        <v>52</v>
      </c>
      <c r="Q41" s="2">
        <v>1</v>
      </c>
      <c r="R41" s="3"/>
      <c r="S41" s="2"/>
    </row>
    <row r="42" spans="1:19" x14ac:dyDescent="0.25">
      <c r="A42" s="5" t="s">
        <v>19</v>
      </c>
      <c r="B42" s="16">
        <f t="shared" si="6"/>
        <v>2</v>
      </c>
      <c r="C42" s="17" t="str">
        <f t="shared" si="6"/>
        <v>Vog-2</v>
      </c>
      <c r="D42" s="5" t="s">
        <v>41</v>
      </c>
      <c r="F42" s="5" t="s">
        <v>19</v>
      </c>
      <c r="G42" s="2">
        <f t="shared" si="5"/>
        <v>17</v>
      </c>
      <c r="H42" s="5" t="s">
        <v>40</v>
      </c>
      <c r="J42" s="5" t="s">
        <v>21</v>
      </c>
      <c r="K42" s="2"/>
      <c r="L42" s="5" t="s">
        <v>22</v>
      </c>
      <c r="N42" s="5" t="s">
        <v>17</v>
      </c>
      <c r="O42" s="1"/>
      <c r="P42" s="5" t="s">
        <v>52</v>
      </c>
      <c r="Q42" s="2">
        <v>1</v>
      </c>
      <c r="R42" s="3"/>
      <c r="S42" s="2"/>
    </row>
    <row r="43" spans="1:19" x14ac:dyDescent="0.25">
      <c r="A43" s="5" t="s">
        <v>19</v>
      </c>
      <c r="B43" s="16">
        <f t="shared" si="6"/>
        <v>3</v>
      </c>
      <c r="C43" s="17" t="str">
        <f t="shared" si="6"/>
        <v>Vog-3</v>
      </c>
      <c r="D43" s="5" t="s">
        <v>41</v>
      </c>
      <c r="F43" s="5" t="s">
        <v>19</v>
      </c>
      <c r="G43" s="2">
        <f t="shared" si="5"/>
        <v>18</v>
      </c>
      <c r="H43" s="5" t="s">
        <v>40</v>
      </c>
      <c r="J43" s="5" t="s">
        <v>21</v>
      </c>
      <c r="K43" s="2"/>
      <c r="L43" s="5" t="s">
        <v>22</v>
      </c>
      <c r="N43" s="5" t="s">
        <v>17</v>
      </c>
      <c r="O43" s="1"/>
      <c r="P43" s="5" t="s">
        <v>52</v>
      </c>
      <c r="Q43" s="2">
        <v>1</v>
      </c>
      <c r="R43" s="3"/>
      <c r="S43" s="2"/>
    </row>
    <row r="44" spans="1:19" x14ac:dyDescent="0.25">
      <c r="A44" s="5" t="s">
        <v>19</v>
      </c>
      <c r="B44" s="16">
        <f t="shared" si="6"/>
        <v>4</v>
      </c>
      <c r="C44" s="17" t="str">
        <f t="shared" si="6"/>
        <v>Vog-4</v>
      </c>
      <c r="D44" s="5" t="s">
        <v>41</v>
      </c>
      <c r="F44" s="5" t="s">
        <v>19</v>
      </c>
      <c r="G44" s="2">
        <f t="shared" si="5"/>
        <v>19</v>
      </c>
      <c r="H44" s="5" t="s">
        <v>40</v>
      </c>
      <c r="J44" s="5" t="s">
        <v>21</v>
      </c>
      <c r="K44" s="2"/>
      <c r="L44" s="5" t="s">
        <v>22</v>
      </c>
      <c r="N44" s="5" t="s">
        <v>17</v>
      </c>
      <c r="O44" s="1"/>
      <c r="P44" s="5" t="s">
        <v>52</v>
      </c>
      <c r="Q44" s="2">
        <v>1</v>
      </c>
      <c r="R44" s="3"/>
      <c r="S44" s="2"/>
    </row>
    <row r="45" spans="1:19" x14ac:dyDescent="0.25">
      <c r="A45" s="5" t="s">
        <v>19</v>
      </c>
      <c r="B45" s="16">
        <f t="shared" ref="B45:C46" si="7">B10</f>
        <v>1000</v>
      </c>
      <c r="C45" s="17" t="str">
        <f t="shared" si="7"/>
        <v>Usutu x10-2</v>
      </c>
      <c r="D45" s="5" t="s">
        <v>41</v>
      </c>
      <c r="F45" s="5" t="s">
        <v>19</v>
      </c>
      <c r="G45" s="2">
        <f t="shared" si="5"/>
        <v>20</v>
      </c>
      <c r="H45" s="5" t="s">
        <v>40</v>
      </c>
      <c r="J45" s="5" t="s">
        <v>21</v>
      </c>
      <c r="K45" s="2"/>
      <c r="L45" s="5" t="s">
        <v>22</v>
      </c>
      <c r="N45" s="5" t="s">
        <v>17</v>
      </c>
      <c r="O45" s="1"/>
      <c r="P45" s="5" t="s">
        <v>52</v>
      </c>
      <c r="Q45" s="2"/>
      <c r="R45" s="3"/>
      <c r="S45" s="2"/>
    </row>
    <row r="46" spans="1:19" x14ac:dyDescent="0.25">
      <c r="A46" s="5" t="s">
        <v>19</v>
      </c>
      <c r="B46" s="16">
        <f t="shared" si="7"/>
        <v>1001</v>
      </c>
      <c r="C46" s="17" t="str">
        <f t="shared" si="7"/>
        <v>Usutu x10-3</v>
      </c>
      <c r="D46" s="5" t="s">
        <v>41</v>
      </c>
      <c r="F46" s="5" t="s">
        <v>19</v>
      </c>
      <c r="G46" s="2">
        <f t="shared" si="5"/>
        <v>21</v>
      </c>
      <c r="H46" s="5" t="s">
        <v>40</v>
      </c>
      <c r="J46" s="5" t="s">
        <v>21</v>
      </c>
      <c r="K46" s="2"/>
      <c r="L46" s="5" t="s">
        <v>22</v>
      </c>
      <c r="N46" s="5" t="s">
        <v>17</v>
      </c>
      <c r="O46" s="1"/>
      <c r="P46" s="5" t="s">
        <v>52</v>
      </c>
      <c r="Q46" s="2">
        <v>1</v>
      </c>
      <c r="R46" s="3"/>
      <c r="S46" s="2"/>
    </row>
    <row r="47" spans="1:19" x14ac:dyDescent="0.25">
      <c r="A47" s="6" t="s">
        <v>2</v>
      </c>
      <c r="B47" s="12">
        <v>2</v>
      </c>
      <c r="C47" s="7" t="s">
        <v>1</v>
      </c>
      <c r="D47" s="6" t="s">
        <v>3</v>
      </c>
      <c r="E47" s="7"/>
      <c r="F47" s="6" t="s">
        <v>4</v>
      </c>
      <c r="G47" s="7">
        <v>15</v>
      </c>
      <c r="H47" s="6" t="s">
        <v>15</v>
      </c>
      <c r="I47" s="8">
        <v>25</v>
      </c>
      <c r="J47" s="6" t="s">
        <v>17</v>
      </c>
      <c r="K47" s="9">
        <v>5</v>
      </c>
      <c r="L47" s="6"/>
      <c r="M47" s="7"/>
      <c r="N47" s="6"/>
      <c r="O47" s="7"/>
      <c r="P47" s="10"/>
      <c r="Q47" s="10"/>
    </row>
    <row r="48" spans="1:19" x14ac:dyDescent="0.25">
      <c r="A48" s="5" t="s">
        <v>28</v>
      </c>
      <c r="D48" s="5" t="s">
        <v>3</v>
      </c>
      <c r="F48" s="5" t="s">
        <v>4</v>
      </c>
    </row>
    <row r="49" spans="1:20" x14ac:dyDescent="0.25">
      <c r="A49" s="5" t="s">
        <v>5</v>
      </c>
      <c r="B49" s="11">
        <v>91</v>
      </c>
      <c r="C49" s="2" t="s">
        <v>18</v>
      </c>
      <c r="D49" s="5" t="s">
        <v>3</v>
      </c>
      <c r="F49" s="5" t="s">
        <v>4</v>
      </c>
      <c r="H49" s="5" t="s">
        <v>25</v>
      </c>
      <c r="J49" s="5" t="s">
        <v>6</v>
      </c>
      <c r="K49" s="1">
        <v>12.5</v>
      </c>
      <c r="L49" s="5" t="s">
        <v>7</v>
      </c>
      <c r="M49" s="1">
        <v>1</v>
      </c>
      <c r="N49" s="5" t="s">
        <v>26</v>
      </c>
      <c r="O49" s="2">
        <f>M49/K49*I$28</f>
        <v>2</v>
      </c>
    </row>
    <row r="50" spans="1:20" x14ac:dyDescent="0.25">
      <c r="A50" s="5" t="s">
        <v>5</v>
      </c>
      <c r="C50" s="2" t="s">
        <v>11</v>
      </c>
      <c r="D50" s="5" t="s">
        <v>3</v>
      </c>
      <c r="F50" s="5" t="s">
        <v>4</v>
      </c>
      <c r="H50" s="5" t="s">
        <v>25</v>
      </c>
      <c r="J50" s="5" t="s">
        <v>6</v>
      </c>
      <c r="K50" s="1">
        <v>2</v>
      </c>
      <c r="L50" s="5" t="s">
        <v>7</v>
      </c>
      <c r="M50" s="1">
        <v>1</v>
      </c>
      <c r="N50" s="5" t="s">
        <v>26</v>
      </c>
      <c r="O50" s="2">
        <f>M50/K50*I$28</f>
        <v>12.5</v>
      </c>
    </row>
    <row r="51" spans="1:20" x14ac:dyDescent="0.25">
      <c r="A51" s="5" t="s">
        <v>5</v>
      </c>
      <c r="C51" s="2" t="s">
        <v>14</v>
      </c>
      <c r="D51" s="5" t="s">
        <v>3</v>
      </c>
      <c r="F51" s="5" t="s">
        <v>4</v>
      </c>
      <c r="H51" s="5" t="s">
        <v>25</v>
      </c>
      <c r="J51" s="5" t="s">
        <v>6</v>
      </c>
      <c r="K51" s="1">
        <v>100</v>
      </c>
      <c r="L51" s="5" t="s">
        <v>7</v>
      </c>
      <c r="M51" s="1">
        <v>1</v>
      </c>
      <c r="N51" s="5" t="s">
        <v>26</v>
      </c>
      <c r="O51" s="2">
        <f>M51/K51*I$28</f>
        <v>0.25</v>
      </c>
    </row>
    <row r="52" spans="1:20" x14ac:dyDescent="0.25">
      <c r="A52" s="20" t="s">
        <v>12</v>
      </c>
      <c r="B52" s="21"/>
      <c r="C52" s="22" t="s">
        <v>13</v>
      </c>
      <c r="D52" s="20" t="s">
        <v>3</v>
      </c>
      <c r="E52" s="22"/>
      <c r="F52" s="20" t="s">
        <v>4</v>
      </c>
      <c r="G52" s="22"/>
      <c r="H52" s="20" t="s">
        <v>25</v>
      </c>
      <c r="I52" s="24"/>
      <c r="J52" s="20"/>
      <c r="K52" s="25"/>
      <c r="L52" s="20"/>
      <c r="M52" s="25"/>
      <c r="N52" s="20"/>
      <c r="O52" s="25">
        <f>I$28-SUM(O49:O51)</f>
        <v>10.25</v>
      </c>
      <c r="P52" s="27"/>
      <c r="Q52" s="27"/>
    </row>
    <row r="53" spans="1:20" x14ac:dyDescent="0.25">
      <c r="A53" s="5" t="s">
        <v>19</v>
      </c>
      <c r="B53" s="16">
        <f t="shared" ref="B53:C56" si="8">B2</f>
        <v>1</v>
      </c>
      <c r="C53" s="17" t="str">
        <f t="shared" si="8"/>
        <v>Vog-1</v>
      </c>
      <c r="D53" s="5" t="s">
        <v>41</v>
      </c>
      <c r="F53" s="5" t="s">
        <v>19</v>
      </c>
      <c r="H53" s="5" t="s">
        <v>40</v>
      </c>
      <c r="J53" s="5" t="s">
        <v>21</v>
      </c>
      <c r="K53" s="2" t="s">
        <v>20</v>
      </c>
      <c r="L53" s="5" t="s">
        <v>22</v>
      </c>
      <c r="M53" s="2">
        <v>6</v>
      </c>
      <c r="N53" s="5" t="s">
        <v>17</v>
      </c>
      <c r="O53" s="3"/>
      <c r="P53" s="5" t="s">
        <v>52</v>
      </c>
      <c r="Q53" s="2"/>
      <c r="R53" s="2"/>
      <c r="S53" s="3"/>
      <c r="T53" s="2"/>
    </row>
    <row r="54" spans="1:20" x14ac:dyDescent="0.25">
      <c r="A54" s="5" t="s">
        <v>19</v>
      </c>
      <c r="B54" s="16">
        <f t="shared" si="8"/>
        <v>2</v>
      </c>
      <c r="C54" s="17" t="str">
        <f t="shared" si="8"/>
        <v>Vog-2</v>
      </c>
      <c r="D54" s="5" t="s">
        <v>41</v>
      </c>
      <c r="F54" s="5" t="s">
        <v>19</v>
      </c>
      <c r="H54" s="5" t="s">
        <v>40</v>
      </c>
      <c r="J54" s="5" t="s">
        <v>21</v>
      </c>
      <c r="K54" s="2" t="s">
        <v>23</v>
      </c>
      <c r="L54" s="5" t="s">
        <v>22</v>
      </c>
      <c r="M54" s="2">
        <v>6</v>
      </c>
      <c r="N54" s="5" t="s">
        <v>17</v>
      </c>
      <c r="O54" s="3"/>
      <c r="P54" s="5" t="s">
        <v>52</v>
      </c>
      <c r="Q54" s="2"/>
      <c r="R54" s="2"/>
      <c r="S54" s="3"/>
      <c r="T54" s="2"/>
    </row>
    <row r="55" spans="1:20" x14ac:dyDescent="0.25">
      <c r="A55" s="5" t="s">
        <v>19</v>
      </c>
      <c r="B55" s="16">
        <f t="shared" si="8"/>
        <v>3</v>
      </c>
      <c r="C55" s="17" t="str">
        <f t="shared" si="8"/>
        <v>Vog-3</v>
      </c>
      <c r="D55" s="5" t="s">
        <v>41</v>
      </c>
      <c r="F55" s="5" t="s">
        <v>19</v>
      </c>
      <c r="H55" s="5" t="s">
        <v>40</v>
      </c>
      <c r="J55" s="5" t="s">
        <v>21</v>
      </c>
      <c r="K55" s="2" t="s">
        <v>24</v>
      </c>
      <c r="L55" s="5" t="s">
        <v>22</v>
      </c>
      <c r="M55" s="2">
        <v>6</v>
      </c>
      <c r="N55" s="5" t="s">
        <v>17</v>
      </c>
      <c r="O55" s="3"/>
      <c r="P55" s="5" t="s">
        <v>52</v>
      </c>
      <c r="Q55" s="2"/>
      <c r="R55" s="2"/>
      <c r="S55" s="3"/>
      <c r="T55" s="2"/>
    </row>
    <row r="56" spans="1:20" x14ac:dyDescent="0.25">
      <c r="A56" s="5" t="s">
        <v>19</v>
      </c>
      <c r="B56" s="16">
        <f t="shared" si="8"/>
        <v>4</v>
      </c>
      <c r="C56" s="17" t="str">
        <f t="shared" si="8"/>
        <v>Vog-4</v>
      </c>
      <c r="D56" s="5" t="s">
        <v>41</v>
      </c>
      <c r="F56" s="5" t="s">
        <v>19</v>
      </c>
      <c r="H56" s="5" t="s">
        <v>40</v>
      </c>
      <c r="J56" s="5" t="s">
        <v>21</v>
      </c>
      <c r="K56" s="2" t="s">
        <v>16</v>
      </c>
      <c r="L56" s="5" t="s">
        <v>22</v>
      </c>
      <c r="M56" s="2">
        <v>6</v>
      </c>
      <c r="N56" s="5" t="s">
        <v>17</v>
      </c>
      <c r="O56" s="3"/>
      <c r="P56" s="5" t="s">
        <v>52</v>
      </c>
      <c r="Q56" s="2"/>
      <c r="R56" s="2"/>
      <c r="S56" s="3"/>
      <c r="T56" s="2"/>
    </row>
    <row r="57" spans="1:20" x14ac:dyDescent="0.25">
      <c r="A57" s="5" t="s">
        <v>19</v>
      </c>
      <c r="B57" s="18"/>
      <c r="C57" s="19"/>
      <c r="D57" s="5" t="s">
        <v>41</v>
      </c>
      <c r="F57" s="5" t="s">
        <v>19</v>
      </c>
      <c r="H57" s="5" t="s">
        <v>40</v>
      </c>
      <c r="J57" s="5" t="s">
        <v>21</v>
      </c>
      <c r="K57" s="2" t="s">
        <v>20</v>
      </c>
      <c r="L57" s="5" t="s">
        <v>22</v>
      </c>
      <c r="M57" s="2">
        <v>7</v>
      </c>
      <c r="N57" s="5" t="s">
        <v>17</v>
      </c>
      <c r="O57" s="3"/>
      <c r="P57" s="5" t="s">
        <v>52</v>
      </c>
      <c r="Q57" s="2"/>
      <c r="R57" s="2"/>
      <c r="S57" s="3"/>
      <c r="T57" s="2"/>
    </row>
    <row r="58" spans="1:20" x14ac:dyDescent="0.25">
      <c r="A58" s="5" t="s">
        <v>19</v>
      </c>
      <c r="B58" s="16">
        <f t="shared" ref="B58:C58" si="9">B8</f>
        <v>999</v>
      </c>
      <c r="C58" s="17" t="str">
        <f t="shared" si="9"/>
        <v>NTC</v>
      </c>
      <c r="D58" s="5" t="s">
        <v>41</v>
      </c>
      <c r="F58" s="5" t="s">
        <v>19</v>
      </c>
      <c r="H58" s="5" t="s">
        <v>40</v>
      </c>
      <c r="J58" s="5" t="s">
        <v>21</v>
      </c>
      <c r="K58" s="2" t="s">
        <v>23</v>
      </c>
      <c r="L58" s="5" t="s">
        <v>22</v>
      </c>
      <c r="M58" s="2">
        <v>7</v>
      </c>
      <c r="N58" s="5" t="s">
        <v>17</v>
      </c>
      <c r="O58" s="3"/>
      <c r="P58" s="5" t="s">
        <v>52</v>
      </c>
      <c r="Q58" s="2"/>
      <c r="R58" s="2"/>
      <c r="S58" s="3"/>
      <c r="T58" s="2"/>
    </row>
    <row r="59" spans="1:20" x14ac:dyDescent="0.25">
      <c r="A59" s="5" t="s">
        <v>19</v>
      </c>
      <c r="B59" s="18"/>
      <c r="C59" s="19"/>
      <c r="D59" s="5" t="s">
        <v>41</v>
      </c>
      <c r="F59" s="5" t="s">
        <v>19</v>
      </c>
      <c r="H59" s="5" t="s">
        <v>40</v>
      </c>
      <c r="J59" s="5" t="s">
        <v>21</v>
      </c>
      <c r="K59" s="2" t="s">
        <v>24</v>
      </c>
      <c r="L59" s="5" t="s">
        <v>22</v>
      </c>
      <c r="M59" s="2">
        <v>7</v>
      </c>
      <c r="N59" s="5" t="s">
        <v>17</v>
      </c>
      <c r="O59" s="3"/>
      <c r="P59" s="5" t="s">
        <v>52</v>
      </c>
      <c r="Q59" s="2"/>
      <c r="R59" s="2"/>
      <c r="S59" s="3"/>
      <c r="T59" s="2"/>
    </row>
    <row r="60" spans="1:20" x14ac:dyDescent="0.25">
      <c r="A60" s="5" t="s">
        <v>19</v>
      </c>
      <c r="B60" s="18"/>
      <c r="C60" s="19"/>
      <c r="D60" s="5" t="s">
        <v>41</v>
      </c>
      <c r="F60" s="5" t="s">
        <v>19</v>
      </c>
      <c r="H60" s="5" t="s">
        <v>40</v>
      </c>
      <c r="J60" s="5" t="s">
        <v>21</v>
      </c>
      <c r="K60" s="2" t="s">
        <v>16</v>
      </c>
      <c r="L60" s="5" t="s">
        <v>22</v>
      </c>
      <c r="M60" s="2">
        <v>7</v>
      </c>
      <c r="N60" s="5" t="s">
        <v>17</v>
      </c>
      <c r="O60" s="3"/>
      <c r="P60" s="5" t="s">
        <v>52</v>
      </c>
      <c r="Q60" s="2"/>
      <c r="R60" s="2"/>
      <c r="S60" s="3"/>
      <c r="T60" s="2"/>
    </row>
    <row r="61" spans="1:20" x14ac:dyDescent="0.25">
      <c r="A61" s="5" t="s">
        <v>19</v>
      </c>
      <c r="B61" s="16">
        <f t="shared" ref="B61:C64" si="10">B2</f>
        <v>1</v>
      </c>
      <c r="C61" s="17" t="str">
        <f t="shared" si="10"/>
        <v>Vog-1</v>
      </c>
      <c r="D61" s="5" t="s">
        <v>41</v>
      </c>
      <c r="F61" s="5" t="s">
        <v>19</v>
      </c>
      <c r="H61" s="5" t="s">
        <v>40</v>
      </c>
      <c r="I61" s="4">
        <v>100</v>
      </c>
      <c r="J61" s="5" t="s">
        <v>21</v>
      </c>
      <c r="K61" s="2" t="s">
        <v>20</v>
      </c>
      <c r="L61" s="5" t="s">
        <v>22</v>
      </c>
      <c r="M61" s="2">
        <v>8</v>
      </c>
      <c r="N61" s="5" t="s">
        <v>17</v>
      </c>
      <c r="O61" s="3"/>
      <c r="P61" s="5" t="s">
        <v>52</v>
      </c>
      <c r="Q61" s="2"/>
      <c r="R61" s="2"/>
      <c r="S61" s="3"/>
      <c r="T61" s="2"/>
    </row>
    <row r="62" spans="1:20" x14ac:dyDescent="0.25">
      <c r="A62" s="5" t="s">
        <v>19</v>
      </c>
      <c r="B62" s="16">
        <f t="shared" si="10"/>
        <v>2</v>
      </c>
      <c r="C62" s="17" t="str">
        <f t="shared" si="10"/>
        <v>Vog-2</v>
      </c>
      <c r="D62" s="5" t="s">
        <v>41</v>
      </c>
      <c r="F62" s="5" t="s">
        <v>19</v>
      </c>
      <c r="H62" s="5" t="s">
        <v>40</v>
      </c>
      <c r="J62" s="5" t="s">
        <v>21</v>
      </c>
      <c r="K62" s="2" t="s">
        <v>23</v>
      </c>
      <c r="L62" s="5" t="s">
        <v>22</v>
      </c>
      <c r="M62" s="2">
        <v>8</v>
      </c>
      <c r="N62" s="5" t="s">
        <v>17</v>
      </c>
      <c r="O62" s="3"/>
      <c r="P62" s="5" t="s">
        <v>52</v>
      </c>
      <c r="Q62" s="2"/>
      <c r="R62" s="2"/>
      <c r="S62" s="3"/>
      <c r="T62" s="2"/>
    </row>
    <row r="63" spans="1:20" x14ac:dyDescent="0.25">
      <c r="A63" s="5" t="s">
        <v>19</v>
      </c>
      <c r="B63" s="16">
        <f t="shared" si="10"/>
        <v>3</v>
      </c>
      <c r="C63" s="17" t="str">
        <f t="shared" si="10"/>
        <v>Vog-3</v>
      </c>
      <c r="D63" s="5" t="s">
        <v>41</v>
      </c>
      <c r="F63" s="5" t="s">
        <v>19</v>
      </c>
      <c r="H63" s="5" t="s">
        <v>40</v>
      </c>
      <c r="J63" s="5" t="s">
        <v>21</v>
      </c>
      <c r="K63" s="2" t="s">
        <v>24</v>
      </c>
      <c r="L63" s="5" t="s">
        <v>22</v>
      </c>
      <c r="M63" s="2">
        <v>8</v>
      </c>
      <c r="N63" s="5" t="s">
        <v>17</v>
      </c>
      <c r="O63" s="3"/>
      <c r="P63" s="5" t="s">
        <v>52</v>
      </c>
      <c r="Q63" s="2"/>
      <c r="R63" s="2"/>
      <c r="S63" s="3"/>
      <c r="T63" s="2"/>
    </row>
    <row r="64" spans="1:20" x14ac:dyDescent="0.25">
      <c r="A64" s="5" t="s">
        <v>19</v>
      </c>
      <c r="B64" s="16">
        <f t="shared" si="10"/>
        <v>4</v>
      </c>
      <c r="C64" s="17" t="str">
        <f t="shared" si="10"/>
        <v>Vog-4</v>
      </c>
      <c r="D64" s="5" t="s">
        <v>41</v>
      </c>
      <c r="F64" s="5" t="s">
        <v>19</v>
      </c>
      <c r="H64" s="5" t="s">
        <v>40</v>
      </c>
      <c r="J64" s="5" t="s">
        <v>21</v>
      </c>
      <c r="K64" s="2" t="s">
        <v>16</v>
      </c>
      <c r="L64" s="5" t="s">
        <v>22</v>
      </c>
      <c r="M64" s="2">
        <v>8</v>
      </c>
      <c r="N64" s="5" t="s">
        <v>17</v>
      </c>
      <c r="O64" s="3"/>
      <c r="P64" s="5" t="s">
        <v>52</v>
      </c>
      <c r="Q64" s="2"/>
      <c r="R64" s="2"/>
      <c r="S64" s="3"/>
      <c r="T64" s="2"/>
    </row>
    <row r="65" spans="1:20" x14ac:dyDescent="0.25">
      <c r="A65" s="5" t="s">
        <v>19</v>
      </c>
      <c r="B65" s="18"/>
      <c r="C65" s="19"/>
      <c r="D65" s="5" t="s">
        <v>41</v>
      </c>
      <c r="F65" s="5" t="s">
        <v>19</v>
      </c>
      <c r="H65" s="5" t="s">
        <v>40</v>
      </c>
      <c r="J65" s="5" t="s">
        <v>21</v>
      </c>
      <c r="K65" s="2" t="s">
        <v>20</v>
      </c>
      <c r="L65" s="5" t="s">
        <v>22</v>
      </c>
      <c r="M65" s="2">
        <v>9</v>
      </c>
      <c r="N65" s="5" t="s">
        <v>17</v>
      </c>
      <c r="O65" s="3"/>
      <c r="P65" s="5" t="s">
        <v>52</v>
      </c>
      <c r="Q65" s="3"/>
      <c r="R65" s="2"/>
      <c r="S65" s="3"/>
      <c r="T65" s="2"/>
    </row>
    <row r="66" spans="1:20" x14ac:dyDescent="0.25">
      <c r="A66" s="5" t="s">
        <v>19</v>
      </c>
      <c r="B66" s="16">
        <f t="shared" ref="B66:C67" si="11">B12</f>
        <v>2000</v>
      </c>
      <c r="C66" s="17" t="str">
        <f t="shared" si="11"/>
        <v>NY-4</v>
      </c>
      <c r="D66" s="5" t="s">
        <v>41</v>
      </c>
      <c r="F66" s="5" t="s">
        <v>19</v>
      </c>
      <c r="H66" s="5" t="s">
        <v>40</v>
      </c>
      <c r="J66" s="5" t="s">
        <v>21</v>
      </c>
      <c r="K66" s="2" t="s">
        <v>23</v>
      </c>
      <c r="L66" s="5" t="s">
        <v>22</v>
      </c>
      <c r="M66" s="2">
        <v>9</v>
      </c>
      <c r="N66" s="5" t="s">
        <v>17</v>
      </c>
      <c r="O66" s="3"/>
      <c r="P66" s="5" t="s">
        <v>52</v>
      </c>
      <c r="Q66" s="3"/>
      <c r="R66" s="2"/>
      <c r="S66" s="3"/>
      <c r="T66" s="2"/>
    </row>
    <row r="67" spans="1:20" x14ac:dyDescent="0.25">
      <c r="A67" s="5" t="s">
        <v>19</v>
      </c>
      <c r="B67" s="16">
        <f t="shared" si="11"/>
        <v>2001</v>
      </c>
      <c r="C67" s="17" t="str">
        <f t="shared" si="11"/>
        <v>NY-5</v>
      </c>
      <c r="D67" s="5" t="s">
        <v>41</v>
      </c>
      <c r="F67" s="5" t="s">
        <v>19</v>
      </c>
      <c r="H67" s="5" t="s">
        <v>40</v>
      </c>
      <c r="J67" s="5" t="s">
        <v>21</v>
      </c>
      <c r="K67" s="2" t="s">
        <v>24</v>
      </c>
      <c r="L67" s="5" t="s">
        <v>22</v>
      </c>
      <c r="M67" s="2">
        <v>9</v>
      </c>
      <c r="N67" s="5" t="s">
        <v>17</v>
      </c>
      <c r="O67" s="3"/>
      <c r="P67" s="5" t="s">
        <v>52</v>
      </c>
      <c r="Q67" s="3"/>
      <c r="R67" s="2"/>
      <c r="S67" s="3"/>
      <c r="T67" s="2"/>
    </row>
    <row r="68" spans="1:20" x14ac:dyDescent="0.25">
      <c r="A68" s="5" t="s">
        <v>19</v>
      </c>
      <c r="B68" s="18"/>
      <c r="C68" s="19"/>
      <c r="D68" s="5" t="s">
        <v>41</v>
      </c>
      <c r="F68" s="5" t="s">
        <v>19</v>
      </c>
      <c r="H68" s="5" t="s">
        <v>40</v>
      </c>
      <c r="J68" s="5" t="s">
        <v>21</v>
      </c>
      <c r="K68" s="2" t="s">
        <v>16</v>
      </c>
      <c r="L68" s="5" t="s">
        <v>22</v>
      </c>
      <c r="M68" s="2">
        <v>9</v>
      </c>
      <c r="N68" s="5" t="s">
        <v>17</v>
      </c>
      <c r="O68" s="3"/>
      <c r="P68" s="5" t="s">
        <v>52</v>
      </c>
      <c r="Q68" s="3"/>
      <c r="R68" s="2"/>
      <c r="S68" s="3"/>
      <c r="T68" s="2"/>
    </row>
    <row r="69" spans="1:20" x14ac:dyDescent="0.25">
      <c r="A69" s="5" t="s">
        <v>27</v>
      </c>
    </row>
  </sheetData>
  <pageMargins left="0.25" right="0.25" top="0.75" bottom="0.75" header="0.3" footer="0.3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Vina Rodriguez</dc:creator>
  <cp:lastModifiedBy>Ariel Vina Rodriguez</cp:lastModifiedBy>
  <cp:lastPrinted>2011-11-11T14:01:14Z</cp:lastPrinted>
  <dcterms:created xsi:type="dcterms:W3CDTF">2011-09-22T08:06:42Z</dcterms:created>
  <dcterms:modified xsi:type="dcterms:W3CDTF">2011-11-11T14:03:19Z</dcterms:modified>
</cp:coreProperties>
</file>